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43.1.8.32\uocc\Área Técnica de Compras\AREA TECNICA DE COMPRAS\2019\COMPARACIONES DE PRECIO 2019\MOPC-CP-XXX-2019 MALECON DE OJEDA BARAHONA\"/>
    </mc:Choice>
  </mc:AlternateContent>
  <bookViews>
    <workbookView xWindow="0" yWindow="0" windowWidth="16815" windowHeight="7665"/>
  </bookViews>
  <sheets>
    <sheet name="LISTADO DE PARTIDAS M-OJE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'LISTADO DE PARTIDAS M-OJEDA'!$A$1:$G$249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[27]Col.Amarre!$J$9:$M$9,[27]Col.Amarre!$J$10:$R$10,[27]Col.Amarre!$AG$13:$AH$13,[27]Col.Amarre!$AJ$11:$AK$11,[27]Col.Amarre!$AP$13:$AQ$13,[27]Col.Amarre!$AR$11:$AS$11,[27]Col.Amarre!$D$16:$M$35,[27]Col.Amarre!$V$16:$AC$35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[28]Cotz.!$F$23:$F$800,[28]Cotz.!$K$280:$K$800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'LISTADO DE PARTIDAS M-OJEDA'!$1:$9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4" i="1" l="1"/>
  <c r="G194" i="1" s="1"/>
  <c r="G196" i="1" s="1"/>
  <c r="C180" i="1"/>
  <c r="F180" i="1" s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4" i="1"/>
  <c r="F163" i="1"/>
  <c r="F162" i="1"/>
  <c r="F161" i="1"/>
  <c r="G164" i="1" s="1"/>
  <c r="F157" i="1"/>
  <c r="F156" i="1"/>
  <c r="G157" i="1" s="1"/>
  <c r="F153" i="1"/>
  <c r="G153" i="1" s="1"/>
  <c r="F150" i="1"/>
  <c r="G150" i="1" s="1"/>
  <c r="F142" i="1"/>
  <c r="F141" i="1"/>
  <c r="F140" i="1"/>
  <c r="F139" i="1"/>
  <c r="F138" i="1"/>
  <c r="F137" i="1"/>
  <c r="F136" i="1"/>
  <c r="F133" i="1"/>
  <c r="F132" i="1"/>
  <c r="F131" i="1"/>
  <c r="F130" i="1"/>
  <c r="F127" i="1"/>
  <c r="F126" i="1"/>
  <c r="F125" i="1"/>
  <c r="F124" i="1"/>
  <c r="F123" i="1"/>
  <c r="F122" i="1"/>
  <c r="F119" i="1"/>
  <c r="F118" i="1"/>
  <c r="F117" i="1"/>
  <c r="F114" i="1"/>
  <c r="F113" i="1"/>
  <c r="F112" i="1"/>
  <c r="F109" i="1"/>
  <c r="F108" i="1"/>
  <c r="F107" i="1"/>
  <c r="F104" i="1"/>
  <c r="C103" i="1"/>
  <c r="F103" i="1" s="1"/>
  <c r="F102" i="1"/>
  <c r="F99" i="1"/>
  <c r="F98" i="1"/>
  <c r="F92" i="1"/>
  <c r="F91" i="1"/>
  <c r="F90" i="1"/>
  <c r="F89" i="1"/>
  <c r="F88" i="1"/>
  <c r="F87" i="1"/>
  <c r="F86" i="1"/>
  <c r="F85" i="1"/>
  <c r="F82" i="1"/>
  <c r="F81" i="1"/>
  <c r="F80" i="1"/>
  <c r="F79" i="1"/>
  <c r="F73" i="1"/>
  <c r="F72" i="1"/>
  <c r="F70" i="1"/>
  <c r="C69" i="1"/>
  <c r="F69" i="1" s="1"/>
  <c r="F68" i="1"/>
  <c r="F67" i="1"/>
  <c r="F41" i="1"/>
  <c r="F40" i="1"/>
  <c r="F39" i="1"/>
  <c r="F38" i="1"/>
  <c r="F35" i="1"/>
  <c r="F34" i="1"/>
  <c r="F33" i="1"/>
  <c r="F32" i="1"/>
  <c r="F31" i="1"/>
  <c r="F30" i="1"/>
  <c r="F29" i="1"/>
  <c r="F25" i="1"/>
  <c r="F24" i="1"/>
  <c r="F22" i="1"/>
  <c r="F20" i="1"/>
  <c r="F19" i="1"/>
  <c r="F18" i="1"/>
  <c r="F15" i="1"/>
  <c r="F14" i="1"/>
  <c r="F13" i="1"/>
  <c r="G99" i="1" l="1"/>
  <c r="G114" i="1"/>
  <c r="G92" i="1"/>
  <c r="G109" i="1"/>
  <c r="G142" i="1"/>
  <c r="G82" i="1"/>
  <c r="G35" i="1"/>
  <c r="G127" i="1"/>
  <c r="G41" i="1"/>
  <c r="G15" i="1"/>
  <c r="G25" i="1"/>
  <c r="G104" i="1"/>
  <c r="G119" i="1"/>
  <c r="G180" i="1"/>
  <c r="G182" i="1" s="1"/>
  <c r="G189" i="1" s="1"/>
  <c r="G133" i="1"/>
  <c r="C71" i="1"/>
  <c r="F71" i="1" s="1"/>
  <c r="G73" i="1" s="1"/>
  <c r="G75" i="1" s="1"/>
  <c r="G187" i="1" s="1"/>
  <c r="G144" i="1" l="1"/>
  <c r="G188" i="1" s="1"/>
  <c r="G191" i="1" s="1"/>
  <c r="G198" i="1" s="1"/>
  <c r="G43" i="1"/>
  <c r="G45" i="1" s="1"/>
  <c r="G53" i="1" s="1"/>
  <c r="G49" i="1"/>
  <c r="G52" i="1"/>
  <c r="G50" i="1"/>
  <c r="G51" i="1"/>
  <c r="G46" i="1"/>
  <c r="G47" i="1" s="1"/>
  <c r="G48" i="1" l="1"/>
  <c r="G55" i="1" s="1"/>
  <c r="G57" i="1" s="1"/>
  <c r="G206" i="1"/>
  <c r="G208" i="1"/>
  <c r="G205" i="1"/>
  <c r="G207" i="1"/>
  <c r="G204" i="1"/>
  <c r="G202" i="1"/>
  <c r="G203" i="1"/>
  <c r="G209" i="1"/>
  <c r="G210" i="1" l="1"/>
  <c r="G214" i="1" s="1"/>
  <c r="G216" i="1" s="1"/>
  <c r="G218" i="1" s="1"/>
  <c r="G225" i="1" s="1"/>
</calcChain>
</file>

<file path=xl/sharedStrings.xml><?xml version="1.0" encoding="utf-8"?>
<sst xmlns="http://schemas.openxmlformats.org/spreadsheetml/2006/main" count="433" uniqueCount="256">
  <si>
    <t>MINISTERIO  DE OBRAS PUBLICAS Y COMUNICACIONES</t>
  </si>
  <si>
    <t>MOPC, SANTO DOMINGO, REP. DOM.</t>
  </si>
  <si>
    <t>PRESUPUESTOS DE EDIFICACIONES.</t>
  </si>
  <si>
    <t xml:space="preserve">PRESUP:       No.  103-19     PARA  LA CONSTRUCCION Y REHABILITACION DEL MALECON DE OJEDA UBICADO EN LA PROVINCIA </t>
  </si>
  <si>
    <t xml:space="preserve">                                               DE BARAHONA,  REPUBLICA DOMINICANA,.</t>
  </si>
  <si>
    <t>No.</t>
  </si>
  <si>
    <t>PARTIDAS</t>
  </si>
  <si>
    <t>CANT.</t>
  </si>
  <si>
    <t>UD</t>
  </si>
  <si>
    <t>P.U.</t>
  </si>
  <si>
    <t>VALOR</t>
  </si>
  <si>
    <t>SUB-TOTAL</t>
  </si>
  <si>
    <t>A.-</t>
  </si>
  <si>
    <t xml:space="preserve">ACONDICIONAMIENTO DE AREA Y SEÑALIZACION VIAL </t>
  </si>
  <si>
    <t>I</t>
  </si>
  <si>
    <t>TRABAJOS GENERALES</t>
  </si>
  <si>
    <t>1.1.(1)</t>
  </si>
  <si>
    <t>Ingeniería</t>
  </si>
  <si>
    <t>pa</t>
  </si>
  <si>
    <t>1.2.(1)</t>
  </si>
  <si>
    <t>Mantenimiento de Tránsito</t>
  </si>
  <si>
    <t>1.4.(1)</t>
  </si>
  <si>
    <t xml:space="preserve">Campamento </t>
  </si>
  <si>
    <t>II</t>
  </si>
  <si>
    <t>MOVIMIENTO DE TIERRA</t>
  </si>
  <si>
    <t>2.2.(13)</t>
  </si>
  <si>
    <t>Remoción de Acera</t>
  </si>
  <si>
    <t>ml</t>
  </si>
  <si>
    <t>2.2.(14)</t>
  </si>
  <si>
    <t>Remoción de Contenes</t>
  </si>
  <si>
    <t>2.3.(4)</t>
  </si>
  <si>
    <t>Excavación de préstamo, caso I, 1er KM con Acarreo Libre</t>
  </si>
  <si>
    <t>m3n</t>
  </si>
  <si>
    <t>2.3.(6)</t>
  </si>
  <si>
    <t>Relleno:</t>
  </si>
  <si>
    <t>c) Bajo Acera</t>
  </si>
  <si>
    <t>m3c</t>
  </si>
  <si>
    <t>2.4(1)</t>
  </si>
  <si>
    <t>Acarreo Adicional de Bote a ( 5.0 km)</t>
  </si>
  <si>
    <t>e) Material de Aceras, Contenes</t>
  </si>
  <si>
    <t>m3e-km</t>
  </si>
  <si>
    <t>2.4.(2)</t>
  </si>
  <si>
    <t>Acarreo Adicional de Material de Préstamo ( 11.0 km.)</t>
  </si>
  <si>
    <t>IV</t>
  </si>
  <si>
    <t>CAPA DE RODADURA</t>
  </si>
  <si>
    <t>4.5.(4)</t>
  </si>
  <si>
    <t>Señalización horizontal y vertical:</t>
  </si>
  <si>
    <t>4.5.(4).1</t>
  </si>
  <si>
    <t>Pintura termoplástica blanca en líneas laterales, ancho de 10 cm.</t>
  </si>
  <si>
    <t>4.5.(4).2</t>
  </si>
  <si>
    <t>Pintura termoplástica amarilla en líneas centrales, ancho de 10 cm.</t>
  </si>
  <si>
    <t>4.5.(4).3</t>
  </si>
  <si>
    <t xml:space="preserve">Línea de ZEBRA </t>
  </si>
  <si>
    <t>m2</t>
  </si>
  <si>
    <t>4.5.(4).4</t>
  </si>
  <si>
    <t>Señal Reglamentaria  de (24x40")</t>
  </si>
  <si>
    <t>ud</t>
  </si>
  <si>
    <t>4.5.(4).5</t>
  </si>
  <si>
    <t>Señal Reglamentaria- ( PARE ) -  (30´´x30´´)</t>
  </si>
  <si>
    <t>4.5.(4).6</t>
  </si>
  <si>
    <t>Señal Preventiva (P-27)- (30´´x30´´)</t>
  </si>
  <si>
    <t>4.5.(5)</t>
  </si>
  <si>
    <t>Suministro y aplicación Pintura de tráfico en isleta</t>
  </si>
  <si>
    <t>VII</t>
  </si>
  <si>
    <t>OBRAS COMPLEMENTARIAS</t>
  </si>
  <si>
    <t>7.3.(1)</t>
  </si>
  <si>
    <t>Bordillo y contén de hormigón vaciado en sitio                  ( Hormigón simple  Ind.180 kg/cm2)</t>
  </si>
  <si>
    <t>7.3.(5)</t>
  </si>
  <si>
    <t>Aceras de Hormigón ( Hormigón simple 180 kg/cm2)</t>
  </si>
  <si>
    <t>7.3.(5).1</t>
  </si>
  <si>
    <t>Rampas Peatonales - ( Hormigón Ind. 180 kg/cm2)</t>
  </si>
  <si>
    <t>7.8.(4)</t>
  </si>
  <si>
    <t>Limpieza Final y Bote</t>
  </si>
  <si>
    <t>SUB-TOTAL GENERAL  A</t>
  </si>
  <si>
    <t>RD$</t>
  </si>
  <si>
    <t xml:space="preserve"> SUB-TOTAL GENERAL   A</t>
  </si>
  <si>
    <t>R.D.$</t>
  </si>
  <si>
    <t>Beneficios</t>
  </si>
  <si>
    <t>Itbis 18% del beneficio</t>
  </si>
  <si>
    <t>Gastos Administrativos</t>
  </si>
  <si>
    <t xml:space="preserve">Seguros, Pólizas y Fianzas </t>
  </si>
  <si>
    <t>Codia</t>
  </si>
  <si>
    <t>Inspección y Laboratorio</t>
  </si>
  <si>
    <t>Imprevisto</t>
  </si>
  <si>
    <t>Ley 6/86</t>
  </si>
  <si>
    <t>Transporte de equipos</t>
  </si>
  <si>
    <t>P.A.</t>
  </si>
  <si>
    <t xml:space="preserve">TOTAL GENERAL  PRESUPUESTO </t>
  </si>
  <si>
    <t>TOTAL GRAL PRESUPUESTO</t>
  </si>
  <si>
    <t>COEFICIENTES UTILIZADOS:</t>
  </si>
  <si>
    <t>DISTANCIA DE MINAS:</t>
  </si>
  <si>
    <t>Material de Relleno: C - S: 1.25 y N - S: 1.20</t>
  </si>
  <si>
    <t>Préstamo</t>
  </si>
  <si>
    <t>11.0 Km.</t>
  </si>
  <si>
    <t>B.-</t>
  </si>
  <si>
    <t xml:space="preserve">MALECON DE OJEDA </t>
  </si>
  <si>
    <t xml:space="preserve">PRELIMINARES </t>
  </si>
  <si>
    <t>1.-</t>
  </si>
  <si>
    <t>PARTIDAS PRELIMINARES</t>
  </si>
  <si>
    <t>a.-</t>
  </si>
  <si>
    <t xml:space="preserve">Letreros en obra </t>
  </si>
  <si>
    <t>b.-</t>
  </si>
  <si>
    <t>Caseta para almacén de materiales</t>
  </si>
  <si>
    <t>c.-</t>
  </si>
  <si>
    <t>Demolición de pasamano en hormigón [l= 254.27]</t>
  </si>
  <si>
    <t>m3</t>
  </si>
  <si>
    <t>d.-</t>
  </si>
  <si>
    <t>Demolición de balaustres de hormigón [ h= 0.85 m]</t>
  </si>
  <si>
    <t>e.-</t>
  </si>
  <si>
    <t xml:space="preserve">Bote de material demolido </t>
  </si>
  <si>
    <t>f.-</t>
  </si>
  <si>
    <t xml:space="preserve">Fumigación </t>
  </si>
  <si>
    <t>g.-</t>
  </si>
  <si>
    <t>Replanteo</t>
  </si>
  <si>
    <t xml:space="preserve">SUB-TOTAL PARTIDAS PRELIMINARES </t>
  </si>
  <si>
    <t xml:space="preserve">Limpieza y desyerbe de área de trabajo </t>
  </si>
  <si>
    <t xml:space="preserve">Excavación en material mixto </t>
  </si>
  <si>
    <t>Relleno compactado (h= Variable) Este relleno cubre el área de: las escaleras y la rampa de acceso para discapacitados.</t>
  </si>
  <si>
    <t>Bote de material excavado</t>
  </si>
  <si>
    <t>2.-</t>
  </si>
  <si>
    <t>HORMIGON ARMADO</t>
  </si>
  <si>
    <t>Zapata de muros de contención [escaleras 1,2,3] [e= 0.70 m]. Hormigón 280 kg/cm2.  Ø 3/4'' @ 0.20 mts A.D: Lecho inferior, Ø 3/4'' @ 0.20 mts A.D: Lecho Superior.</t>
  </si>
  <si>
    <t>Zapata de muros de contención [Rampa de acceso minusválidos] [e= 0.70 m]. Hormigón 280 kg/cm2.  Ø 3/4'' @ 0.20 mts A.D: Lecho inferior, Ø 3/4'' @ 0.20 mts A.D: Lecho Superior.</t>
  </si>
  <si>
    <t>Muro de contención MC-1 [e = 0.30]. Hormigón 280 kg/cm. [Cara-Ext. Ash-Ø 1'' @ 0.15m+ Asv-Ø 1'' @ 0.20m]. [Cara-Int. Ash-Ø 1'' @ 0.20m+ Asv-Ø 3/4'' @ 0.20m]</t>
  </si>
  <si>
    <t>Muro de contención MC-2 [e = 0.30]. Hormigón 280 kg/cm. [Cara-Ext. Ash-Ø 1'' @ 0.20m+ Asv-Ø 3/4'' @ 0.20m]. [Cara-Int. Ash-Ø 1'' @ 0.15m+ Asv-Ø 1'' @ 0.20m]</t>
  </si>
  <si>
    <t>Rampa de Escalera 1 [e= 0.15m]. Hormigón 280 kg/cm2. Con malla electrosoldada D2.3x2.3x100x100.</t>
  </si>
  <si>
    <t>Rampa de Escalera 2 [e= 0.15m]. Hormigón 280 kg/cm2. Con malla electrosoldada D2.3x2.3x100x100.</t>
  </si>
  <si>
    <t>Rampa de Escalera 3 [e= 0.15m]. Hormigón 280 kg/cm2. Con malla electrosoldada D2.3x2.3x100x100.</t>
  </si>
  <si>
    <t>h.-</t>
  </si>
  <si>
    <t>Rampa de acceso para minusválidos[e= 0.15 m]. Hormigón 280 kg/cm2. Con malla electrosoldada D2.3x2.3x100x100. Con terminación de superficie rayado.</t>
  </si>
  <si>
    <t>3.-</t>
  </si>
  <si>
    <t xml:space="preserve">PAVIMENTOS PEATONALES </t>
  </si>
  <si>
    <t xml:space="preserve">Suministro y colocacion de Losa de piso en Hormigón con terminación pulido [ e= 0.12m] </t>
  </si>
  <si>
    <t>Suministro y colocacion de pasarela en Hormigón con estampado tipo madera [e= 0.12 m]</t>
  </si>
  <si>
    <t>4.-</t>
  </si>
  <si>
    <t>TERMINACION DE SUPERFICIES</t>
  </si>
  <si>
    <t>Suministro y colocación de fraguache</t>
  </si>
  <si>
    <t>Suministro y colocación de pañete liso en superficie de hormigón</t>
  </si>
  <si>
    <t>Suministro y colocación de cantos en general</t>
  </si>
  <si>
    <t>5.-</t>
  </si>
  <si>
    <t>TERMINACION DE ESCALERA 1</t>
  </si>
  <si>
    <t>Suministro y colocación de escalones de hormigón [con terminación frotado]</t>
  </si>
  <si>
    <t xml:space="preserve">Suministro y colocación de descanso de escalera en hormigón frotado </t>
  </si>
  <si>
    <t>Suministro y colocación de baranda en escalera [en Acero Inoxidable]</t>
  </si>
  <si>
    <t>6.-</t>
  </si>
  <si>
    <t>TERMINACION DE ESCALERA 2</t>
  </si>
  <si>
    <t>7.-</t>
  </si>
  <si>
    <t>TERMINACION DE ESCALERA 3</t>
  </si>
  <si>
    <t>8.-</t>
  </si>
  <si>
    <t>INSTALACIONES SANITARIAS GENERALES</t>
  </si>
  <si>
    <t>Suministro y colocación de tubería de arrastre pluvial PVC Ø 2'' SCH-41 [Drenaje Jardín]</t>
  </si>
  <si>
    <t xml:space="preserve">Suministro y colocación de tubería de arrastre pluvial PVC Ø 3'' SCH-41 </t>
  </si>
  <si>
    <t>Suministro y colocación de tubería de arrastre pluvial PVC Ø 4'' SCH-41</t>
  </si>
  <si>
    <t>Suministro y colocacion de sistema de drenaje tipo francés en tubería PVC Ø 3'' SCH-41 [Incluye, perforación de tubería y malla geotextil]</t>
  </si>
  <si>
    <t>Suministro y colocacion de sistema de drenaje tipo francés en tubería PVC Ø 4'' SCH-41 [Incluye, perforación de tubería y malla geotextil]</t>
  </si>
  <si>
    <t>Suministro y colocacion de lloraderos en muro de contención de HA [MC1-MC2] [ PVC Ø 4'' SCH-41] colocacion cada 2.00 mt en longitud de muro de forma alternada a una altura de 0.15 @ 0.30 sobre nivel de zapata de muro.</t>
  </si>
  <si>
    <t>9.-</t>
  </si>
  <si>
    <t xml:space="preserve">PAISAJISMO </t>
  </si>
  <si>
    <t xml:space="preserve">Suministro y colocacion de bancos de hormigón,, con terminación en hormigón visto </t>
  </si>
  <si>
    <t>Suministro y colocacion de palma phoenix dactylifera [12' pie] [31 unidades] [Incluye: excavación para plantado, movimiento y plantado, transporte de palmas hasta lugar]</t>
  </si>
  <si>
    <t xml:space="preserve">Suministro y colocacion de grama enana </t>
  </si>
  <si>
    <t>Suministro y colocacion de canto rodado</t>
  </si>
  <si>
    <t>10.-</t>
  </si>
  <si>
    <t xml:space="preserve">VARIOS GENERALES </t>
  </si>
  <si>
    <t>Suministro y colocacion de letrero 3D en hormigón armado [Nombre del Malecón].</t>
  </si>
  <si>
    <t>Suministro y colocacion de letrero  en metal [logotipo del MOPC, anclado en pavimento]</t>
  </si>
  <si>
    <t>Suministro y colocación de baranda perimetral [en Acero Inoxidable]</t>
  </si>
  <si>
    <t>Suministro y colocación de baranda en rampa de acceso para discapacitados [en Acero Inoxidable]</t>
  </si>
  <si>
    <t>Suministro y colocacion de zafacones [incluye estructura de montaje]</t>
  </si>
  <si>
    <t>Suministro y colocacion de pergolado en madera de pino tratado [ Columnas de 6'' x 6''; Durmientes de 2'' x 6'' y Costilla de 2'' x 6'']</t>
  </si>
  <si>
    <t xml:space="preserve">Suministro y colocacion de junta de expansión con adhesivo epoxico entre terminación de rampas y unión a pavimento de paseo [incluye adherente exposico, anclaje con Ø 3/4'' cada 0.50m de 0.30 m de longitud </t>
  </si>
  <si>
    <t xml:space="preserve">SUB-TOTAL MALECON </t>
  </si>
  <si>
    <t xml:space="preserve">INSTALACIONES ELÉCTRICAS </t>
  </si>
  <si>
    <t>ILUMINACION DEL MALECON EN POSTE METALICO:</t>
  </si>
  <si>
    <t>S/C de Poste de Aluminio de 25 pies con una Luminaria LED de 145W tipo vial, tensión de 90-264 V CA 50 / 60Hz, incluye transporte e instalación de poste y aterrizaje con varilla de 5/8 x 8</t>
  </si>
  <si>
    <t>ILUMINACION PASARELAS:</t>
  </si>
  <si>
    <t>S/C de Poste de Aluminio de 12 pies con una Luminaria LED de 45W tipo parque, tensión de 90-264 V CA 50 / 60Hz, incluye transporte e instalación de poste y aterrizaje con varilla de 5/8 x 6</t>
  </si>
  <si>
    <t>ENTRADA GENERAL:</t>
  </si>
  <si>
    <t>S/C Base de contador 100A/2P con Breaker 60Amp/2p-120-240V Nema 3R.</t>
  </si>
  <si>
    <t>S/C Panel de distribución (PA- TLM-8/16C ) en registro-1, de circuitos formado por: 8- Breakers 20A/1P, 3- Breakers 20A/2P</t>
  </si>
  <si>
    <t>LUCES JARDINERIA:</t>
  </si>
  <si>
    <t>S/C de Salidas para Iluminación exterior en piso</t>
  </si>
  <si>
    <t>S/C de Reflector de exterior LED de 30 Watts</t>
  </si>
  <si>
    <t>S/C de Salidas de t/c 120 V doble (en Reg-2)</t>
  </si>
  <si>
    <t>S/C de Salidas de tomacorriente 220v (en Reg-2)</t>
  </si>
  <si>
    <t>ALIMENTADORES ELECTRICOS:</t>
  </si>
  <si>
    <t>S/C Alimentador  desde Contador en poste existente, hasta Panel PA en registro compuesto por: 2C- thhn  No.6 fases, 1C-thhn No.8 neutro, 1C-thhn No.12 tierra. Tubería IMC Y y PVC-sdr-26 de Ø 1''</t>
  </si>
  <si>
    <t>pies</t>
  </si>
  <si>
    <t xml:space="preserve">S/C Alimentador  desde panel (PA) en Registro hasta circuito C-1 incluyendo su ramal hasta las luminarias compuesto por: 2C- thhn  No.10 fases, 1C-thhn No.10 neutro, Tubería PVC-sdr-26 de Ø 3/4" </t>
  </si>
  <si>
    <t xml:space="preserve">S/C Alimentador  desde panel (PA) en Registro hasta circuito C-2 incluyendo su ramal hasta las luminarias compuesto por: 2C- thhn  No.10 fases, 1C-thhn No.10 neutro, Tubería PVC-sdr-26 de Ø 3/4" </t>
  </si>
  <si>
    <t>S/C Alimentador  desde panel (PA) en Registro, hasta circuito C-3 incluyendo su ramal hasta las luminarias compuesto por: 2C- thhn  No.10 fases, 1C-thhn No.10 neutro, Tubería PVC-sdr-26 de Ø 3/4"</t>
  </si>
  <si>
    <t>S/C Alimentador  desde panel (PA) en Registro, hasta circuito C-4 incluyendo su ramal hasta las luminarias compuesto por: 2C- thhn  No.10 fases, 1C-thhn No.10 neutro, Tubería PVC-sdr-26 de Ø 3/4"</t>
  </si>
  <si>
    <t>S/C Alimentador  desde panel (PA) en Registro, hasta circuito C-5 incluyendo su ramal hasta las luminarias compuesto por: 2C- thhn  No.10 fases, 1C-thhn No.10 neutro, Tubería PVC-sdr-26 de Ø 3/4"</t>
  </si>
  <si>
    <t>S/C Alimentador  desde panel (PA) en Registro, hasta circuito C-6 incluyendo su ramal hasta las luminarias compuesto por: 2C- thhn  No.10 fases, 1C-thhn No.10 neutro, Tubería PVC-sdr-26 de Ø 3/4"</t>
  </si>
  <si>
    <t>S/C Alimentador  desde panel (PA) en Registro, hasta circuito C-7 incluyendo su ramal hasta las luminarias compuesto por: 2C- thhn  No.8 fases, 1C-thhn No.10 neutro, Tubería PVC-sdr-26 de Ø 3/4"</t>
  </si>
  <si>
    <t>i.-</t>
  </si>
  <si>
    <t>S/C Alimentador  desde panel (PA) en Registro, hasta circuito C-8, C-10 incluyendo su ramal hasta las luminarias compuesto por: 2C- thhn  No.10 fases, 1C-thhn No.10 neutro, Tubería PVC-sdr-26 de Ø 3/4"</t>
  </si>
  <si>
    <t>j.-</t>
  </si>
  <si>
    <t xml:space="preserve">S/C Alimentador  desde panel (PA) en Registro, hasta circuito C-9 incluyendo su ramal hasta las luminarias compuesto por: 2C- thhn  No.10 fases, 1C-thhn No.10 neutro, Tubería PVC-sdr-26 de Ø 3/4" </t>
  </si>
  <si>
    <t>k.-</t>
  </si>
  <si>
    <t xml:space="preserve">S/C Alimentador  desde panel (PA) en Registro, hasta circuito C-11, C-13 incluyendo su ramal hasta las luminarias compuesto por: 2C- thhn  No.8 fases, 1C-thhn No.10 neutro, Tubería PVC-sdr-26 de Ø 3/4" </t>
  </si>
  <si>
    <t>l.-</t>
  </si>
  <si>
    <t xml:space="preserve">S/C Alimentador  desde panel (PA) en Registro, hasta circuito C-12, C-14 incluyendo su ramal hasta las luminarias compuesto por: 2C- thhn  No.8 fases, 1C-thhn No.10 neutro, Tubería PVC-sdr-26 de Ø3/4" </t>
  </si>
  <si>
    <t>m.-</t>
  </si>
  <si>
    <t xml:space="preserve">S/C Alimentador  desde panel (PA) en Registro, hasta circuito C-15 incluyendo su ramal hasta las luminarias compuesto por: 2C- thhn  No.10 fases, 1C-thhn No.10 neutro, Tubería PVC-sdr-26 de Ø 3/4" </t>
  </si>
  <si>
    <t>n.-</t>
  </si>
  <si>
    <t>Excavaciones eléctricas  ( 0.30 x 0.30 X 1470 )mts.</t>
  </si>
  <si>
    <t>SUB-TOTAL  INSTALACIONES ELÉCTRICAS</t>
  </si>
  <si>
    <t>RESUMEN  GENERAL:</t>
  </si>
  <si>
    <t>SUB TOTAL  PARTIDAS PRELIMINARES</t>
  </si>
  <si>
    <t>SUB TOTAL  MALECON</t>
  </si>
  <si>
    <t>SUB TOTAL   INSTALACIÓN ELÉCTRICA</t>
  </si>
  <si>
    <t xml:space="preserve">SUB TOTAL  </t>
  </si>
  <si>
    <t>LIMPIEZA FINAL</t>
  </si>
  <si>
    <t>a-</t>
  </si>
  <si>
    <t>Limpieza continua y  final</t>
  </si>
  <si>
    <t>SUB TOTAL  LIMPIEZA FINAL</t>
  </si>
  <si>
    <t xml:space="preserve">SUB-TOTAL GENERAL </t>
  </si>
  <si>
    <t>GASTOS  INDIRECTOS</t>
  </si>
  <si>
    <t>DIRECCIÓN  TÉCNICA</t>
  </si>
  <si>
    <t>INSPECCIÓN  Y SUPERVISIÓN  DE  OBRAS</t>
  </si>
  <si>
    <t>IMPREVISTOS</t>
  </si>
  <si>
    <t xml:space="preserve">SEGUROS Y FIANZAS </t>
  </si>
  <si>
    <t>GASTOS ADMINISTRATIVOS</t>
  </si>
  <si>
    <t xml:space="preserve">TRANSPORTE </t>
  </si>
  <si>
    <t>LEY -686 (Ley de Pensiones y Jubilaciones a los Trabajadores Sindicalizados del Área de la Construcción y todas sus Ramas Afines).</t>
  </si>
  <si>
    <t xml:space="preserve">CODIA </t>
  </si>
  <si>
    <t xml:space="preserve">ITBIS ( 18% de la Dirección Técnica ) </t>
  </si>
  <si>
    <t xml:space="preserve">INSPECCION DE CALIDAD DE LOS MATERIALES (ROTURA DE PROBETA) </t>
  </si>
  <si>
    <t>PA</t>
  </si>
  <si>
    <t>ESTUDIO DE SUELO Y ESTABILIDAD DE MUROS DE GAVIONES ( EXISTENTES )</t>
  </si>
  <si>
    <t>SUB-TOTAL GASTOS  INDIRECTOS</t>
  </si>
  <si>
    <t>TOTAL GENERAL B</t>
  </si>
  <si>
    <t>TOTAL GENERAL (A+B)</t>
  </si>
  <si>
    <t>NOTAS GENERALES PARTE A</t>
  </si>
  <si>
    <t>a)</t>
  </si>
  <si>
    <t>El Gasto de Imprevisto solo puede ser utilizado con previa autorización de este Ministerio</t>
  </si>
  <si>
    <t>b)</t>
  </si>
  <si>
    <t>La limpieza final será requisito indispensable para la formal recepción de la obra</t>
  </si>
  <si>
    <t>c)</t>
  </si>
  <si>
    <t>El precio del  Gasoil usado fue de:  RD$ 187.80/gl; RC-2 US $4.25/gl y Costo del dólar RD$ 50.76/US</t>
  </si>
  <si>
    <t>d)</t>
  </si>
  <si>
    <t>Cuando los insumos: Combustible, Acero, Cemento, Concreto, RC-2, varíen ascendente o descendente del porciento (%) indicado en el contrato, con relación a los Insumos del Presupuesto Original, se reconsiderará un reajuste en las partidas que son afectadas por estos insumos.</t>
  </si>
  <si>
    <t>e)</t>
  </si>
  <si>
    <t>Los P.A serán pagados en las cubicaciones mediante desgloses de partidas. Transporte de equipos, letreros en Obra, y Estudios se pagarían a presentación de facturas.</t>
  </si>
  <si>
    <t>f)</t>
  </si>
  <si>
    <t>Los P. A. de los Trabajos Generales deberán ser pagados proporcional al monto cubicado. El Campamento, y Desvíos deberán de pagarse mediante desglose.</t>
  </si>
  <si>
    <t>NOTAS GENERALES PARTE B</t>
  </si>
  <si>
    <t>Los volúmenes de este presupuesto serán pagados de acuerdo a levantamiento en obra y a las cubicaciones aprobadas y realizadas por la supervisión.-</t>
  </si>
  <si>
    <t>Los planos no pueden variar en obra y debe solicitar autorización de esta DGE.-</t>
  </si>
  <si>
    <t>Todos los precios serán pagados en las cubicaciones mediante desglose de partidas previa autorización del MOPC.-</t>
  </si>
  <si>
    <t xml:space="preserve"> La partida de Inspección y  Supervisión de Obras  pertenece al   MOPC.-</t>
  </si>
  <si>
    <t>La partida de Imprevistos solo podrá ser utilizada  previa autorización del  MOPC.-</t>
  </si>
  <si>
    <t>Santo Domingo, D. N.</t>
  </si>
  <si>
    <t>02 de Agosto  del  2019</t>
  </si>
  <si>
    <t>ml/vc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</si>
</sst>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[$$-409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166" fontId="5" fillId="0" borderId="0" applyFont="0" applyFill="0" applyBorder="0" applyAlignment="0" applyProtection="0"/>
    <xf numFmtId="0" fontId="9" fillId="0" borderId="0"/>
    <xf numFmtId="0" fontId="16" fillId="0" borderId="0"/>
    <xf numFmtId="4" fontId="9" fillId="0" borderId="0" applyNumberFormat="0"/>
    <xf numFmtId="167" fontId="5" fillId="0" borderId="0"/>
    <xf numFmtId="0" fontId="9" fillId="0" borderId="0"/>
    <xf numFmtId="164" fontId="9" fillId="0" borderId="0" applyFont="0" applyFill="0" applyBorder="0" applyAlignment="0" applyProtection="0"/>
  </cellStyleXfs>
  <cellXfs count="158">
    <xf numFmtId="0" fontId="0" fillId="0" borderId="0" xfId="0"/>
    <xf numFmtId="4" fontId="4" fillId="0" borderId="0" xfId="2" applyNumberFormat="1" applyFont="1" applyAlignment="1">
      <alignment horizontal="right"/>
    </xf>
    <xf numFmtId="4" fontId="4" fillId="0" borderId="0" xfId="3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" fontId="4" fillId="0" borderId="0" xfId="2" applyNumberFormat="1" applyFont="1" applyAlignment="1">
      <alignment horizontal="center"/>
    </xf>
    <xf numFmtId="49" fontId="6" fillId="0" borderId="0" xfId="0" applyNumberFormat="1" applyFont="1" applyAlignment="1">
      <alignment horizontal="right" vertical="center"/>
    </xf>
    <xf numFmtId="4" fontId="6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/>
    </xf>
    <xf numFmtId="0" fontId="4" fillId="0" borderId="1" xfId="4" applyFont="1" applyBorder="1" applyAlignment="1">
      <alignment horizontal="right" vertical="center"/>
    </xf>
    <xf numFmtId="0" fontId="4" fillId="0" borderId="2" xfId="4" applyFont="1" applyBorder="1" applyAlignment="1">
      <alignment horizontal="center" vertical="center" wrapText="1"/>
    </xf>
    <xf numFmtId="4" fontId="4" fillId="0" borderId="2" xfId="5" applyNumberFormat="1" applyFont="1" applyBorder="1" applyAlignment="1">
      <alignment horizontal="center"/>
    </xf>
    <xf numFmtId="4" fontId="4" fillId="0" borderId="2" xfId="4" applyNumberFormat="1" applyFont="1" applyBorder="1" applyAlignment="1">
      <alignment horizontal="center"/>
    </xf>
    <xf numFmtId="4" fontId="4" fillId="0" borderId="2" xfId="6" applyNumberFormat="1" applyFont="1" applyBorder="1" applyAlignment="1">
      <alignment horizontal="center"/>
    </xf>
    <xf numFmtId="4" fontId="4" fillId="0" borderId="3" xfId="3" applyNumberFormat="1" applyFont="1" applyBorder="1" applyAlignment="1">
      <alignment horizontal="center"/>
    </xf>
    <xf numFmtId="0" fontId="6" fillId="0" borderId="0" xfId="4" applyFont="1" applyAlignment="1">
      <alignment horizontal="center"/>
    </xf>
    <xf numFmtId="1" fontId="8" fillId="0" borderId="0" xfId="7" applyNumberFormat="1" applyFont="1" applyAlignment="1">
      <alignment horizontal="center" vertical="center"/>
    </xf>
    <xf numFmtId="0" fontId="9" fillId="0" borderId="0" xfId="7" applyFont="1"/>
    <xf numFmtId="4" fontId="9" fillId="0" borderId="0" xfId="8" applyNumberFormat="1" applyFont="1"/>
    <xf numFmtId="4" fontId="8" fillId="0" borderId="0" xfId="7" applyNumberFormat="1" applyFont="1" applyAlignment="1">
      <alignment horizontal="right"/>
    </xf>
    <xf numFmtId="4" fontId="8" fillId="0" borderId="0" xfId="8" applyNumberFormat="1" applyFont="1" applyAlignment="1">
      <alignment horizontal="right"/>
    </xf>
    <xf numFmtId="1" fontId="4" fillId="0" borderId="0" xfId="7" applyNumberFormat="1" applyFont="1" applyAlignment="1">
      <alignment horizontal="center" vertical="center"/>
    </xf>
    <xf numFmtId="0" fontId="4" fillId="0" borderId="0" xfId="7" applyFont="1" applyAlignment="1">
      <alignment horizontal="left"/>
    </xf>
    <xf numFmtId="0" fontId="6" fillId="0" borderId="0" xfId="7" applyFont="1"/>
    <xf numFmtId="4" fontId="6" fillId="0" borderId="0" xfId="8" applyNumberFormat="1" applyFont="1"/>
    <xf numFmtId="4" fontId="4" fillId="0" borderId="0" xfId="7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0" fontId="4" fillId="0" borderId="0" xfId="7" applyFont="1" applyAlignment="1">
      <alignment vertical="justify"/>
    </xf>
    <xf numFmtId="1" fontId="6" fillId="0" borderId="0" xfId="7" applyNumberFormat="1" applyFont="1" applyAlignment="1">
      <alignment horizontal="center" vertical="top"/>
    </xf>
    <xf numFmtId="4" fontId="6" fillId="0" borderId="0" xfId="0" applyNumberFormat="1" applyFont="1" applyAlignment="1">
      <alignment horizontal="left" vertical="center"/>
    </xf>
    <xf numFmtId="4" fontId="6" fillId="0" borderId="0" xfId="8" applyNumberFormat="1" applyFont="1" applyAlignment="1">
      <alignment horizontal="right"/>
    </xf>
    <xf numFmtId="165" fontId="6" fillId="0" borderId="0" xfId="8" applyFont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wrapText="1"/>
    </xf>
    <xf numFmtId="4" fontId="6" fillId="0" borderId="0" xfId="8" applyNumberFormat="1" applyFont="1" applyAlignment="1">
      <alignment wrapText="1"/>
    </xf>
    <xf numFmtId="4" fontId="4" fillId="0" borderId="0" xfId="8" applyNumberFormat="1" applyFont="1" applyAlignment="1">
      <alignment horizontal="right" wrapText="1"/>
    </xf>
    <xf numFmtId="0" fontId="6" fillId="0" borderId="0" xfId="7" applyFont="1" applyAlignment="1">
      <alignment wrapText="1"/>
    </xf>
    <xf numFmtId="1" fontId="4" fillId="0" borderId="0" xfId="7" applyNumberFormat="1" applyFont="1" applyAlignment="1">
      <alignment horizontal="center" vertical="top"/>
    </xf>
    <xf numFmtId="4" fontId="4" fillId="0" borderId="0" xfId="0" applyNumberFormat="1" applyFont="1" applyAlignment="1">
      <alignment horizontal="left" vertical="center"/>
    </xf>
    <xf numFmtId="4" fontId="4" fillId="0" borderId="0" xfId="9" applyNumberFormat="1" applyFont="1" applyAlignment="1">
      <alignment horizontal="right"/>
    </xf>
    <xf numFmtId="0" fontId="10" fillId="0" borderId="5" xfId="11" applyFont="1" applyBorder="1" applyAlignment="1">
      <alignment horizontal="right"/>
    </xf>
    <xf numFmtId="4" fontId="4" fillId="0" borderId="6" xfId="8" applyNumberFormat="1" applyFont="1" applyBorder="1" applyAlignment="1">
      <alignment horizontal="right"/>
    </xf>
    <xf numFmtId="0" fontId="11" fillId="0" borderId="7" xfId="11" applyFont="1" applyBorder="1" applyAlignment="1">
      <alignment horizontal="left"/>
    </xf>
    <xf numFmtId="165" fontId="6" fillId="0" borderId="0" xfId="10" applyNumberFormat="1" applyFont="1" applyAlignment="1">
      <alignment horizontal="left" vertical="center" wrapText="1"/>
    </xf>
    <xf numFmtId="165" fontId="6" fillId="0" borderId="0" xfId="12" applyFont="1" applyAlignment="1">
      <alignment horizontal="left"/>
    </xf>
    <xf numFmtId="10" fontId="6" fillId="0" borderId="0" xfId="10" applyNumberFormat="1" applyFont="1" applyAlignment="1">
      <alignment vertical="center"/>
    </xf>
    <xf numFmtId="165" fontId="6" fillId="0" borderId="0" xfId="12" applyFont="1"/>
    <xf numFmtId="0" fontId="11" fillId="0" borderId="0" xfId="11" applyFont="1" applyAlignment="1">
      <alignment horizontal="right"/>
    </xf>
    <xf numFmtId="0" fontId="4" fillId="0" borderId="5" xfId="0" applyFont="1" applyBorder="1" applyAlignment="1">
      <alignment horizontal="right"/>
    </xf>
    <xf numFmtId="0" fontId="10" fillId="0" borderId="0" xfId="11" applyFont="1"/>
    <xf numFmtId="0" fontId="6" fillId="0" borderId="0" xfId="11" applyFont="1"/>
    <xf numFmtId="4" fontId="6" fillId="0" borderId="0" xfId="7" applyNumberFormat="1" applyFont="1" applyAlignment="1">
      <alignment horizontal="right"/>
    </xf>
    <xf numFmtId="0" fontId="4" fillId="0" borderId="0" xfId="7" applyFont="1"/>
    <xf numFmtId="0" fontId="4" fillId="0" borderId="0" xfId="7" applyFont="1" applyAlignment="1">
      <alignment vertical="center"/>
    </xf>
    <xf numFmtId="49" fontId="4" fillId="0" borderId="0" xfId="7" applyNumberFormat="1" applyFont="1" applyAlignment="1">
      <alignment horizontal="center"/>
    </xf>
    <xf numFmtId="4" fontId="6" fillId="0" borderId="0" xfId="7" applyNumberFormat="1" applyFont="1" applyAlignment="1">
      <alignment horizontal="center"/>
    </xf>
    <xf numFmtId="49" fontId="6" fillId="0" borderId="0" xfId="7" applyNumberFormat="1" applyFont="1" applyAlignment="1">
      <alignment horizontal="center" vertical="top"/>
    </xf>
    <xf numFmtId="0" fontId="6" fillId="0" borderId="0" xfId="14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7" applyFont="1" applyAlignment="1">
      <alignment vertical="justify"/>
    </xf>
    <xf numFmtId="165" fontId="6" fillId="0" borderId="0" xfId="8" applyFont="1" applyAlignment="1">
      <alignment horizontal="center"/>
    </xf>
    <xf numFmtId="49" fontId="6" fillId="0" borderId="0" xfId="7" applyNumberFormat="1" applyFont="1" applyAlignment="1">
      <alignment horizontal="center"/>
    </xf>
    <xf numFmtId="165" fontId="6" fillId="0" borderId="0" xfId="8" applyFont="1"/>
    <xf numFmtId="165" fontId="6" fillId="0" borderId="0" xfId="8" applyFont="1" applyAlignment="1">
      <alignment horizontal="right"/>
    </xf>
    <xf numFmtId="165" fontId="4" fillId="0" borderId="0" xfId="8" applyFont="1" applyAlignment="1">
      <alignment horizontal="right"/>
    </xf>
    <xf numFmtId="4" fontId="6" fillId="0" borderId="0" xfId="7" applyNumberFormat="1" applyFont="1"/>
    <xf numFmtId="165" fontId="9" fillId="0" borderId="0" xfId="8" applyFont="1" applyAlignment="1">
      <alignment horizontal="right"/>
    </xf>
    <xf numFmtId="49" fontId="6" fillId="0" borderId="0" xfId="7" applyNumberFormat="1" applyFont="1" applyAlignment="1">
      <alignment horizontal="center" vertical="top" wrapText="1"/>
    </xf>
    <xf numFmtId="4" fontId="6" fillId="0" borderId="0" xfId="8" applyNumberFormat="1" applyFont="1" applyAlignment="1">
      <alignment horizontal="right" wrapText="1"/>
    </xf>
    <xf numFmtId="165" fontId="6" fillId="0" borderId="0" xfId="8" applyFont="1" applyAlignment="1">
      <alignment horizontal="center" wrapText="1"/>
    </xf>
    <xf numFmtId="4" fontId="6" fillId="0" borderId="0" xfId="7" applyNumberFormat="1" applyFont="1" applyAlignment="1">
      <alignment wrapText="1"/>
    </xf>
    <xf numFmtId="0" fontId="9" fillId="0" borderId="0" xfId="7" applyFont="1" applyAlignment="1">
      <alignment wrapText="1"/>
    </xf>
    <xf numFmtId="49" fontId="6" fillId="0" borderId="0" xfId="7" applyNumberFormat="1" applyFont="1" applyAlignment="1">
      <alignment horizontal="center" vertical="center"/>
    </xf>
    <xf numFmtId="0" fontId="6" fillId="0" borderId="0" xfId="7" applyFont="1" applyAlignment="1">
      <alignment vertical="top" wrapText="1"/>
    </xf>
    <xf numFmtId="0" fontId="12" fillId="0" borderId="0" xfId="0" applyFont="1"/>
    <xf numFmtId="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6" fillId="0" borderId="0" xfId="7" applyFont="1" applyAlignment="1">
      <alignment vertical="center" wrapText="1"/>
    </xf>
    <xf numFmtId="0" fontId="4" fillId="0" borderId="0" xfId="7" applyFont="1" applyAlignment="1">
      <alignment vertical="top"/>
    </xf>
    <xf numFmtId="0" fontId="6" fillId="0" borderId="0" xfId="7" applyFont="1" applyAlignment="1">
      <alignment vertical="justify" wrapText="1"/>
    </xf>
    <xf numFmtId="4" fontId="6" fillId="0" borderId="0" xfId="9" applyNumberFormat="1" applyFont="1"/>
    <xf numFmtId="4" fontId="4" fillId="0" borderId="0" xfId="9" applyNumberFormat="1" applyFont="1" applyAlignment="1">
      <alignment horizontal="right" wrapText="1"/>
    </xf>
    <xf numFmtId="4" fontId="4" fillId="0" borderId="0" xfId="9" applyNumberFormat="1" applyFont="1" applyAlignment="1">
      <alignment horizontal="left" wrapText="1"/>
    </xf>
    <xf numFmtId="0" fontId="11" fillId="0" borderId="0" xfId="0" applyFont="1" applyAlignment="1">
      <alignment horizontal="right" vertical="center"/>
    </xf>
    <xf numFmtId="4" fontId="6" fillId="0" borderId="0" xfId="3" applyNumberFormat="1" applyFont="1" applyAlignment="1">
      <alignment horizontal="right" vertical="top"/>
    </xf>
    <xf numFmtId="0" fontId="14" fillId="0" borderId="0" xfId="0" applyFont="1"/>
    <xf numFmtId="0" fontId="15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/>
    <xf numFmtId="4" fontId="6" fillId="0" borderId="0" xfId="3" applyNumberFormat="1" applyFont="1"/>
    <xf numFmtId="4" fontId="9" fillId="0" borderId="0" xfId="7" applyNumberFormat="1" applyFont="1"/>
    <xf numFmtId="0" fontId="11" fillId="0" borderId="0" xfId="0" applyFont="1" applyAlignment="1">
      <alignment horizontal="center"/>
    </xf>
    <xf numFmtId="4" fontId="4" fillId="0" borderId="0" xfId="15" applyNumberFormat="1" applyFont="1" applyAlignment="1">
      <alignment horizontal="right"/>
    </xf>
    <xf numFmtId="0" fontId="6" fillId="0" borderId="0" xfId="9" applyFont="1" applyAlignment="1">
      <alignment horizontal="right" vertical="center"/>
    </xf>
    <xf numFmtId="0" fontId="4" fillId="0" borderId="0" xfId="4" applyFont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2" applyFont="1" applyAlignment="1">
      <alignment horizontal="right" wrapText="1"/>
    </xf>
    <xf numFmtId="4" fontId="4" fillId="0" borderId="0" xfId="9" applyNumberFormat="1" applyFont="1" applyAlignment="1">
      <alignment vertical="center" wrapText="1"/>
    </xf>
    <xf numFmtId="4" fontId="6" fillId="0" borderId="0" xfId="9" applyNumberFormat="1" applyFont="1" applyAlignment="1">
      <alignment horizontal="right"/>
    </xf>
    <xf numFmtId="4" fontId="6" fillId="0" borderId="0" xfId="9" applyNumberFormat="1" applyFont="1" applyAlignment="1">
      <alignment horizontal="center"/>
    </xf>
    <xf numFmtId="4" fontId="6" fillId="0" borderId="0" xfId="9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10" fontId="6" fillId="0" borderId="0" xfId="3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justify" wrapText="1"/>
    </xf>
    <xf numFmtId="4" fontId="6" fillId="0" borderId="0" xfId="9" applyNumberFormat="1" applyFont="1" applyAlignment="1">
      <alignment vertical="center"/>
    </xf>
    <xf numFmtId="4" fontId="4" fillId="0" borderId="0" xfId="9" applyNumberFormat="1" applyFont="1"/>
    <xf numFmtId="0" fontId="10" fillId="0" borderId="0" xfId="16" applyFont="1" applyAlignment="1">
      <alignment vertical="center" wrapText="1"/>
    </xf>
    <xf numFmtId="4" fontId="6" fillId="0" borderId="0" xfId="9" applyNumberFormat="1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18" applyNumberFormat="1" applyFont="1" applyAlignment="1">
      <alignment horizontal="right" vertical="center"/>
    </xf>
    <xf numFmtId="0" fontId="6" fillId="0" borderId="0" xfId="18" applyNumberFormat="1" applyFont="1" applyAlignment="1">
      <alignment horizontal="left" vertical="center" wrapText="1"/>
    </xf>
    <xf numFmtId="167" fontId="6" fillId="0" borderId="0" xfId="19" applyFont="1"/>
    <xf numFmtId="0" fontId="6" fillId="0" borderId="0" xfId="20" applyFont="1" applyAlignment="1">
      <alignment horizontal="right" vertical="center"/>
    </xf>
    <xf numFmtId="0" fontId="6" fillId="0" borderId="0" xfId="20" applyFont="1" applyAlignment="1">
      <alignment horizontal="center"/>
    </xf>
    <xf numFmtId="0" fontId="4" fillId="0" borderId="0" xfId="20" applyFont="1" applyAlignment="1">
      <alignment horizontal="center"/>
    </xf>
    <xf numFmtId="4" fontId="4" fillId="0" borderId="0" xfId="21" applyNumberFormat="1" applyFont="1" applyAlignment="1">
      <alignment vertical="center"/>
    </xf>
    <xf numFmtId="4" fontId="6" fillId="0" borderId="0" xfId="21" applyNumberFormat="1" applyFont="1" applyAlignment="1">
      <alignment horizontal="right"/>
    </xf>
    <xf numFmtId="4" fontId="6" fillId="0" borderId="0" xfId="21" applyNumberFormat="1" applyFont="1" applyAlignment="1">
      <alignment horizontal="center"/>
    </xf>
    <xf numFmtId="4" fontId="4" fillId="0" borderId="0" xfId="21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20" applyFont="1"/>
    <xf numFmtId="0" fontId="4" fillId="0" borderId="0" xfId="7" applyFont="1" applyAlignment="1">
      <alignment horizontal="right" vertical="justify"/>
    </xf>
    <xf numFmtId="4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49" fontId="8" fillId="0" borderId="0" xfId="0" applyNumberFormat="1" applyFont="1" applyAlignment="1">
      <alignment horizontal="left" vertical="center"/>
    </xf>
    <xf numFmtId="4" fontId="4" fillId="0" borderId="0" xfId="9" applyNumberFormat="1" applyFont="1" applyAlignment="1">
      <alignment horizontal="right" wrapText="1"/>
    </xf>
    <xf numFmtId="0" fontId="4" fillId="0" borderId="4" xfId="10" applyFont="1" applyBorder="1" applyAlignment="1">
      <alignment horizontal="left" vertical="center" wrapText="1"/>
    </xf>
    <xf numFmtId="0" fontId="4" fillId="0" borderId="5" xfId="10" applyFont="1" applyBorder="1" applyAlignment="1">
      <alignment horizontal="left" vertical="center" wrapText="1"/>
    </xf>
    <xf numFmtId="0" fontId="10" fillId="0" borderId="4" xfId="11" applyFont="1" applyBorder="1" applyAlignment="1">
      <alignment horizontal="left"/>
    </xf>
    <xf numFmtId="0" fontId="10" fillId="0" borderId="5" xfId="11" applyFont="1" applyBorder="1" applyAlignment="1">
      <alignment horizontal="left"/>
    </xf>
    <xf numFmtId="165" fontId="4" fillId="0" borderId="4" xfId="13" applyNumberFormat="1" applyFont="1" applyBorder="1" applyAlignment="1">
      <alignment horizontal="left"/>
    </xf>
    <xf numFmtId="165" fontId="4" fillId="0" borderId="5" xfId="13" applyNumberFormat="1" applyFont="1" applyBorder="1" applyAlignment="1">
      <alignment horizontal="left"/>
    </xf>
    <xf numFmtId="0" fontId="4" fillId="0" borderId="0" xfId="11" applyFont="1" applyAlignment="1">
      <alignment horizontal="center"/>
    </xf>
    <xf numFmtId="0" fontId="6" fillId="0" borderId="0" xfId="0" applyFont="1" applyAlignment="1">
      <alignment horizontal="left" vertical="justify" wrapText="1"/>
    </xf>
    <xf numFmtId="4" fontId="4" fillId="0" borderId="0" xfId="9" applyNumberFormat="1" applyFont="1" applyAlignment="1">
      <alignment horizontal="righ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17" applyFont="1" applyAlignment="1">
      <alignment horizontal="left" vertical="center" wrapText="1"/>
    </xf>
    <xf numFmtId="0" fontId="11" fillId="0" borderId="0" xfId="14" applyFont="1" applyAlignment="1">
      <alignment horizontal="left" vertical="center" wrapText="1"/>
    </xf>
    <xf numFmtId="0" fontId="11" fillId="0" borderId="0" xfId="14" applyFont="1" applyAlignment="1">
      <alignment horizontal="left" vertical="center"/>
    </xf>
    <xf numFmtId="4" fontId="6" fillId="0" borderId="0" xfId="9" applyNumberFormat="1" applyFont="1" applyAlignment="1">
      <alignment horizontal="left" vertical="center" wrapText="1"/>
    </xf>
    <xf numFmtId="0" fontId="6" fillId="0" borderId="0" xfId="17" applyFont="1" applyAlignment="1">
      <alignment horizontal="left" wrapText="1"/>
    </xf>
    <xf numFmtId="0" fontId="4" fillId="0" borderId="0" xfId="17" applyFont="1" applyAlignment="1">
      <alignment horizontal="left" vertical="center" wrapText="1"/>
    </xf>
    <xf numFmtId="0" fontId="6" fillId="0" borderId="0" xfId="18" applyNumberFormat="1" applyFont="1" applyAlignment="1">
      <alignment horizontal="left" vertical="center"/>
    </xf>
    <xf numFmtId="4" fontId="11" fillId="0" borderId="0" xfId="9" applyNumberFormat="1" applyFont="1" applyAlignment="1">
      <alignment horizontal="left" vertical="center" wrapText="1"/>
    </xf>
  </cellXfs>
  <cellStyles count="22">
    <cellStyle name="Millares" xfId="1" builtinId="3"/>
    <cellStyle name="Millares [0] 3" xfId="21"/>
    <cellStyle name="Millares [0] 5" xfId="5"/>
    <cellStyle name="Millares 10 2" xfId="8"/>
    <cellStyle name="Millares 2" xfId="2"/>
    <cellStyle name="Millares 2 2 2 2" xfId="12"/>
    <cellStyle name="Millares 3 2 2" xfId="3"/>
    <cellStyle name="Millares 3 3" xfId="15"/>
    <cellStyle name="Millares 9" xfId="6"/>
    <cellStyle name="Normal" xfId="0" builtinId="0"/>
    <cellStyle name="Normal 10 2" xfId="11"/>
    <cellStyle name="Normal 15" xfId="19"/>
    <cellStyle name="Normal 15 2" xfId="16"/>
    <cellStyle name="Normal 16" xfId="7"/>
    <cellStyle name="Normal 2 2" xfId="4"/>
    <cellStyle name="Normal 2 2 2 2" xfId="14"/>
    <cellStyle name="Normal 3" xfId="13"/>
    <cellStyle name="Normal 8 2" xfId="9"/>
    <cellStyle name="Normal_EDIFICIO VILLA OLIMPICA" xfId="18"/>
    <cellStyle name="Normal_Presp. Recon. Car. cruce Carretera  mella-guerra-bayaguana  2" xfId="17"/>
    <cellStyle name="Normal_RESIDENCIAL SAN ANDRES 2" xfId="20"/>
    <cellStyle name="Normal_Xl000002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427565</xdr:colOff>
      <xdr:row>2</xdr:row>
      <xdr:rowOff>146202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2597A2-1CC4-45E2-BBD9-5B4E98DFC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8932" y="208683"/>
          <a:ext cx="1118558" cy="328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  <sheetName val="Resumen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</sheetNames>
    <sheetDataSet>
      <sheetData sheetId="0"/>
      <sheetData sheetId="1" refreshError="1"/>
      <sheetData sheetId="2" refreshError="1"/>
      <sheetData sheetId="3" refreshError="1"/>
      <sheetData sheetId="4" refreshError="1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5">
          <cell r="L15">
            <v>1.327</v>
          </cell>
        </row>
      </sheetData>
      <sheetData sheetId="48" refreshError="1"/>
      <sheetData sheetId="49" refreshError="1"/>
      <sheetData sheetId="50" refreshError="1">
        <row r="29">
          <cell r="G29">
            <v>1.4739668659952441</v>
          </cell>
        </row>
      </sheetData>
      <sheetData sheetId="51" refreshError="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 refreshError="1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  <sheetName val="Insumos"/>
      <sheetName val="Materiales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Ana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MO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EQUIPOS"/>
      <sheetName val="MO"/>
      <sheetName val="PRE Desvio Alcant.  Po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</sheetNames>
    <sheetDataSet>
      <sheetData sheetId="0"/>
      <sheetData sheetId="1"/>
      <sheetData sheetId="2"/>
      <sheetData sheetId="3" refreshError="1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  <sheetName val="caseta de planta (2)"/>
      <sheetName val="cisterna "/>
      <sheetName val="Relacion de proyecto"/>
      <sheetName val="Presupuesto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2" refreshError="1"/>
      <sheetData sheetId="3" refreshError="1"/>
      <sheetData sheetId="4" refreshError="1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  <sheetName val="LISTADO 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Y258"/>
  <sheetViews>
    <sheetView tabSelected="1" view="pageBreakPreview" topLeftCell="C40" zoomScaleSheetLayoutView="100" workbookViewId="0">
      <selection activeCell="G55" sqref="G55"/>
    </sheetView>
  </sheetViews>
  <sheetFormatPr baseColWidth="10" defaultColWidth="11.42578125" defaultRowHeight="15" x14ac:dyDescent="0.25"/>
  <cols>
    <col min="1" max="1" width="9" style="132" customWidth="1"/>
    <col min="2" max="2" width="47.140625" style="10" customWidth="1"/>
    <col min="3" max="3" width="10.28515625" style="130" customWidth="1"/>
    <col min="4" max="4" width="8.42578125" style="11" customWidth="1"/>
    <col min="5" max="5" width="17.85546875" style="130" customWidth="1"/>
    <col min="6" max="6" width="12.5703125" style="130" customWidth="1"/>
    <col min="7" max="7" width="16.28515625" style="131" customWidth="1"/>
    <col min="8" max="8" width="17.140625" style="5" customWidth="1"/>
    <col min="9" max="9" width="15" style="3" customWidth="1"/>
    <col min="10" max="10" width="11.42578125" style="3"/>
    <col min="11" max="11" width="13.42578125" style="3" bestFit="1" customWidth="1"/>
    <col min="12" max="12" width="11.42578125" style="3"/>
    <col min="13" max="13" width="15" style="3" bestFit="1" customWidth="1"/>
    <col min="14" max="16384" width="11.42578125" style="3"/>
  </cols>
  <sheetData>
    <row r="1" spans="1:8" s="4" customFormat="1" ht="15.75" x14ac:dyDescent="0.25">
      <c r="A1" s="135" t="s">
        <v>0</v>
      </c>
      <c r="B1" s="135"/>
      <c r="C1" s="135"/>
      <c r="D1" s="135"/>
      <c r="E1" s="135"/>
      <c r="F1" s="1"/>
      <c r="G1" s="2"/>
      <c r="H1" s="5"/>
    </row>
    <row r="2" spans="1:8" s="4" customFormat="1" x14ac:dyDescent="0.25">
      <c r="A2" s="136" t="s">
        <v>1</v>
      </c>
      <c r="B2" s="136"/>
      <c r="C2" s="136"/>
      <c r="D2" s="6"/>
      <c r="E2" s="1"/>
      <c r="F2" s="1"/>
      <c r="G2" s="2"/>
      <c r="H2" s="5"/>
    </row>
    <row r="3" spans="1:8" s="4" customFormat="1" x14ac:dyDescent="0.25">
      <c r="A3" s="136" t="s">
        <v>2</v>
      </c>
      <c r="B3" s="136"/>
      <c r="C3" s="136"/>
      <c r="D3" s="6"/>
      <c r="E3" s="1"/>
      <c r="F3" s="1"/>
      <c r="G3" s="2"/>
      <c r="H3" s="5"/>
    </row>
    <row r="4" spans="1:8" x14ac:dyDescent="0.25">
      <c r="A4" s="7"/>
      <c r="B4" s="137"/>
      <c r="C4" s="137"/>
      <c r="D4" s="137"/>
      <c r="E4" s="137"/>
      <c r="F4" s="8"/>
      <c r="G4" s="2"/>
    </row>
    <row r="5" spans="1:8" s="4" customFormat="1" x14ac:dyDescent="0.25">
      <c r="A5" s="138" t="s">
        <v>3</v>
      </c>
      <c r="B5" s="138"/>
      <c r="C5" s="138"/>
      <c r="D5" s="138"/>
      <c r="E5" s="138"/>
      <c r="F5" s="138"/>
      <c r="G5" s="138"/>
      <c r="H5" s="5"/>
    </row>
    <row r="6" spans="1:8" s="4" customFormat="1" x14ac:dyDescent="0.25">
      <c r="A6" s="138" t="s">
        <v>4</v>
      </c>
      <c r="B6" s="138"/>
      <c r="C6" s="138"/>
      <c r="D6" s="138"/>
      <c r="E6" s="138"/>
      <c r="F6" s="138"/>
      <c r="G6" s="138"/>
      <c r="H6" s="5"/>
    </row>
    <row r="7" spans="1:8" ht="15.75" thickBot="1" x14ac:dyDescent="0.3">
      <c r="A7" s="9"/>
      <c r="C7" s="8"/>
      <c r="E7" s="8"/>
      <c r="F7" s="8"/>
      <c r="G7" s="2"/>
    </row>
    <row r="8" spans="1:8" s="18" customFormat="1" ht="15.75" thickBot="1" x14ac:dyDescent="0.3">
      <c r="A8" s="12" t="s">
        <v>5</v>
      </c>
      <c r="B8" s="13" t="s">
        <v>6</v>
      </c>
      <c r="C8" s="14" t="s">
        <v>7</v>
      </c>
      <c r="D8" s="15" t="s">
        <v>8</v>
      </c>
      <c r="E8" s="16" t="s">
        <v>9</v>
      </c>
      <c r="F8" s="16" t="s">
        <v>10</v>
      </c>
      <c r="G8" s="17" t="s">
        <v>11</v>
      </c>
      <c r="H8" s="5"/>
    </row>
    <row r="9" spans="1:8" s="20" customFormat="1" ht="15" customHeight="1" x14ac:dyDescent="0.2">
      <c r="A9" s="19"/>
      <c r="E9" s="21"/>
      <c r="F9" s="22"/>
      <c r="G9" s="23"/>
    </row>
    <row r="10" spans="1:8" s="26" customFormat="1" ht="15" customHeight="1" x14ac:dyDescent="0.25">
      <c r="A10" s="24" t="s">
        <v>12</v>
      </c>
      <c r="B10" s="25" t="s">
        <v>13</v>
      </c>
      <c r="E10" s="27"/>
      <c r="F10" s="28"/>
      <c r="G10" s="29"/>
    </row>
    <row r="11" spans="1:8" s="26" customFormat="1" ht="12.75" customHeight="1" x14ac:dyDescent="0.25">
      <c r="A11" s="24"/>
      <c r="E11" s="27"/>
      <c r="F11" s="28"/>
      <c r="G11" s="29"/>
    </row>
    <row r="12" spans="1:8" s="26" customFormat="1" ht="15" customHeight="1" x14ac:dyDescent="0.25">
      <c r="A12" s="24" t="s">
        <v>14</v>
      </c>
      <c r="B12" s="30" t="s">
        <v>15</v>
      </c>
      <c r="E12" s="27"/>
      <c r="F12" s="28"/>
      <c r="G12" s="29"/>
    </row>
    <row r="13" spans="1:8" s="26" customFormat="1" ht="15" customHeight="1" x14ac:dyDescent="0.25">
      <c r="A13" s="31" t="s">
        <v>16</v>
      </c>
      <c r="B13" s="32" t="s">
        <v>17</v>
      </c>
      <c r="C13" s="33">
        <v>1</v>
      </c>
      <c r="D13" s="11" t="s">
        <v>18</v>
      </c>
      <c r="E13" s="27"/>
      <c r="F13" s="34">
        <f>ROUND(C13*E13,2)</f>
        <v>0</v>
      </c>
      <c r="G13" s="29"/>
    </row>
    <row r="14" spans="1:8" s="26" customFormat="1" ht="15" customHeight="1" x14ac:dyDescent="0.25">
      <c r="A14" s="31" t="s">
        <v>19</v>
      </c>
      <c r="B14" s="32" t="s">
        <v>20</v>
      </c>
      <c r="C14" s="33">
        <v>1</v>
      </c>
      <c r="D14" s="11" t="s">
        <v>18</v>
      </c>
      <c r="E14" s="27"/>
      <c r="F14" s="34">
        <f>ROUND(C14*E14,2)</f>
        <v>0</v>
      </c>
      <c r="G14" s="29"/>
    </row>
    <row r="15" spans="1:8" s="26" customFormat="1" ht="15" customHeight="1" x14ac:dyDescent="0.25">
      <c r="A15" s="31" t="s">
        <v>21</v>
      </c>
      <c r="B15" s="32" t="s">
        <v>22</v>
      </c>
      <c r="C15" s="33">
        <v>1</v>
      </c>
      <c r="D15" s="11" t="s">
        <v>18</v>
      </c>
      <c r="E15" s="27"/>
      <c r="F15" s="34">
        <f>ROUND(C15*E15,2)</f>
        <v>0</v>
      </c>
      <c r="G15" s="29">
        <f>SUM(F13:F15)</f>
        <v>0</v>
      </c>
    </row>
    <row r="16" spans="1:8" s="26" customFormat="1" ht="12.75" customHeight="1" x14ac:dyDescent="0.25">
      <c r="A16" s="24"/>
      <c r="C16" s="33"/>
      <c r="D16" s="11"/>
      <c r="E16" s="27"/>
      <c r="F16" s="34"/>
      <c r="G16" s="29"/>
    </row>
    <row r="17" spans="1:7" s="26" customFormat="1" ht="15" customHeight="1" x14ac:dyDescent="0.25">
      <c r="A17" s="24" t="s">
        <v>23</v>
      </c>
      <c r="B17" s="30" t="s">
        <v>24</v>
      </c>
      <c r="C17" s="33"/>
      <c r="D17" s="11"/>
      <c r="E17" s="27"/>
      <c r="F17" s="34"/>
      <c r="G17" s="29"/>
    </row>
    <row r="18" spans="1:7" s="26" customFormat="1" ht="15" customHeight="1" x14ac:dyDescent="0.25">
      <c r="A18" s="31" t="s">
        <v>25</v>
      </c>
      <c r="B18" s="32" t="s">
        <v>26</v>
      </c>
      <c r="C18" s="33">
        <v>40</v>
      </c>
      <c r="D18" s="11" t="s">
        <v>27</v>
      </c>
      <c r="E18" s="27"/>
      <c r="F18" s="34">
        <f t="shared" ref="F18:F19" si="0">ROUND(C18*E18,2)</f>
        <v>0</v>
      </c>
      <c r="G18" s="29"/>
    </row>
    <row r="19" spans="1:7" s="26" customFormat="1" ht="15" customHeight="1" x14ac:dyDescent="0.25">
      <c r="A19" s="31" t="s">
        <v>28</v>
      </c>
      <c r="B19" s="32" t="s">
        <v>29</v>
      </c>
      <c r="C19" s="33">
        <v>40</v>
      </c>
      <c r="D19" s="11" t="s">
        <v>27</v>
      </c>
      <c r="E19" s="27"/>
      <c r="F19" s="34">
        <f t="shared" si="0"/>
        <v>0</v>
      </c>
      <c r="G19" s="29"/>
    </row>
    <row r="20" spans="1:7" s="39" customFormat="1" ht="30" customHeight="1" x14ac:dyDescent="0.25">
      <c r="A20" s="31" t="s">
        <v>30</v>
      </c>
      <c r="B20" s="35" t="s">
        <v>31</v>
      </c>
      <c r="C20" s="33">
        <v>380.09</v>
      </c>
      <c r="D20" s="36" t="s">
        <v>32</v>
      </c>
      <c r="E20" s="37"/>
      <c r="F20" s="34">
        <f>ROUND(C20*E20,2)</f>
        <v>0</v>
      </c>
      <c r="G20" s="38"/>
    </row>
    <row r="21" spans="1:7" s="26" customFormat="1" ht="15" customHeight="1" x14ac:dyDescent="0.25">
      <c r="A21" s="31" t="s">
        <v>33</v>
      </c>
      <c r="B21" s="32" t="s">
        <v>34</v>
      </c>
      <c r="C21" s="33"/>
      <c r="D21" s="11"/>
      <c r="E21" s="27"/>
      <c r="F21" s="34"/>
      <c r="G21" s="29"/>
    </row>
    <row r="22" spans="1:7" s="26" customFormat="1" ht="15" customHeight="1" x14ac:dyDescent="0.25">
      <c r="A22" s="31"/>
      <c r="B22" s="32" t="s">
        <v>35</v>
      </c>
      <c r="C22" s="33">
        <v>364.89</v>
      </c>
      <c r="D22" s="11" t="s">
        <v>36</v>
      </c>
      <c r="E22" s="27"/>
      <c r="F22" s="34">
        <f>ROUND(C22*E22,2)</f>
        <v>0</v>
      </c>
      <c r="G22" s="29"/>
    </row>
    <row r="23" spans="1:7" s="26" customFormat="1" ht="15" customHeight="1" x14ac:dyDescent="0.25">
      <c r="A23" s="31" t="s">
        <v>37</v>
      </c>
      <c r="B23" s="32" t="s">
        <v>38</v>
      </c>
      <c r="C23" s="33"/>
      <c r="D23" s="11"/>
      <c r="E23" s="27"/>
      <c r="F23" s="34"/>
      <c r="G23" s="29"/>
    </row>
    <row r="24" spans="1:7" s="26" customFormat="1" ht="15" customHeight="1" x14ac:dyDescent="0.25">
      <c r="A24" s="31"/>
      <c r="B24" s="32" t="s">
        <v>39</v>
      </c>
      <c r="C24" s="33">
        <v>453.49</v>
      </c>
      <c r="D24" s="11" t="s">
        <v>40</v>
      </c>
      <c r="E24" s="27"/>
      <c r="F24" s="34">
        <f t="shared" ref="F24" si="1">ROUND(C24*E24,2)</f>
        <v>0</v>
      </c>
      <c r="G24" s="29"/>
    </row>
    <row r="25" spans="1:7" s="26" customFormat="1" ht="15" customHeight="1" x14ac:dyDescent="0.25">
      <c r="A25" s="31" t="s">
        <v>41</v>
      </c>
      <c r="B25" s="35" t="s">
        <v>42</v>
      </c>
      <c r="C25" s="33">
        <v>4561.08</v>
      </c>
      <c r="D25" s="11" t="s">
        <v>40</v>
      </c>
      <c r="E25" s="27"/>
      <c r="F25" s="34">
        <f>ROUND(C25*E25,2)</f>
        <v>0</v>
      </c>
      <c r="G25" s="29">
        <f>SUM(F18:F25)</f>
        <v>0</v>
      </c>
    </row>
    <row r="26" spans="1:7" s="26" customFormat="1" ht="12.75" customHeight="1" x14ac:dyDescent="0.25">
      <c r="A26" s="24"/>
      <c r="C26" s="33"/>
      <c r="E26" s="27"/>
      <c r="F26" s="34"/>
      <c r="G26" s="29"/>
    </row>
    <row r="27" spans="1:7" s="26" customFormat="1" ht="15" customHeight="1" x14ac:dyDescent="0.25">
      <c r="A27" s="24" t="s">
        <v>43</v>
      </c>
      <c r="B27" s="30" t="s">
        <v>44</v>
      </c>
      <c r="C27" s="33"/>
      <c r="E27" s="27"/>
      <c r="F27" s="34"/>
      <c r="G27" s="29"/>
    </row>
    <row r="28" spans="1:7" s="26" customFormat="1" ht="15" customHeight="1" x14ac:dyDescent="0.25">
      <c r="A28" s="40" t="s">
        <v>45</v>
      </c>
      <c r="B28" s="41" t="s">
        <v>46</v>
      </c>
      <c r="C28" s="33"/>
      <c r="E28" s="27"/>
      <c r="F28" s="34"/>
      <c r="G28" s="29"/>
    </row>
    <row r="29" spans="1:7" s="26" customFormat="1" ht="30" customHeight="1" x14ac:dyDescent="0.25">
      <c r="A29" s="31" t="s">
        <v>47</v>
      </c>
      <c r="B29" s="35" t="s">
        <v>48</v>
      </c>
      <c r="C29" s="33">
        <v>1620</v>
      </c>
      <c r="D29" s="11" t="s">
        <v>27</v>
      </c>
      <c r="E29" s="27"/>
      <c r="F29" s="34">
        <f>ROUND(C29*E29,2)</f>
        <v>0</v>
      </c>
    </row>
    <row r="30" spans="1:7" s="26" customFormat="1" ht="30" customHeight="1" x14ac:dyDescent="0.25">
      <c r="A30" s="31" t="s">
        <v>49</v>
      </c>
      <c r="B30" s="39" t="s">
        <v>50</v>
      </c>
      <c r="C30" s="33">
        <v>810</v>
      </c>
      <c r="D30" s="11" t="s">
        <v>27</v>
      </c>
      <c r="E30" s="27"/>
      <c r="F30" s="34">
        <f t="shared" ref="F30:F35" si="2">ROUND(C30*E30,2)</f>
        <v>0</v>
      </c>
      <c r="G30" s="29"/>
    </row>
    <row r="31" spans="1:7" s="26" customFormat="1" ht="15" customHeight="1" x14ac:dyDescent="0.25">
      <c r="A31" s="31" t="s">
        <v>51</v>
      </c>
      <c r="B31" s="26" t="s">
        <v>52</v>
      </c>
      <c r="C31" s="33">
        <v>67.2</v>
      </c>
      <c r="D31" s="11" t="s">
        <v>53</v>
      </c>
      <c r="E31" s="27"/>
      <c r="F31" s="34">
        <f t="shared" si="2"/>
        <v>0</v>
      </c>
      <c r="G31" s="29"/>
    </row>
    <row r="32" spans="1:7" s="26" customFormat="1" ht="15" customHeight="1" x14ac:dyDescent="0.25">
      <c r="A32" s="31" t="s">
        <v>54</v>
      </c>
      <c r="B32" s="26" t="s">
        <v>55</v>
      </c>
      <c r="C32" s="33">
        <v>8</v>
      </c>
      <c r="D32" s="11" t="s">
        <v>56</v>
      </c>
      <c r="E32" s="27"/>
      <c r="F32" s="34">
        <f t="shared" si="2"/>
        <v>0</v>
      </c>
      <c r="G32" s="29"/>
    </row>
    <row r="33" spans="1:7" s="26" customFormat="1" ht="15" customHeight="1" x14ac:dyDescent="0.25">
      <c r="A33" s="31" t="s">
        <v>57</v>
      </c>
      <c r="B33" s="26" t="s">
        <v>58</v>
      </c>
      <c r="C33" s="33">
        <v>3</v>
      </c>
      <c r="D33" s="11" t="s">
        <v>56</v>
      </c>
      <c r="E33" s="27"/>
      <c r="F33" s="34">
        <f t="shared" si="2"/>
        <v>0</v>
      </c>
      <c r="G33" s="29"/>
    </row>
    <row r="34" spans="1:7" s="26" customFormat="1" ht="15" customHeight="1" x14ac:dyDescent="0.25">
      <c r="A34" s="31" t="s">
        <v>59</v>
      </c>
      <c r="B34" s="26" t="s">
        <v>60</v>
      </c>
      <c r="C34" s="33">
        <v>21</v>
      </c>
      <c r="D34" s="11" t="s">
        <v>56</v>
      </c>
      <c r="E34" s="27"/>
      <c r="F34" s="34">
        <f t="shared" si="2"/>
        <v>0</v>
      </c>
      <c r="G34" s="29"/>
    </row>
    <row r="35" spans="1:7" s="26" customFormat="1" ht="15" customHeight="1" x14ac:dyDescent="0.25">
      <c r="A35" s="31" t="s">
        <v>61</v>
      </c>
      <c r="B35" s="26" t="s">
        <v>62</v>
      </c>
      <c r="C35" s="33">
        <v>340</v>
      </c>
      <c r="D35" s="11" t="s">
        <v>27</v>
      </c>
      <c r="E35" s="27"/>
      <c r="F35" s="34">
        <f t="shared" si="2"/>
        <v>0</v>
      </c>
      <c r="G35" s="29">
        <f>SUM(F29:F35)</f>
        <v>0</v>
      </c>
    </row>
    <row r="36" spans="1:7" s="26" customFormat="1" ht="12.75" customHeight="1" x14ac:dyDescent="0.25">
      <c r="A36" s="24"/>
      <c r="C36" s="33"/>
      <c r="D36" s="11"/>
      <c r="E36" s="27"/>
      <c r="F36" s="34"/>
      <c r="G36" s="29"/>
    </row>
    <row r="37" spans="1:7" s="26" customFormat="1" ht="15" customHeight="1" x14ac:dyDescent="0.25">
      <c r="A37" s="24" t="s">
        <v>63</v>
      </c>
      <c r="B37" s="30" t="s">
        <v>64</v>
      </c>
      <c r="C37" s="33"/>
      <c r="D37" s="11"/>
      <c r="E37" s="27"/>
      <c r="F37" s="34"/>
      <c r="G37" s="29"/>
    </row>
    <row r="38" spans="1:7" s="26" customFormat="1" ht="30" customHeight="1" x14ac:dyDescent="0.25">
      <c r="A38" s="31" t="s">
        <v>65</v>
      </c>
      <c r="B38" s="35" t="s">
        <v>66</v>
      </c>
      <c r="C38" s="33">
        <v>239.8</v>
      </c>
      <c r="D38" s="11" t="s">
        <v>27</v>
      </c>
      <c r="E38" s="27"/>
      <c r="F38" s="34">
        <f>ROUND(C38*E38,2)</f>
        <v>0</v>
      </c>
      <c r="G38" s="27"/>
    </row>
    <row r="39" spans="1:7" s="26" customFormat="1" ht="15" customHeight="1" x14ac:dyDescent="0.25">
      <c r="A39" s="31" t="s">
        <v>67</v>
      </c>
      <c r="B39" s="35" t="s">
        <v>68</v>
      </c>
      <c r="C39" s="33">
        <v>880.95</v>
      </c>
      <c r="D39" s="11" t="s">
        <v>53</v>
      </c>
      <c r="E39" s="27"/>
      <c r="F39" s="34">
        <f>ROUND(C39*E39,2)</f>
        <v>0</v>
      </c>
      <c r="G39" s="29"/>
    </row>
    <row r="40" spans="1:7" s="26" customFormat="1" ht="15" customHeight="1" x14ac:dyDescent="0.25">
      <c r="A40" s="31" t="s">
        <v>69</v>
      </c>
      <c r="B40" s="32" t="s">
        <v>70</v>
      </c>
      <c r="C40" s="33">
        <v>24</v>
      </c>
      <c r="D40" s="11" t="s">
        <v>56</v>
      </c>
      <c r="E40" s="27"/>
      <c r="F40" s="34">
        <f>ROUND(C40*E40,2)</f>
        <v>0</v>
      </c>
      <c r="G40" s="29"/>
    </row>
    <row r="41" spans="1:7" s="26" customFormat="1" ht="15" customHeight="1" x14ac:dyDescent="0.25">
      <c r="A41" s="31" t="s">
        <v>71</v>
      </c>
      <c r="B41" s="32" t="s">
        <v>72</v>
      </c>
      <c r="C41" s="33">
        <v>1</v>
      </c>
      <c r="D41" s="11" t="s">
        <v>18</v>
      </c>
      <c r="E41" s="27"/>
      <c r="F41" s="34">
        <f>ROUND(C41*E41,2)</f>
        <v>0</v>
      </c>
      <c r="G41" s="29">
        <f>SUM(F38:F41)</f>
        <v>0</v>
      </c>
    </row>
    <row r="42" spans="1:7" s="26" customFormat="1" ht="12.75" customHeight="1" x14ac:dyDescent="0.25">
      <c r="A42" s="24"/>
      <c r="E42" s="27"/>
      <c r="F42" s="28"/>
      <c r="G42" s="29"/>
    </row>
    <row r="43" spans="1:7" s="26" customFormat="1" ht="15" customHeight="1" x14ac:dyDescent="0.25">
      <c r="A43" s="24"/>
      <c r="B43" s="139" t="s">
        <v>73</v>
      </c>
      <c r="C43" s="139"/>
      <c r="D43" s="139"/>
      <c r="E43" s="139"/>
      <c r="F43" s="42" t="s">
        <v>74</v>
      </c>
      <c r="G43" s="29">
        <f>SUM(G15:G41)</f>
        <v>0</v>
      </c>
    </row>
    <row r="44" spans="1:7" s="26" customFormat="1" ht="12.75" customHeight="1" thickBot="1" x14ac:dyDescent="0.3">
      <c r="A44" s="24"/>
      <c r="E44" s="27"/>
      <c r="F44" s="28"/>
      <c r="G44" s="29"/>
    </row>
    <row r="45" spans="1:7" s="26" customFormat="1" ht="15" customHeight="1" thickBot="1" x14ac:dyDescent="0.3">
      <c r="A45" s="24"/>
      <c r="C45" s="140" t="s">
        <v>75</v>
      </c>
      <c r="D45" s="141"/>
      <c r="E45" s="141"/>
      <c r="F45" s="43" t="s">
        <v>76</v>
      </c>
      <c r="G45" s="44">
        <f>G43</f>
        <v>0</v>
      </c>
    </row>
    <row r="46" spans="1:7" s="26" customFormat="1" ht="15" customHeight="1" x14ac:dyDescent="0.25">
      <c r="A46" s="24"/>
      <c r="C46" s="45" t="s">
        <v>77</v>
      </c>
      <c r="D46" s="46"/>
      <c r="E46" s="47"/>
      <c r="F46" s="48">
        <v>0.1</v>
      </c>
      <c r="G46" s="29">
        <f>F46*G45</f>
        <v>0</v>
      </c>
    </row>
    <row r="47" spans="1:7" s="26" customFormat="1" ht="15" customHeight="1" x14ac:dyDescent="0.25">
      <c r="A47" s="24"/>
      <c r="C47" s="45" t="s">
        <v>78</v>
      </c>
      <c r="D47" s="46"/>
      <c r="E47" s="47"/>
      <c r="F47" s="48">
        <v>0.18</v>
      </c>
      <c r="G47" s="29">
        <f>F47*G46</f>
        <v>0</v>
      </c>
    </row>
    <row r="48" spans="1:7" s="26" customFormat="1" ht="15" customHeight="1" x14ac:dyDescent="0.25">
      <c r="A48" s="24"/>
      <c r="C48" s="45" t="s">
        <v>79</v>
      </c>
      <c r="D48" s="46"/>
      <c r="E48" s="47"/>
      <c r="F48" s="48">
        <v>0.03</v>
      </c>
      <c r="G48" s="29">
        <f>F48*G45</f>
        <v>0</v>
      </c>
    </row>
    <row r="49" spans="1:7" s="26" customFormat="1" ht="15" customHeight="1" x14ac:dyDescent="0.25">
      <c r="A49" s="24"/>
      <c r="C49" s="45" t="s">
        <v>80</v>
      </c>
      <c r="D49" s="46"/>
      <c r="E49" s="47"/>
      <c r="F49" s="48">
        <v>3.5000000000000003E-2</v>
      </c>
      <c r="G49" s="29">
        <f>F49*G45</f>
        <v>0</v>
      </c>
    </row>
    <row r="50" spans="1:7" s="26" customFormat="1" ht="15" customHeight="1" x14ac:dyDescent="0.25">
      <c r="A50" s="24"/>
      <c r="C50" s="45" t="s">
        <v>81</v>
      </c>
      <c r="D50" s="46"/>
      <c r="E50" s="47"/>
      <c r="F50" s="48">
        <v>1E-3</v>
      </c>
      <c r="G50" s="29">
        <f>F50*G45</f>
        <v>0</v>
      </c>
    </row>
    <row r="51" spans="1:7" s="26" customFormat="1" ht="15" customHeight="1" x14ac:dyDescent="0.25">
      <c r="A51" s="24"/>
      <c r="C51" s="45" t="s">
        <v>82</v>
      </c>
      <c r="D51" s="46"/>
      <c r="E51" s="47"/>
      <c r="F51" s="48">
        <v>0.1</v>
      </c>
      <c r="G51" s="29">
        <f>F51*G45</f>
        <v>0</v>
      </c>
    </row>
    <row r="52" spans="1:7" s="26" customFormat="1" ht="15" customHeight="1" x14ac:dyDescent="0.25">
      <c r="A52" s="24"/>
      <c r="C52" s="45" t="s">
        <v>83</v>
      </c>
      <c r="D52" s="46"/>
      <c r="E52" s="47"/>
      <c r="F52" s="48">
        <v>7.4999999999999997E-2</v>
      </c>
      <c r="G52" s="29">
        <f>F52*G45</f>
        <v>0</v>
      </c>
    </row>
    <row r="53" spans="1:7" s="26" customFormat="1" ht="15" customHeight="1" x14ac:dyDescent="0.25">
      <c r="A53" s="24"/>
      <c r="C53" s="45" t="s">
        <v>84</v>
      </c>
      <c r="D53" s="46"/>
      <c r="E53" s="47"/>
      <c r="F53" s="48">
        <v>0.01</v>
      </c>
      <c r="G53" s="29">
        <f>F53*G45</f>
        <v>0</v>
      </c>
    </row>
    <row r="54" spans="1:7" s="26" customFormat="1" ht="15" customHeight="1" thickBot="1" x14ac:dyDescent="0.3">
      <c r="A54" s="24"/>
      <c r="C54" s="45" t="s">
        <v>85</v>
      </c>
      <c r="D54" s="46"/>
      <c r="E54" s="49"/>
      <c r="F54" s="50" t="s">
        <v>86</v>
      </c>
      <c r="G54" s="29">
        <v>0</v>
      </c>
    </row>
    <row r="55" spans="1:7" s="26" customFormat="1" ht="15" customHeight="1" thickBot="1" x14ac:dyDescent="0.3">
      <c r="A55" s="24"/>
      <c r="C55" s="142" t="s">
        <v>87</v>
      </c>
      <c r="D55" s="143"/>
      <c r="E55" s="143"/>
      <c r="F55" s="43" t="s">
        <v>76</v>
      </c>
      <c r="G55" s="44">
        <f>SUM(G45:G54)</f>
        <v>0</v>
      </c>
    </row>
    <row r="56" spans="1:7" s="26" customFormat="1" ht="15" customHeight="1" thickBot="1" x14ac:dyDescent="0.3">
      <c r="A56" s="24"/>
      <c r="E56" s="27"/>
      <c r="F56" s="28"/>
      <c r="G56" s="29"/>
    </row>
    <row r="57" spans="1:7" s="26" customFormat="1" ht="15" customHeight="1" thickBot="1" x14ac:dyDescent="0.3">
      <c r="A57" s="24"/>
      <c r="C57" s="144" t="s">
        <v>88</v>
      </c>
      <c r="D57" s="145"/>
      <c r="E57" s="145"/>
      <c r="F57" s="51" t="s">
        <v>74</v>
      </c>
      <c r="G57" s="44">
        <f>G55</f>
        <v>0</v>
      </c>
    </row>
    <row r="58" spans="1:7" s="26" customFormat="1" ht="15" customHeight="1" x14ac:dyDescent="0.25">
      <c r="A58" s="24"/>
      <c r="E58" s="27"/>
      <c r="F58" s="28"/>
      <c r="G58" s="29"/>
    </row>
    <row r="59" spans="1:7" s="26" customFormat="1" ht="15" customHeight="1" x14ac:dyDescent="0.25">
      <c r="A59" s="24"/>
      <c r="B59" s="52" t="s">
        <v>89</v>
      </c>
      <c r="E59" s="146" t="s">
        <v>90</v>
      </c>
      <c r="F59" s="146"/>
      <c r="G59" s="29"/>
    </row>
    <row r="60" spans="1:7" s="26" customFormat="1" ht="15" customHeight="1" x14ac:dyDescent="0.25">
      <c r="A60" s="24"/>
      <c r="B60" s="53" t="s">
        <v>91</v>
      </c>
      <c r="E60" s="27" t="s">
        <v>92</v>
      </c>
      <c r="F60" s="54" t="s">
        <v>93</v>
      </c>
      <c r="G60" s="29"/>
    </row>
    <row r="61" spans="1:7" s="26" customFormat="1" ht="15" customHeight="1" x14ac:dyDescent="0.25">
      <c r="A61" s="24"/>
      <c r="E61" s="27"/>
      <c r="F61" s="28"/>
      <c r="G61" s="29"/>
    </row>
    <row r="62" spans="1:7" s="26" customFormat="1" ht="15" customHeight="1" x14ac:dyDescent="0.25">
      <c r="A62" s="24" t="s">
        <v>94</v>
      </c>
      <c r="B62" s="55" t="s">
        <v>95</v>
      </c>
      <c r="E62" s="27"/>
      <c r="F62" s="28"/>
      <c r="G62" s="29"/>
    </row>
    <row r="63" spans="1:7" s="26" customFormat="1" ht="15" customHeight="1" x14ac:dyDescent="0.25">
      <c r="A63" s="24"/>
      <c r="E63" s="27"/>
      <c r="F63" s="28"/>
      <c r="G63" s="29"/>
    </row>
    <row r="64" spans="1:7" s="20" customFormat="1" ht="15" customHeight="1" x14ac:dyDescent="0.25">
      <c r="A64" s="24"/>
      <c r="B64" s="56" t="s">
        <v>96</v>
      </c>
      <c r="C64" s="56"/>
      <c r="D64" s="56"/>
      <c r="E64" s="27"/>
      <c r="F64" s="28"/>
      <c r="G64" s="29"/>
    </row>
    <row r="65" spans="1:7" s="20" customFormat="1" ht="15" customHeight="1" x14ac:dyDescent="0.25">
      <c r="A65" s="24"/>
      <c r="B65" s="26"/>
      <c r="C65" s="26"/>
      <c r="D65" s="26"/>
      <c r="E65" s="27"/>
      <c r="F65" s="28"/>
      <c r="G65" s="29"/>
    </row>
    <row r="66" spans="1:7" s="20" customFormat="1" ht="15" customHeight="1" x14ac:dyDescent="0.25">
      <c r="A66" s="57" t="s">
        <v>97</v>
      </c>
      <c r="B66" s="30" t="s">
        <v>98</v>
      </c>
      <c r="C66" s="33"/>
      <c r="D66" s="58"/>
      <c r="E66" s="27"/>
      <c r="F66" s="33"/>
      <c r="G66" s="29"/>
    </row>
    <row r="67" spans="1:7" s="20" customFormat="1" ht="15" customHeight="1" x14ac:dyDescent="0.25">
      <c r="A67" s="59" t="s">
        <v>99</v>
      </c>
      <c r="B67" s="32" t="s">
        <v>100</v>
      </c>
      <c r="C67" s="33">
        <v>1</v>
      </c>
      <c r="D67" s="11" t="s">
        <v>56</v>
      </c>
      <c r="E67" s="27"/>
      <c r="F67" s="34">
        <f>ROUND(C67*E67,2)</f>
        <v>0</v>
      </c>
      <c r="G67" s="29"/>
    </row>
    <row r="68" spans="1:7" s="20" customFormat="1" ht="15" customHeight="1" x14ac:dyDescent="0.25">
      <c r="A68" s="59" t="s">
        <v>101</v>
      </c>
      <c r="B68" s="60" t="s">
        <v>102</v>
      </c>
      <c r="C68" s="33">
        <v>1</v>
      </c>
      <c r="D68" s="61" t="s">
        <v>18</v>
      </c>
      <c r="E68" s="27"/>
      <c r="F68" s="34">
        <f>ROUND(C68*E68,2)</f>
        <v>0</v>
      </c>
      <c r="G68" s="29"/>
    </row>
    <row r="69" spans="1:7" s="20" customFormat="1" ht="15" customHeight="1" x14ac:dyDescent="0.25">
      <c r="A69" s="59" t="s">
        <v>103</v>
      </c>
      <c r="B69" s="62" t="s">
        <v>104</v>
      </c>
      <c r="C69" s="33">
        <f>(254.27*0.2*0.1)</f>
        <v>5.0854000000000008</v>
      </c>
      <c r="D69" s="58" t="s">
        <v>105</v>
      </c>
      <c r="E69" s="27"/>
      <c r="F69" s="34">
        <f>C69*E69</f>
        <v>0</v>
      </c>
      <c r="G69" s="29"/>
    </row>
    <row r="70" spans="1:7" s="20" customFormat="1" ht="15" customHeight="1" x14ac:dyDescent="0.25">
      <c r="A70" s="59" t="s">
        <v>106</v>
      </c>
      <c r="B70" s="62" t="s">
        <v>107</v>
      </c>
      <c r="C70" s="33">
        <v>216.13</v>
      </c>
      <c r="D70" s="58" t="s">
        <v>53</v>
      </c>
      <c r="E70" s="27"/>
      <c r="F70" s="34">
        <f>C70*E70</f>
        <v>0</v>
      </c>
      <c r="G70" s="29"/>
    </row>
    <row r="71" spans="1:7" s="20" customFormat="1" ht="15" customHeight="1" x14ac:dyDescent="0.25">
      <c r="A71" s="59" t="s">
        <v>108</v>
      </c>
      <c r="B71" s="62" t="s">
        <v>109</v>
      </c>
      <c r="C71" s="33">
        <f>((C69)+(C70*0.15))</f>
        <v>37.504899999999999</v>
      </c>
      <c r="D71" s="58" t="s">
        <v>105</v>
      </c>
      <c r="E71" s="27"/>
      <c r="F71" s="34">
        <f>C71*E71</f>
        <v>0</v>
      </c>
      <c r="G71" s="29"/>
    </row>
    <row r="72" spans="1:7" s="20" customFormat="1" ht="15" customHeight="1" x14ac:dyDescent="0.25">
      <c r="A72" s="59" t="s">
        <v>110</v>
      </c>
      <c r="B72" s="39" t="s">
        <v>111</v>
      </c>
      <c r="C72" s="33">
        <v>289.14</v>
      </c>
      <c r="D72" s="63" t="s">
        <v>53</v>
      </c>
      <c r="E72" s="27"/>
      <c r="F72" s="34">
        <f>ROUND(C72*E72,2)</f>
        <v>0</v>
      </c>
      <c r="G72" s="29"/>
    </row>
    <row r="73" spans="1:7" s="20" customFormat="1" ht="15" customHeight="1" x14ac:dyDescent="0.25">
      <c r="A73" s="59" t="s">
        <v>112</v>
      </c>
      <c r="B73" s="39" t="s">
        <v>113</v>
      </c>
      <c r="C73" s="33">
        <v>2492.14</v>
      </c>
      <c r="D73" s="63" t="s">
        <v>53</v>
      </c>
      <c r="E73" s="27"/>
      <c r="F73" s="34">
        <f>ROUND(C73*E73,2)</f>
        <v>0</v>
      </c>
      <c r="G73" s="29">
        <f>SUM(F67:F73)</f>
        <v>0</v>
      </c>
    </row>
    <row r="74" spans="1:7" s="20" customFormat="1" ht="15" customHeight="1" x14ac:dyDescent="0.25">
      <c r="A74" s="64"/>
      <c r="B74" s="62"/>
      <c r="C74" s="33"/>
      <c r="D74" s="63"/>
      <c r="E74" s="65"/>
      <c r="F74" s="66"/>
      <c r="G74" s="29"/>
    </row>
    <row r="75" spans="1:7" s="20" customFormat="1" ht="15" customHeight="1" x14ac:dyDescent="0.25">
      <c r="A75" s="64"/>
      <c r="B75" s="134" t="s">
        <v>114</v>
      </c>
      <c r="C75" s="134"/>
      <c r="D75" s="134"/>
      <c r="E75" s="134"/>
      <c r="F75" s="67" t="s">
        <v>74</v>
      </c>
      <c r="G75" s="29">
        <f>SUM(G73)</f>
        <v>0</v>
      </c>
    </row>
    <row r="76" spans="1:7" s="20" customFormat="1" ht="15" customHeight="1" x14ac:dyDescent="0.25">
      <c r="A76" s="64"/>
      <c r="B76" s="62"/>
      <c r="C76" s="33"/>
      <c r="D76" s="63"/>
      <c r="E76" s="65"/>
      <c r="F76" s="66"/>
      <c r="G76" s="29"/>
    </row>
    <row r="77" spans="1:7" s="20" customFormat="1" ht="12.75" customHeight="1" x14ac:dyDescent="0.25">
      <c r="A77" s="64"/>
      <c r="B77" s="62"/>
      <c r="C77" s="33"/>
      <c r="D77" s="63"/>
      <c r="E77" s="65"/>
      <c r="F77" s="66"/>
      <c r="G77" s="29"/>
    </row>
    <row r="78" spans="1:7" s="20" customFormat="1" ht="15" customHeight="1" x14ac:dyDescent="0.25">
      <c r="A78" s="57" t="s">
        <v>97</v>
      </c>
      <c r="B78" s="30" t="s">
        <v>24</v>
      </c>
      <c r="C78" s="33"/>
      <c r="D78" s="63"/>
      <c r="E78" s="65"/>
      <c r="F78" s="66"/>
      <c r="G78" s="29"/>
    </row>
    <row r="79" spans="1:7" s="20" customFormat="1" ht="15" customHeight="1" x14ac:dyDescent="0.25">
      <c r="A79" s="59" t="s">
        <v>99</v>
      </c>
      <c r="B79" s="62" t="s">
        <v>115</v>
      </c>
      <c r="C79" s="33">
        <v>3706.33</v>
      </c>
      <c r="D79" s="63" t="s">
        <v>53</v>
      </c>
      <c r="E79" s="68"/>
      <c r="F79" s="34">
        <f>ROUND(C79*E79,2)</f>
        <v>0</v>
      </c>
      <c r="G79" s="29"/>
    </row>
    <row r="80" spans="1:7" s="20" customFormat="1" ht="15" customHeight="1" x14ac:dyDescent="0.25">
      <c r="A80" s="59" t="s">
        <v>101</v>
      </c>
      <c r="B80" s="39" t="s">
        <v>116</v>
      </c>
      <c r="C80" s="33">
        <v>809.18</v>
      </c>
      <c r="D80" s="63" t="s">
        <v>105</v>
      </c>
      <c r="E80" s="68"/>
      <c r="F80" s="34">
        <f>ROUND(C80*E80,2)</f>
        <v>0</v>
      </c>
      <c r="G80" s="29"/>
    </row>
    <row r="81" spans="1:8" s="20" customFormat="1" ht="45" customHeight="1" x14ac:dyDescent="0.25">
      <c r="A81" s="59" t="s">
        <v>103</v>
      </c>
      <c r="B81" s="39" t="s">
        <v>117</v>
      </c>
      <c r="C81" s="33">
        <v>741.05</v>
      </c>
      <c r="D81" s="63" t="s">
        <v>105</v>
      </c>
      <c r="E81" s="68"/>
      <c r="F81" s="34">
        <f>ROUND(C81*E81,2)</f>
        <v>0</v>
      </c>
      <c r="G81" s="29"/>
    </row>
    <row r="82" spans="1:8" s="20" customFormat="1" ht="15" customHeight="1" x14ac:dyDescent="0.25">
      <c r="A82" s="59" t="s">
        <v>106</v>
      </c>
      <c r="B82" s="39" t="s">
        <v>118</v>
      </c>
      <c r="C82" s="33">
        <v>1793.2</v>
      </c>
      <c r="D82" s="63" t="s">
        <v>105</v>
      </c>
      <c r="E82" s="68"/>
      <c r="F82" s="34">
        <f>ROUND(C82*E82,2)</f>
        <v>0</v>
      </c>
      <c r="G82" s="29">
        <f>SUM(F79:F82)</f>
        <v>0</v>
      </c>
      <c r="H82" s="69"/>
    </row>
    <row r="83" spans="1:8" s="20" customFormat="1" ht="12.75" customHeight="1" x14ac:dyDescent="0.25">
      <c r="A83" s="64"/>
      <c r="B83" s="26"/>
      <c r="C83" s="26"/>
      <c r="D83" s="26"/>
      <c r="E83" s="26"/>
      <c r="F83" s="26"/>
      <c r="G83" s="29"/>
      <c r="H83" s="69"/>
    </row>
    <row r="84" spans="1:8" s="20" customFormat="1" ht="15" customHeight="1" x14ac:dyDescent="0.25">
      <c r="A84" s="57" t="s">
        <v>119</v>
      </c>
      <c r="B84" s="30" t="s">
        <v>120</v>
      </c>
      <c r="C84" s="33"/>
      <c r="D84" s="63"/>
      <c r="E84" s="65"/>
      <c r="F84" s="66"/>
      <c r="G84" s="29"/>
    </row>
    <row r="85" spans="1:8" s="20" customFormat="1" ht="45" customHeight="1" x14ac:dyDescent="0.25">
      <c r="A85" s="59" t="s">
        <v>99</v>
      </c>
      <c r="B85" s="39" t="s">
        <v>121</v>
      </c>
      <c r="C85" s="33">
        <v>109.25</v>
      </c>
      <c r="D85" s="63" t="s">
        <v>105</v>
      </c>
      <c r="E85" s="68"/>
      <c r="F85" s="34">
        <f t="shared" ref="F85:F92" si="3">ROUND(C85*E85,2)</f>
        <v>0</v>
      </c>
      <c r="G85" s="29"/>
    </row>
    <row r="86" spans="1:8" s="20" customFormat="1" ht="60" customHeight="1" x14ac:dyDescent="0.25">
      <c r="A86" s="59" t="s">
        <v>101</v>
      </c>
      <c r="B86" s="39" t="s">
        <v>122</v>
      </c>
      <c r="C86" s="33">
        <v>93.15</v>
      </c>
      <c r="D86" s="63" t="s">
        <v>105</v>
      </c>
      <c r="E86" s="68"/>
      <c r="F86" s="34">
        <f t="shared" si="3"/>
        <v>0</v>
      </c>
      <c r="G86" s="29"/>
    </row>
    <row r="87" spans="1:8" s="20" customFormat="1" ht="60" customHeight="1" x14ac:dyDescent="0.25">
      <c r="A87" s="59" t="s">
        <v>103</v>
      </c>
      <c r="B87" s="39" t="s">
        <v>123</v>
      </c>
      <c r="C87" s="33">
        <v>15.17</v>
      </c>
      <c r="D87" s="63" t="s">
        <v>105</v>
      </c>
      <c r="E87" s="68"/>
      <c r="F87" s="34">
        <f t="shared" si="3"/>
        <v>0</v>
      </c>
      <c r="G87" s="29"/>
    </row>
    <row r="88" spans="1:8" s="20" customFormat="1" ht="60" customHeight="1" x14ac:dyDescent="0.25">
      <c r="A88" s="59" t="s">
        <v>106</v>
      </c>
      <c r="B88" s="39" t="s">
        <v>124</v>
      </c>
      <c r="C88" s="33">
        <v>88.62</v>
      </c>
      <c r="D88" s="63" t="s">
        <v>105</v>
      </c>
      <c r="E88" s="68"/>
      <c r="F88" s="34">
        <f t="shared" si="3"/>
        <v>0</v>
      </c>
      <c r="G88" s="29"/>
    </row>
    <row r="89" spans="1:8" s="20" customFormat="1" ht="30" customHeight="1" x14ac:dyDescent="0.25">
      <c r="A89" s="59" t="s">
        <v>108</v>
      </c>
      <c r="B89" s="39" t="s">
        <v>125</v>
      </c>
      <c r="C89" s="33">
        <v>10.57</v>
      </c>
      <c r="D89" s="63" t="s">
        <v>105</v>
      </c>
      <c r="E89" s="68"/>
      <c r="F89" s="34">
        <f t="shared" si="3"/>
        <v>0</v>
      </c>
      <c r="G89" s="29"/>
    </row>
    <row r="90" spans="1:8" s="74" customFormat="1" ht="30" customHeight="1" x14ac:dyDescent="0.25">
      <c r="A90" s="70" t="s">
        <v>110</v>
      </c>
      <c r="B90" s="39" t="s">
        <v>126</v>
      </c>
      <c r="C90" s="71">
        <v>7.2</v>
      </c>
      <c r="D90" s="72" t="s">
        <v>105</v>
      </c>
      <c r="E90" s="73"/>
      <c r="F90" s="34">
        <f t="shared" si="3"/>
        <v>0</v>
      </c>
      <c r="G90" s="29"/>
    </row>
    <row r="91" spans="1:8" s="20" customFormat="1" ht="30" customHeight="1" x14ac:dyDescent="0.25">
      <c r="A91" s="59" t="s">
        <v>112</v>
      </c>
      <c r="B91" s="39" t="s">
        <v>127</v>
      </c>
      <c r="C91" s="33">
        <v>2.5499999999999998</v>
      </c>
      <c r="D91" s="63" t="s">
        <v>105</v>
      </c>
      <c r="E91" s="68"/>
      <c r="F91" s="34">
        <f t="shared" si="3"/>
        <v>0</v>
      </c>
      <c r="G91" s="29"/>
    </row>
    <row r="92" spans="1:8" s="20" customFormat="1" ht="45" customHeight="1" x14ac:dyDescent="0.25">
      <c r="A92" s="59" t="s">
        <v>128</v>
      </c>
      <c r="B92" s="39" t="s">
        <v>129</v>
      </c>
      <c r="C92" s="33">
        <v>12.58</v>
      </c>
      <c r="D92" s="63" t="s">
        <v>105</v>
      </c>
      <c r="E92" s="68"/>
      <c r="F92" s="34">
        <f t="shared" si="3"/>
        <v>0</v>
      </c>
      <c r="G92" s="29">
        <f>SUM(F85:F92)</f>
        <v>0</v>
      </c>
    </row>
    <row r="93" spans="1:8" s="20" customFormat="1" ht="15" customHeight="1" x14ac:dyDescent="0.25">
      <c r="A93" s="59"/>
      <c r="B93" s="39"/>
      <c r="C93" s="33"/>
      <c r="D93" s="63"/>
      <c r="E93" s="68"/>
      <c r="F93" s="34"/>
      <c r="G93" s="29"/>
    </row>
    <row r="94" spans="1:8" s="20" customFormat="1" ht="15" customHeight="1" x14ac:dyDescent="0.25">
      <c r="A94" s="75"/>
      <c r="B94" s="26"/>
      <c r="C94" s="26"/>
      <c r="D94" s="26"/>
      <c r="E94" s="26"/>
      <c r="F94" s="34"/>
      <c r="G94" s="29"/>
    </row>
    <row r="95" spans="1:8" s="20" customFormat="1" ht="15" customHeight="1" x14ac:dyDescent="0.25">
      <c r="A95" s="75"/>
      <c r="B95" s="26"/>
      <c r="C95" s="26"/>
      <c r="D95" s="26"/>
      <c r="E95" s="26"/>
      <c r="F95" s="34"/>
      <c r="G95" s="29"/>
    </row>
    <row r="96" spans="1:8" s="20" customFormat="1" ht="15" customHeight="1" x14ac:dyDescent="0.25">
      <c r="A96" s="75"/>
      <c r="B96" s="26"/>
      <c r="C96" s="26"/>
      <c r="D96" s="26"/>
      <c r="E96" s="26"/>
      <c r="F96" s="34"/>
      <c r="G96" s="29"/>
    </row>
    <row r="97" spans="1:7" s="26" customFormat="1" ht="15" customHeight="1" x14ac:dyDescent="0.25">
      <c r="A97" s="57" t="s">
        <v>130</v>
      </c>
      <c r="B97" s="30" t="s">
        <v>131</v>
      </c>
      <c r="C97" s="33"/>
      <c r="D97" s="63"/>
      <c r="E97" s="65"/>
      <c r="F97" s="66"/>
      <c r="G97" s="29"/>
    </row>
    <row r="98" spans="1:7" s="26" customFormat="1" ht="30" customHeight="1" x14ac:dyDescent="0.25">
      <c r="A98" s="59" t="s">
        <v>99</v>
      </c>
      <c r="B98" s="76" t="s">
        <v>132</v>
      </c>
      <c r="C98" s="33">
        <v>933.65</v>
      </c>
      <c r="D98" s="63" t="s">
        <v>53</v>
      </c>
      <c r="E98" s="68"/>
      <c r="F98" s="34">
        <f>ROUND(C98*E98,2)</f>
        <v>0</v>
      </c>
      <c r="G98" s="29"/>
    </row>
    <row r="99" spans="1:7" s="26" customFormat="1" ht="30" customHeight="1" x14ac:dyDescent="0.25">
      <c r="A99" s="59" t="s">
        <v>101</v>
      </c>
      <c r="B99" s="76" t="s">
        <v>133</v>
      </c>
      <c r="C99" s="33">
        <v>566.47</v>
      </c>
      <c r="D99" s="63" t="s">
        <v>53</v>
      </c>
      <c r="E99" s="68"/>
      <c r="F99" s="34">
        <f>ROUND(C99*E99,2)</f>
        <v>0</v>
      </c>
      <c r="G99" s="29">
        <f>SUM(F98:F99)</f>
        <v>0</v>
      </c>
    </row>
    <row r="100" spans="1:7" s="26" customFormat="1" x14ac:dyDescent="0.25">
      <c r="A100" s="64"/>
      <c r="B100" s="77"/>
      <c r="C100" s="78"/>
      <c r="D100" s="79"/>
      <c r="E100" s="65"/>
      <c r="F100" s="66"/>
      <c r="G100" s="29"/>
    </row>
    <row r="101" spans="1:7" s="20" customFormat="1" x14ac:dyDescent="0.25">
      <c r="A101" s="57" t="s">
        <v>134</v>
      </c>
      <c r="B101" s="30" t="s">
        <v>135</v>
      </c>
      <c r="C101" s="33"/>
      <c r="D101" s="63"/>
      <c r="E101" s="65"/>
      <c r="F101" s="66"/>
      <c r="G101" s="29"/>
    </row>
    <row r="102" spans="1:7" s="20" customFormat="1" x14ac:dyDescent="0.25">
      <c r="A102" s="59" t="s">
        <v>99</v>
      </c>
      <c r="B102" s="62" t="s">
        <v>136</v>
      </c>
      <c r="C102" s="33">
        <v>117.87</v>
      </c>
      <c r="D102" s="63" t="s">
        <v>53</v>
      </c>
      <c r="E102" s="68"/>
      <c r="F102" s="34">
        <f>ROUND(C102*E102,2)</f>
        <v>0</v>
      </c>
      <c r="G102" s="29"/>
    </row>
    <row r="103" spans="1:7" s="20" customFormat="1" ht="30" x14ac:dyDescent="0.25">
      <c r="A103" s="59" t="s">
        <v>101</v>
      </c>
      <c r="B103" s="62" t="s">
        <v>137</v>
      </c>
      <c r="C103" s="33">
        <f>C102</f>
        <v>117.87</v>
      </c>
      <c r="D103" s="63" t="s">
        <v>53</v>
      </c>
      <c r="E103" s="68"/>
      <c r="F103" s="34">
        <f>ROUND(C103*E103,2)</f>
        <v>0</v>
      </c>
      <c r="G103" s="29"/>
    </row>
    <row r="104" spans="1:7" s="20" customFormat="1" x14ac:dyDescent="0.25">
      <c r="A104" s="59" t="s">
        <v>103</v>
      </c>
      <c r="B104" s="62" t="s">
        <v>138</v>
      </c>
      <c r="C104" s="33">
        <v>98.19</v>
      </c>
      <c r="D104" s="63" t="s">
        <v>27</v>
      </c>
      <c r="E104" s="68"/>
      <c r="F104" s="34">
        <f>ROUND(C104*E104,2)</f>
        <v>0</v>
      </c>
      <c r="G104" s="29">
        <f>SUM(F102:F104)</f>
        <v>0</v>
      </c>
    </row>
    <row r="105" spans="1:7" s="20" customFormat="1" ht="12.75" customHeight="1" x14ac:dyDescent="0.25">
      <c r="A105" s="64"/>
      <c r="B105" s="62"/>
      <c r="C105" s="33"/>
      <c r="D105" s="63"/>
      <c r="E105" s="68"/>
      <c r="F105" s="34"/>
      <c r="G105" s="29"/>
    </row>
    <row r="106" spans="1:7" s="20" customFormat="1" x14ac:dyDescent="0.25">
      <c r="A106" s="57" t="s">
        <v>139</v>
      </c>
      <c r="B106" s="30" t="s">
        <v>140</v>
      </c>
      <c r="C106" s="33"/>
      <c r="D106" s="63"/>
      <c r="E106" s="65"/>
      <c r="F106" s="66"/>
      <c r="G106" s="29"/>
    </row>
    <row r="107" spans="1:7" s="20" customFormat="1" ht="30" customHeight="1" x14ac:dyDescent="0.25">
      <c r="A107" s="59" t="s">
        <v>99</v>
      </c>
      <c r="B107" s="62" t="s">
        <v>141</v>
      </c>
      <c r="C107" s="33">
        <v>155.41999999999999</v>
      </c>
      <c r="D107" s="63" t="s">
        <v>27</v>
      </c>
      <c r="E107" s="68"/>
      <c r="F107" s="34">
        <f>ROUND(C107*E107,2)</f>
        <v>0</v>
      </c>
      <c r="G107" s="29"/>
    </row>
    <row r="108" spans="1:7" s="20" customFormat="1" ht="30" customHeight="1" x14ac:dyDescent="0.25">
      <c r="A108" s="59" t="s">
        <v>101</v>
      </c>
      <c r="B108" s="62" t="s">
        <v>142</v>
      </c>
      <c r="C108" s="33">
        <v>15.76</v>
      </c>
      <c r="D108" s="63" t="s">
        <v>53</v>
      </c>
      <c r="E108" s="68"/>
      <c r="F108" s="34">
        <f>ROUND(C108*E108,2)</f>
        <v>0</v>
      </c>
      <c r="G108" s="29"/>
    </row>
    <row r="109" spans="1:7" s="20" customFormat="1" ht="30" customHeight="1" x14ac:dyDescent="0.25">
      <c r="A109" s="59" t="s">
        <v>103</v>
      </c>
      <c r="B109" s="80" t="s">
        <v>143</v>
      </c>
      <c r="C109" s="33">
        <v>30.33</v>
      </c>
      <c r="D109" s="63" t="s">
        <v>27</v>
      </c>
      <c r="E109" s="68"/>
      <c r="F109" s="34">
        <f>ROUND(C109*E109,2)</f>
        <v>0</v>
      </c>
      <c r="G109" s="29">
        <f>SUM(F107:F109)</f>
        <v>0</v>
      </c>
    </row>
    <row r="110" spans="1:7" s="20" customFormat="1" ht="12.75" customHeight="1" x14ac:dyDescent="0.25">
      <c r="A110" s="64"/>
      <c r="B110" s="62"/>
      <c r="C110" s="33"/>
      <c r="D110" s="63"/>
      <c r="E110" s="68"/>
      <c r="F110" s="34"/>
      <c r="G110" s="29"/>
    </row>
    <row r="111" spans="1:7" s="20" customFormat="1" x14ac:dyDescent="0.25">
      <c r="A111" s="57" t="s">
        <v>144</v>
      </c>
      <c r="B111" s="30" t="s">
        <v>145</v>
      </c>
      <c r="C111" s="33"/>
      <c r="D111" s="63"/>
      <c r="E111" s="65"/>
      <c r="F111" s="66"/>
      <c r="G111" s="29"/>
    </row>
    <row r="112" spans="1:7" s="20" customFormat="1" ht="30" x14ac:dyDescent="0.25">
      <c r="A112" s="59" t="s">
        <v>99</v>
      </c>
      <c r="B112" s="62" t="s">
        <v>141</v>
      </c>
      <c r="C112" s="33">
        <v>102.85</v>
      </c>
      <c r="D112" s="63" t="s">
        <v>27</v>
      </c>
      <c r="E112" s="68"/>
      <c r="F112" s="34">
        <f>ROUND(C112*E112,2)</f>
        <v>0</v>
      </c>
      <c r="G112" s="29"/>
    </row>
    <row r="113" spans="1:7" s="20" customFormat="1" ht="30" x14ac:dyDescent="0.25">
      <c r="A113" s="59" t="s">
        <v>101</v>
      </c>
      <c r="B113" s="62" t="s">
        <v>142</v>
      </c>
      <c r="C113" s="33">
        <v>13.73</v>
      </c>
      <c r="D113" s="63" t="s">
        <v>53</v>
      </c>
      <c r="E113" s="68"/>
      <c r="F113" s="34">
        <f>ROUND(C113*E113,2)</f>
        <v>0</v>
      </c>
      <c r="G113" s="29"/>
    </row>
    <row r="114" spans="1:7" s="20" customFormat="1" ht="30" x14ac:dyDescent="0.25">
      <c r="A114" s="59" t="s">
        <v>103</v>
      </c>
      <c r="B114" s="80" t="s">
        <v>143</v>
      </c>
      <c r="C114" s="33">
        <v>23.19</v>
      </c>
      <c r="D114" s="63" t="s">
        <v>27</v>
      </c>
      <c r="E114" s="68"/>
      <c r="F114" s="34">
        <f>ROUND(C114*E114,2)</f>
        <v>0</v>
      </c>
      <c r="G114" s="29">
        <f>SUM(F112:F114)</f>
        <v>0</v>
      </c>
    </row>
    <row r="115" spans="1:7" s="20" customFormat="1" ht="12.75" customHeight="1" x14ac:dyDescent="0.25">
      <c r="A115" s="64"/>
      <c r="B115" s="62"/>
      <c r="C115" s="33"/>
      <c r="D115" s="63"/>
      <c r="E115" s="68"/>
      <c r="F115" s="34"/>
      <c r="G115" s="29"/>
    </row>
    <row r="116" spans="1:7" s="20" customFormat="1" x14ac:dyDescent="0.25">
      <c r="A116" s="57" t="s">
        <v>146</v>
      </c>
      <c r="B116" s="30" t="s">
        <v>147</v>
      </c>
      <c r="C116" s="33"/>
      <c r="D116" s="63"/>
      <c r="E116" s="65"/>
      <c r="F116" s="66"/>
      <c r="G116" s="29"/>
    </row>
    <row r="117" spans="1:7" s="20" customFormat="1" ht="30" x14ac:dyDescent="0.25">
      <c r="A117" s="59" t="s">
        <v>99</v>
      </c>
      <c r="B117" s="62" t="s">
        <v>141</v>
      </c>
      <c r="C117" s="33">
        <v>33.33</v>
      </c>
      <c r="D117" s="63" t="s">
        <v>27</v>
      </c>
      <c r="E117" s="68"/>
      <c r="F117" s="34">
        <f>ROUND(C117*E117,2)</f>
        <v>0</v>
      </c>
      <c r="G117" s="29"/>
    </row>
    <row r="118" spans="1:7" s="20" customFormat="1" ht="30" x14ac:dyDescent="0.25">
      <c r="A118" s="59" t="s">
        <v>101</v>
      </c>
      <c r="B118" s="62" t="s">
        <v>142</v>
      </c>
      <c r="C118" s="33">
        <v>7.18</v>
      </c>
      <c r="D118" s="63" t="s">
        <v>53</v>
      </c>
      <c r="E118" s="68"/>
      <c r="F118" s="34">
        <f>ROUND(C118*E118,2)</f>
        <v>0</v>
      </c>
      <c r="G118" s="29"/>
    </row>
    <row r="119" spans="1:7" s="20" customFormat="1" ht="30" x14ac:dyDescent="0.25">
      <c r="A119" s="59" t="s">
        <v>103</v>
      </c>
      <c r="B119" s="80" t="s">
        <v>143</v>
      </c>
      <c r="C119" s="33">
        <v>17.899999999999999</v>
      </c>
      <c r="D119" s="63" t="s">
        <v>27</v>
      </c>
      <c r="E119" s="68"/>
      <c r="F119" s="34">
        <f>ROUND(C119*E119,2)</f>
        <v>0</v>
      </c>
      <c r="G119" s="29">
        <f>SUM(F117:F119)</f>
        <v>0</v>
      </c>
    </row>
    <row r="120" spans="1:7" s="20" customFormat="1" x14ac:dyDescent="0.25">
      <c r="A120" s="64"/>
      <c r="B120" s="62"/>
      <c r="C120" s="33"/>
      <c r="D120" s="63"/>
      <c r="E120" s="68"/>
      <c r="F120" s="34"/>
      <c r="G120" s="29"/>
    </row>
    <row r="121" spans="1:7" s="20" customFormat="1" x14ac:dyDescent="0.25">
      <c r="A121" s="57" t="s">
        <v>148</v>
      </c>
      <c r="B121" s="81" t="s">
        <v>149</v>
      </c>
      <c r="C121" s="33"/>
      <c r="D121" s="63"/>
      <c r="E121" s="68"/>
      <c r="F121" s="34"/>
      <c r="G121" s="29"/>
    </row>
    <row r="122" spans="1:7" s="20" customFormat="1" ht="30" x14ac:dyDescent="0.25">
      <c r="A122" s="59" t="s">
        <v>99</v>
      </c>
      <c r="B122" s="39" t="s">
        <v>150</v>
      </c>
      <c r="C122" s="33">
        <v>36.74</v>
      </c>
      <c r="D122" s="63" t="s">
        <v>27</v>
      </c>
      <c r="E122" s="68"/>
      <c r="F122" s="34">
        <f t="shared" ref="F122:F127" si="4">ROUND(C122*E122,2)</f>
        <v>0</v>
      </c>
      <c r="G122" s="29"/>
    </row>
    <row r="123" spans="1:7" s="20" customFormat="1" ht="30" customHeight="1" x14ac:dyDescent="0.25">
      <c r="A123" s="59" t="s">
        <v>101</v>
      </c>
      <c r="B123" s="39" t="s">
        <v>151</v>
      </c>
      <c r="C123" s="33">
        <v>16.010000000000002</v>
      </c>
      <c r="D123" s="63" t="s">
        <v>27</v>
      </c>
      <c r="E123" s="68"/>
      <c r="F123" s="34">
        <f t="shared" si="4"/>
        <v>0</v>
      </c>
      <c r="G123" s="29"/>
    </row>
    <row r="124" spans="1:7" s="20" customFormat="1" ht="30" x14ac:dyDescent="0.25">
      <c r="A124" s="59" t="s">
        <v>103</v>
      </c>
      <c r="B124" s="39" t="s">
        <v>152</v>
      </c>
      <c r="C124" s="33">
        <v>65.099999999999994</v>
      </c>
      <c r="D124" s="63" t="s">
        <v>27</v>
      </c>
      <c r="E124" s="68"/>
      <c r="F124" s="34">
        <f t="shared" si="4"/>
        <v>0</v>
      </c>
      <c r="G124" s="29"/>
    </row>
    <row r="125" spans="1:7" s="20" customFormat="1" ht="45" x14ac:dyDescent="0.25">
      <c r="A125" s="59" t="s">
        <v>106</v>
      </c>
      <c r="B125" s="39" t="s">
        <v>153</v>
      </c>
      <c r="C125" s="33">
        <v>17.52</v>
      </c>
      <c r="D125" s="63" t="s">
        <v>27</v>
      </c>
      <c r="E125" s="68"/>
      <c r="F125" s="34">
        <f t="shared" si="4"/>
        <v>0</v>
      </c>
      <c r="G125" s="29"/>
    </row>
    <row r="126" spans="1:7" s="20" customFormat="1" ht="45" x14ac:dyDescent="0.25">
      <c r="A126" s="59" t="s">
        <v>108</v>
      </c>
      <c r="B126" s="39" t="s">
        <v>154</v>
      </c>
      <c r="C126" s="33">
        <v>167.53</v>
      </c>
      <c r="D126" s="63" t="s">
        <v>27</v>
      </c>
      <c r="E126" s="68"/>
      <c r="F126" s="34">
        <f t="shared" si="4"/>
        <v>0</v>
      </c>
      <c r="G126" s="29"/>
    </row>
    <row r="127" spans="1:7" s="20" customFormat="1" ht="75" customHeight="1" x14ac:dyDescent="0.25">
      <c r="A127" s="59" t="s">
        <v>110</v>
      </c>
      <c r="B127" s="76" t="s">
        <v>155</v>
      </c>
      <c r="C127" s="33">
        <v>52</v>
      </c>
      <c r="D127" s="63" t="s">
        <v>56</v>
      </c>
      <c r="E127" s="68"/>
      <c r="F127" s="34">
        <f t="shared" si="4"/>
        <v>0</v>
      </c>
      <c r="G127" s="29">
        <f>SUM(F122:F127)</f>
        <v>0</v>
      </c>
    </row>
    <row r="128" spans="1:7" s="20" customFormat="1" ht="12.75" customHeight="1" x14ac:dyDescent="0.25">
      <c r="A128" s="26"/>
      <c r="B128" s="82"/>
      <c r="C128" s="26"/>
      <c r="D128" s="26"/>
      <c r="E128" s="68"/>
      <c r="F128" s="34"/>
      <c r="G128" s="29"/>
    </row>
    <row r="129" spans="1:8" s="20" customFormat="1" ht="15" customHeight="1" x14ac:dyDescent="0.25">
      <c r="A129" s="57" t="s">
        <v>156</v>
      </c>
      <c r="B129" s="30" t="s">
        <v>157</v>
      </c>
      <c r="C129" s="33"/>
      <c r="D129" s="63"/>
      <c r="E129" s="68"/>
      <c r="F129" s="34"/>
      <c r="G129" s="29"/>
    </row>
    <row r="130" spans="1:8" s="83" customFormat="1" ht="30" customHeight="1" x14ac:dyDescent="0.25">
      <c r="A130" s="59" t="s">
        <v>99</v>
      </c>
      <c r="B130" s="82" t="s">
        <v>158</v>
      </c>
      <c r="C130" s="33">
        <v>9</v>
      </c>
      <c r="D130" s="63" t="s">
        <v>56</v>
      </c>
      <c r="E130" s="68"/>
      <c r="F130" s="34">
        <f>ROUND(C130*E130,2)</f>
        <v>0</v>
      </c>
      <c r="G130" s="29"/>
      <c r="H130" s="5"/>
    </row>
    <row r="131" spans="1:8" s="83" customFormat="1" ht="45" customHeight="1" x14ac:dyDescent="0.25">
      <c r="A131" s="59" t="s">
        <v>101</v>
      </c>
      <c r="B131" s="76" t="s">
        <v>159</v>
      </c>
      <c r="C131" s="33">
        <v>31</v>
      </c>
      <c r="D131" s="63" t="s">
        <v>56</v>
      </c>
      <c r="E131" s="68"/>
      <c r="F131" s="34">
        <f>ROUND(C131*E131,2)</f>
        <v>0</v>
      </c>
      <c r="G131" s="29"/>
      <c r="H131" s="5"/>
    </row>
    <row r="132" spans="1:8" s="83" customFormat="1" x14ac:dyDescent="0.25">
      <c r="A132" s="59" t="s">
        <v>103</v>
      </c>
      <c r="B132" s="39" t="s">
        <v>160</v>
      </c>
      <c r="C132" s="33">
        <v>228.12</v>
      </c>
      <c r="D132" s="63" t="s">
        <v>53</v>
      </c>
      <c r="E132" s="68"/>
      <c r="F132" s="34">
        <f>ROUND(C132*E132,2)</f>
        <v>0</v>
      </c>
      <c r="G132" s="29"/>
      <c r="H132" s="5"/>
    </row>
    <row r="133" spans="1:8" s="83" customFormat="1" x14ac:dyDescent="0.25">
      <c r="A133" s="59" t="s">
        <v>106</v>
      </c>
      <c r="B133" s="39" t="s">
        <v>161</v>
      </c>
      <c r="C133" s="33">
        <v>532.85</v>
      </c>
      <c r="D133" s="63" t="s">
        <v>105</v>
      </c>
      <c r="E133" s="68"/>
      <c r="F133" s="34">
        <f>ROUND(C133*E133,2)</f>
        <v>0</v>
      </c>
      <c r="G133" s="29">
        <f>SUM(F130:F133)</f>
        <v>0</v>
      </c>
      <c r="H133" s="5"/>
    </row>
    <row r="134" spans="1:8" s="20" customFormat="1" x14ac:dyDescent="0.25">
      <c r="A134" s="59"/>
      <c r="B134" s="84"/>
      <c r="C134" s="33"/>
      <c r="D134" s="63"/>
      <c r="E134" s="65"/>
      <c r="F134" s="65"/>
      <c r="G134" s="29"/>
    </row>
    <row r="135" spans="1:8" s="20" customFormat="1" ht="15" customHeight="1" x14ac:dyDescent="0.25">
      <c r="A135" s="57" t="s">
        <v>162</v>
      </c>
      <c r="B135" s="85" t="s">
        <v>163</v>
      </c>
      <c r="C135" s="33"/>
      <c r="D135" s="63"/>
      <c r="E135" s="65"/>
      <c r="F135" s="65"/>
      <c r="G135" s="29"/>
    </row>
    <row r="136" spans="1:8" s="20" customFormat="1" ht="30" x14ac:dyDescent="0.25">
      <c r="A136" s="59" t="s">
        <v>99</v>
      </c>
      <c r="B136" s="82" t="s">
        <v>164</v>
      </c>
      <c r="C136" s="33">
        <v>1</v>
      </c>
      <c r="D136" s="63" t="s">
        <v>56</v>
      </c>
      <c r="E136" s="68"/>
      <c r="F136" s="34">
        <f t="shared" ref="F136:F142" si="5">ROUND(C136*E136,2)</f>
        <v>0</v>
      </c>
      <c r="G136" s="29"/>
    </row>
    <row r="137" spans="1:8" s="20" customFormat="1" ht="30" x14ac:dyDescent="0.25">
      <c r="A137" s="59" t="s">
        <v>101</v>
      </c>
      <c r="B137" s="82" t="s">
        <v>165</v>
      </c>
      <c r="C137" s="33">
        <v>1</v>
      </c>
      <c r="D137" s="63" t="s">
        <v>56</v>
      </c>
      <c r="E137" s="68"/>
      <c r="F137" s="34">
        <f t="shared" si="5"/>
        <v>0</v>
      </c>
      <c r="G137" s="29"/>
    </row>
    <row r="138" spans="1:8" s="20" customFormat="1" ht="30" x14ac:dyDescent="0.25">
      <c r="A138" s="59" t="s">
        <v>103</v>
      </c>
      <c r="B138" s="80" t="s">
        <v>166</v>
      </c>
      <c r="C138" s="33">
        <v>261.85000000000002</v>
      </c>
      <c r="D138" s="63" t="s">
        <v>27</v>
      </c>
      <c r="E138" s="68"/>
      <c r="F138" s="34">
        <f t="shared" si="5"/>
        <v>0</v>
      </c>
      <c r="G138" s="29"/>
    </row>
    <row r="139" spans="1:8" s="20" customFormat="1" ht="30" customHeight="1" x14ac:dyDescent="0.25">
      <c r="A139" s="59" t="s">
        <v>106</v>
      </c>
      <c r="B139" s="80" t="s">
        <v>167</v>
      </c>
      <c r="C139" s="33">
        <v>84.54</v>
      </c>
      <c r="D139" s="63" t="s">
        <v>27</v>
      </c>
      <c r="E139" s="68"/>
      <c r="F139" s="34">
        <f t="shared" si="5"/>
        <v>0</v>
      </c>
      <c r="G139" s="29"/>
    </row>
    <row r="140" spans="1:8" s="20" customFormat="1" ht="30" x14ac:dyDescent="0.25">
      <c r="A140" s="59" t="s">
        <v>108</v>
      </c>
      <c r="B140" s="80" t="s">
        <v>168</v>
      </c>
      <c r="C140" s="33">
        <v>9</v>
      </c>
      <c r="D140" s="63" t="s">
        <v>56</v>
      </c>
      <c r="E140" s="68"/>
      <c r="F140" s="34">
        <f t="shared" si="5"/>
        <v>0</v>
      </c>
      <c r="G140" s="29"/>
    </row>
    <row r="141" spans="1:8" s="20" customFormat="1" ht="45" x14ac:dyDescent="0.25">
      <c r="A141" s="59" t="s">
        <v>110</v>
      </c>
      <c r="B141" s="82" t="s">
        <v>169</v>
      </c>
      <c r="C141" s="33">
        <v>20.67</v>
      </c>
      <c r="D141" s="63" t="s">
        <v>53</v>
      </c>
      <c r="E141" s="65"/>
      <c r="F141" s="34">
        <f t="shared" si="5"/>
        <v>0</v>
      </c>
      <c r="G141" s="29"/>
    </row>
    <row r="142" spans="1:8" s="20" customFormat="1" ht="60" customHeight="1" x14ac:dyDescent="0.25">
      <c r="A142" s="59" t="s">
        <v>112</v>
      </c>
      <c r="B142" s="76" t="s">
        <v>170</v>
      </c>
      <c r="C142" s="33">
        <v>40</v>
      </c>
      <c r="D142" s="63" t="s">
        <v>56</v>
      </c>
      <c r="E142" s="65"/>
      <c r="F142" s="34">
        <f t="shared" si="5"/>
        <v>0</v>
      </c>
      <c r="G142" s="29">
        <f>SUM(F136:F142)</f>
        <v>0</v>
      </c>
    </row>
    <row r="143" spans="1:8" s="20" customFormat="1" x14ac:dyDescent="0.25">
      <c r="A143" s="59"/>
      <c r="B143" s="84"/>
      <c r="C143" s="33"/>
      <c r="D143" s="63"/>
      <c r="E143" s="65"/>
      <c r="F143" s="65"/>
      <c r="G143" s="29"/>
    </row>
    <row r="144" spans="1:8" s="20" customFormat="1" x14ac:dyDescent="0.2">
      <c r="A144" s="75"/>
      <c r="B144" s="134" t="s">
        <v>171</v>
      </c>
      <c r="C144" s="134"/>
      <c r="D144" s="134"/>
      <c r="E144" s="134"/>
      <c r="F144" s="67" t="s">
        <v>74</v>
      </c>
      <c r="G144" s="29">
        <f>SUM(G82:G142)</f>
        <v>0</v>
      </c>
    </row>
    <row r="145" spans="1:8" s="88" customFormat="1" x14ac:dyDescent="0.2">
      <c r="A145" s="86"/>
      <c r="B145" s="55"/>
      <c r="C145" s="55"/>
      <c r="D145" s="55"/>
      <c r="E145" s="55"/>
      <c r="F145" s="87"/>
      <c r="G145" s="29"/>
    </row>
    <row r="146" spans="1:8" s="88" customFormat="1" x14ac:dyDescent="0.2">
      <c r="A146" s="86"/>
      <c r="B146" s="55"/>
      <c r="C146" s="55"/>
      <c r="D146" s="55"/>
      <c r="E146" s="55"/>
      <c r="F146" s="87"/>
      <c r="G146" s="29"/>
    </row>
    <row r="147" spans="1:8" s="89" customFormat="1" x14ac:dyDescent="0.2">
      <c r="A147" s="86"/>
      <c r="B147" s="55" t="s">
        <v>172</v>
      </c>
      <c r="C147" s="55"/>
      <c r="D147" s="55"/>
      <c r="E147" s="55"/>
      <c r="F147" s="87"/>
      <c r="G147" s="29"/>
    </row>
    <row r="148" spans="1:8" s="89" customFormat="1" x14ac:dyDescent="0.2">
      <c r="A148" s="86"/>
      <c r="B148" s="55"/>
      <c r="C148" s="55"/>
      <c r="D148" s="55"/>
      <c r="E148" s="55"/>
      <c r="F148" s="87"/>
      <c r="G148" s="29"/>
    </row>
    <row r="149" spans="1:8" s="83" customFormat="1" ht="28.5" x14ac:dyDescent="0.25">
      <c r="A149" s="90" t="s">
        <v>97</v>
      </c>
      <c r="B149" s="91" t="s">
        <v>173</v>
      </c>
      <c r="C149" s="92"/>
      <c r="D149" s="92"/>
      <c r="E149" s="92"/>
      <c r="F149" s="92"/>
      <c r="G149" s="29"/>
      <c r="H149" s="5"/>
    </row>
    <row r="150" spans="1:8" s="83" customFormat="1" ht="60" customHeight="1" x14ac:dyDescent="0.25">
      <c r="A150" s="93" t="s">
        <v>99</v>
      </c>
      <c r="B150" s="94" t="s">
        <v>174</v>
      </c>
      <c r="C150" s="33">
        <v>7</v>
      </c>
      <c r="D150" s="63" t="s">
        <v>56</v>
      </c>
      <c r="E150" s="68"/>
      <c r="F150" s="34">
        <f>ROUND(C150*E150,2)</f>
        <v>0</v>
      </c>
      <c r="G150" s="29">
        <f>SUM(F150)</f>
        <v>0</v>
      </c>
      <c r="H150" s="5"/>
    </row>
    <row r="151" spans="1:8" s="83" customFormat="1" x14ac:dyDescent="0.25">
      <c r="A151" s="93"/>
      <c r="B151" s="92"/>
      <c r="C151" s="33"/>
      <c r="D151" s="63"/>
      <c r="E151" s="68"/>
      <c r="F151" s="34"/>
      <c r="G151" s="29"/>
      <c r="H151" s="5"/>
    </row>
    <row r="152" spans="1:8" s="83" customFormat="1" x14ac:dyDescent="0.25">
      <c r="A152" s="90" t="s">
        <v>119</v>
      </c>
      <c r="B152" s="91" t="s">
        <v>175</v>
      </c>
      <c r="C152" s="33"/>
      <c r="D152" s="63"/>
      <c r="E152" s="68"/>
      <c r="F152" s="34"/>
      <c r="G152" s="29"/>
      <c r="H152" s="5"/>
    </row>
    <row r="153" spans="1:8" s="83" customFormat="1" ht="60" customHeight="1" x14ac:dyDescent="0.25">
      <c r="A153" s="93" t="s">
        <v>99</v>
      </c>
      <c r="B153" s="95" t="s">
        <v>176</v>
      </c>
      <c r="C153" s="33">
        <v>21</v>
      </c>
      <c r="D153" s="63" t="s">
        <v>56</v>
      </c>
      <c r="E153" s="68"/>
      <c r="F153" s="34">
        <f>ROUND(C153*E153,2)</f>
        <v>0</v>
      </c>
      <c r="G153" s="29">
        <f>SUM(F153)</f>
        <v>0</v>
      </c>
      <c r="H153" s="5"/>
    </row>
    <row r="154" spans="1:8" s="83" customFormat="1" x14ac:dyDescent="0.25">
      <c r="A154" s="93"/>
      <c r="B154" s="92"/>
      <c r="C154" s="33"/>
      <c r="D154" s="63"/>
      <c r="E154" s="68"/>
      <c r="F154" s="34"/>
      <c r="G154" s="29"/>
      <c r="H154" s="5"/>
    </row>
    <row r="155" spans="1:8" s="83" customFormat="1" x14ac:dyDescent="0.25">
      <c r="A155" s="90" t="s">
        <v>130</v>
      </c>
      <c r="B155" s="91" t="s">
        <v>177</v>
      </c>
      <c r="C155" s="33"/>
      <c r="D155" s="63"/>
      <c r="E155" s="68"/>
      <c r="F155" s="34"/>
      <c r="G155" s="29"/>
      <c r="H155" s="5"/>
    </row>
    <row r="156" spans="1:8" s="83" customFormat="1" ht="30" x14ac:dyDescent="0.25">
      <c r="A156" s="93" t="s">
        <v>99</v>
      </c>
      <c r="B156" s="95" t="s">
        <v>178</v>
      </c>
      <c r="C156" s="33">
        <v>1</v>
      </c>
      <c r="D156" s="63" t="s">
        <v>56</v>
      </c>
      <c r="E156" s="68"/>
      <c r="F156" s="34">
        <f>ROUND(C156*E156,2)</f>
        <v>0</v>
      </c>
      <c r="G156" s="29"/>
      <c r="H156" s="5"/>
    </row>
    <row r="157" spans="1:8" s="83" customFormat="1" ht="45" x14ac:dyDescent="0.25">
      <c r="A157" s="93" t="s">
        <v>101</v>
      </c>
      <c r="B157" s="95" t="s">
        <v>179</v>
      </c>
      <c r="C157" s="33">
        <v>1</v>
      </c>
      <c r="D157" s="63" t="s">
        <v>56</v>
      </c>
      <c r="E157" s="68"/>
      <c r="F157" s="34">
        <f>ROUND(C157*E157,2)</f>
        <v>0</v>
      </c>
      <c r="G157" s="29">
        <f>SUM(F156:F157)</f>
        <v>0</v>
      </c>
      <c r="H157" s="5"/>
    </row>
    <row r="158" spans="1:8" s="83" customFormat="1" x14ac:dyDescent="0.25">
      <c r="A158" s="93"/>
      <c r="B158" s="92"/>
      <c r="C158" s="33"/>
      <c r="D158" s="63"/>
      <c r="E158" s="68"/>
      <c r="F158" s="34"/>
      <c r="G158" s="29"/>
      <c r="H158" s="5"/>
    </row>
    <row r="159" spans="1:8" s="83" customFormat="1" x14ac:dyDescent="0.25">
      <c r="A159" s="93"/>
      <c r="B159" s="92"/>
      <c r="C159" s="33"/>
      <c r="D159" s="63"/>
      <c r="E159" s="68"/>
      <c r="F159" s="34"/>
      <c r="G159" s="29"/>
      <c r="H159" s="5"/>
    </row>
    <row r="160" spans="1:8" s="83" customFormat="1" x14ac:dyDescent="0.25">
      <c r="A160" s="90" t="s">
        <v>134</v>
      </c>
      <c r="B160" s="91" t="s">
        <v>180</v>
      </c>
      <c r="C160" s="33"/>
      <c r="D160" s="63"/>
      <c r="E160" s="68"/>
      <c r="F160" s="34"/>
      <c r="G160" s="29"/>
      <c r="H160" s="5"/>
    </row>
    <row r="161" spans="1:8" s="83" customFormat="1" x14ac:dyDescent="0.25">
      <c r="A161" s="93" t="s">
        <v>99</v>
      </c>
      <c r="B161" s="92" t="s">
        <v>181</v>
      </c>
      <c r="C161" s="33">
        <v>64</v>
      </c>
      <c r="D161" s="63" t="s">
        <v>56</v>
      </c>
      <c r="E161" s="68"/>
      <c r="F161" s="34">
        <f>ROUND(C161*E161,2)</f>
        <v>0</v>
      </c>
      <c r="G161" s="29"/>
      <c r="H161" s="5"/>
    </row>
    <row r="162" spans="1:8" s="83" customFormat="1" x14ac:dyDescent="0.25">
      <c r="A162" s="93" t="s">
        <v>101</v>
      </c>
      <c r="B162" s="92" t="s">
        <v>182</v>
      </c>
      <c r="C162" s="33">
        <v>64</v>
      </c>
      <c r="D162" s="63" t="s">
        <v>56</v>
      </c>
      <c r="E162" s="68"/>
      <c r="F162" s="34">
        <f>ROUND(C162*E162,2)</f>
        <v>0</v>
      </c>
      <c r="G162" s="29"/>
      <c r="H162" s="5"/>
    </row>
    <row r="163" spans="1:8" s="83" customFormat="1" x14ac:dyDescent="0.25">
      <c r="A163" s="93" t="s">
        <v>103</v>
      </c>
      <c r="B163" s="92" t="s">
        <v>183</v>
      </c>
      <c r="C163" s="33">
        <v>1</v>
      </c>
      <c r="D163" s="63" t="s">
        <v>56</v>
      </c>
      <c r="E163" s="68"/>
      <c r="F163" s="34">
        <f>ROUND(C163*E163,2)</f>
        <v>0</v>
      </c>
      <c r="G163" s="29"/>
      <c r="H163" s="5"/>
    </row>
    <row r="164" spans="1:8" s="83" customFormat="1" x14ac:dyDescent="0.25">
      <c r="A164" s="93" t="s">
        <v>106</v>
      </c>
      <c r="B164" s="92" t="s">
        <v>184</v>
      </c>
      <c r="C164" s="33">
        <v>1</v>
      </c>
      <c r="D164" s="63" t="s">
        <v>56</v>
      </c>
      <c r="E164" s="68"/>
      <c r="F164" s="34">
        <f>ROUND(C164*E164,2)</f>
        <v>0</v>
      </c>
      <c r="G164" s="29">
        <f>SUM(F161:F164)</f>
        <v>0</v>
      </c>
      <c r="H164" s="5"/>
    </row>
    <row r="165" spans="1:8" s="83" customFormat="1" x14ac:dyDescent="0.25">
      <c r="A165" s="93"/>
      <c r="B165" s="92"/>
      <c r="C165" s="33"/>
      <c r="D165" s="63"/>
      <c r="E165" s="68"/>
      <c r="F165" s="34"/>
      <c r="G165" s="29"/>
      <c r="H165" s="5"/>
    </row>
    <row r="166" spans="1:8" s="83" customFormat="1" x14ac:dyDescent="0.25">
      <c r="A166" s="90" t="s">
        <v>139</v>
      </c>
      <c r="B166" s="91" t="s">
        <v>185</v>
      </c>
      <c r="C166" s="33"/>
      <c r="D166" s="63"/>
      <c r="E166" s="68"/>
      <c r="F166" s="34"/>
      <c r="G166" s="29"/>
      <c r="H166" s="5"/>
    </row>
    <row r="167" spans="1:8" s="83" customFormat="1" ht="60" customHeight="1" x14ac:dyDescent="0.25">
      <c r="A167" s="93" t="s">
        <v>99</v>
      </c>
      <c r="B167" s="95" t="s">
        <v>186</v>
      </c>
      <c r="C167" s="33">
        <v>164</v>
      </c>
      <c r="D167" s="63" t="s">
        <v>187</v>
      </c>
      <c r="E167" s="68"/>
      <c r="F167" s="34">
        <f>ROUND(C167*E167,2)</f>
        <v>0</v>
      </c>
      <c r="G167" s="29"/>
      <c r="H167" s="5"/>
    </row>
    <row r="168" spans="1:8" s="83" customFormat="1" ht="60" customHeight="1" x14ac:dyDescent="0.25">
      <c r="A168" s="93" t="s">
        <v>101</v>
      </c>
      <c r="B168" s="95" t="s">
        <v>188</v>
      </c>
      <c r="C168" s="33">
        <v>276</v>
      </c>
      <c r="D168" s="63" t="s">
        <v>187</v>
      </c>
      <c r="E168" s="68"/>
      <c r="F168" s="34">
        <f>ROUND(C168*E168,2)</f>
        <v>0</v>
      </c>
      <c r="G168" s="29"/>
      <c r="H168" s="5"/>
    </row>
    <row r="169" spans="1:8" s="83" customFormat="1" ht="60" customHeight="1" x14ac:dyDescent="0.25">
      <c r="A169" s="93" t="s">
        <v>103</v>
      </c>
      <c r="B169" s="95" t="s">
        <v>189</v>
      </c>
      <c r="C169" s="33">
        <v>161</v>
      </c>
      <c r="D169" s="63" t="s">
        <v>187</v>
      </c>
      <c r="E169" s="68"/>
      <c r="F169" s="34">
        <f>ROUND(C169*E169,2)</f>
        <v>0</v>
      </c>
      <c r="G169" s="29"/>
      <c r="H169" s="5"/>
    </row>
    <row r="170" spans="1:8" s="83" customFormat="1" ht="60" customHeight="1" x14ac:dyDescent="0.25">
      <c r="A170" s="93" t="s">
        <v>106</v>
      </c>
      <c r="B170" s="95" t="s">
        <v>190</v>
      </c>
      <c r="C170" s="33">
        <v>177</v>
      </c>
      <c r="D170" s="63" t="s">
        <v>187</v>
      </c>
      <c r="E170" s="68"/>
      <c r="F170" s="34">
        <f>ROUND(C170*E170,2)</f>
        <v>0</v>
      </c>
      <c r="G170" s="29"/>
      <c r="H170" s="5"/>
    </row>
    <row r="171" spans="1:8" s="83" customFormat="1" ht="60" customHeight="1" x14ac:dyDescent="0.25">
      <c r="A171" s="93" t="s">
        <v>108</v>
      </c>
      <c r="B171" s="95" t="s">
        <v>191</v>
      </c>
      <c r="C171" s="33">
        <v>485</v>
      </c>
      <c r="D171" s="63" t="s">
        <v>187</v>
      </c>
      <c r="E171" s="68"/>
      <c r="F171" s="34">
        <f>ROUND(C171*E171,2)</f>
        <v>0</v>
      </c>
      <c r="G171" s="29"/>
      <c r="H171" s="5"/>
    </row>
    <row r="172" spans="1:8" s="83" customFormat="1" ht="60" customHeight="1" x14ac:dyDescent="0.25">
      <c r="A172" s="93" t="s">
        <v>110</v>
      </c>
      <c r="B172" s="95" t="s">
        <v>192</v>
      </c>
      <c r="C172" s="33">
        <v>397</v>
      </c>
      <c r="D172" s="63" t="s">
        <v>187</v>
      </c>
      <c r="E172" s="68"/>
      <c r="F172" s="34">
        <f t="shared" ref="F172:F180" si="6">ROUND(C172*E172,2)</f>
        <v>0</v>
      </c>
      <c r="G172" s="29"/>
      <c r="H172" s="5"/>
    </row>
    <row r="173" spans="1:8" s="83" customFormat="1" ht="60" customHeight="1" x14ac:dyDescent="0.25">
      <c r="A173" s="93" t="s">
        <v>112</v>
      </c>
      <c r="B173" s="95" t="s">
        <v>193</v>
      </c>
      <c r="C173" s="33">
        <v>253</v>
      </c>
      <c r="D173" s="63" t="s">
        <v>187</v>
      </c>
      <c r="E173" s="68"/>
      <c r="F173" s="34">
        <f t="shared" si="6"/>
        <v>0</v>
      </c>
      <c r="G173" s="29"/>
      <c r="H173" s="5"/>
    </row>
    <row r="174" spans="1:8" s="83" customFormat="1" ht="60" customHeight="1" x14ac:dyDescent="0.25">
      <c r="A174" s="93" t="s">
        <v>128</v>
      </c>
      <c r="B174" s="95" t="s">
        <v>194</v>
      </c>
      <c r="C174" s="33">
        <v>935</v>
      </c>
      <c r="D174" s="63" t="s">
        <v>187</v>
      </c>
      <c r="E174" s="68"/>
      <c r="F174" s="34">
        <f t="shared" si="6"/>
        <v>0</v>
      </c>
      <c r="G174" s="29"/>
      <c r="H174" s="5"/>
    </row>
    <row r="175" spans="1:8" s="83" customFormat="1" ht="60" customHeight="1" x14ac:dyDescent="0.25">
      <c r="A175" s="93" t="s">
        <v>195</v>
      </c>
      <c r="B175" s="95" t="s">
        <v>196</v>
      </c>
      <c r="C175" s="33">
        <v>361</v>
      </c>
      <c r="D175" s="63" t="s">
        <v>187</v>
      </c>
      <c r="E175" s="68"/>
      <c r="F175" s="34">
        <f t="shared" si="6"/>
        <v>0</v>
      </c>
      <c r="G175" s="29"/>
      <c r="H175" s="5"/>
    </row>
    <row r="176" spans="1:8" s="83" customFormat="1" ht="60" customHeight="1" x14ac:dyDescent="0.25">
      <c r="A176" s="93" t="s">
        <v>197</v>
      </c>
      <c r="B176" s="95" t="s">
        <v>198</v>
      </c>
      <c r="C176" s="33">
        <v>276</v>
      </c>
      <c r="D176" s="63" t="s">
        <v>187</v>
      </c>
      <c r="E176" s="68"/>
      <c r="F176" s="34">
        <f t="shared" si="6"/>
        <v>0</v>
      </c>
      <c r="G176" s="29"/>
      <c r="H176" s="5"/>
    </row>
    <row r="177" spans="1:8" s="83" customFormat="1" ht="60" customHeight="1" x14ac:dyDescent="0.25">
      <c r="A177" s="93" t="s">
        <v>199</v>
      </c>
      <c r="B177" s="95" t="s">
        <v>200</v>
      </c>
      <c r="C177" s="33">
        <v>476</v>
      </c>
      <c r="D177" s="63" t="s">
        <v>187</v>
      </c>
      <c r="E177" s="68"/>
      <c r="F177" s="34">
        <f t="shared" si="6"/>
        <v>0</v>
      </c>
      <c r="G177" s="29"/>
      <c r="H177" s="5"/>
    </row>
    <row r="178" spans="1:8" s="83" customFormat="1" ht="60" customHeight="1" x14ac:dyDescent="0.25">
      <c r="A178" s="93" t="s">
        <v>201</v>
      </c>
      <c r="B178" s="95" t="s">
        <v>202</v>
      </c>
      <c r="C178" s="33">
        <v>482</v>
      </c>
      <c r="D178" s="63" t="s">
        <v>187</v>
      </c>
      <c r="E178" s="68"/>
      <c r="F178" s="34">
        <f t="shared" si="6"/>
        <v>0</v>
      </c>
      <c r="G178" s="29"/>
      <c r="H178" s="5"/>
    </row>
    <row r="179" spans="1:8" s="83" customFormat="1" ht="60" customHeight="1" x14ac:dyDescent="0.25">
      <c r="A179" s="93" t="s">
        <v>203</v>
      </c>
      <c r="B179" s="94" t="s">
        <v>204</v>
      </c>
      <c r="C179" s="33">
        <v>377</v>
      </c>
      <c r="D179" s="63" t="s">
        <v>187</v>
      </c>
      <c r="E179" s="68"/>
      <c r="F179" s="34">
        <f t="shared" si="6"/>
        <v>0</v>
      </c>
      <c r="G179" s="29"/>
      <c r="H179" s="5"/>
    </row>
    <row r="180" spans="1:8" s="83" customFormat="1" ht="15" customHeight="1" x14ac:dyDescent="0.25">
      <c r="A180" s="93" t="s">
        <v>205</v>
      </c>
      <c r="B180" s="92" t="s">
        <v>206</v>
      </c>
      <c r="C180" s="33">
        <f>(0.3*0.3*1470)</f>
        <v>132.29999999999998</v>
      </c>
      <c r="D180" s="63" t="s">
        <v>105</v>
      </c>
      <c r="E180" s="68"/>
      <c r="F180" s="34">
        <f t="shared" si="6"/>
        <v>0</v>
      </c>
      <c r="G180" s="29">
        <f>SUM(F167:F180)</f>
        <v>0</v>
      </c>
      <c r="H180" s="5"/>
    </row>
    <row r="181" spans="1:8" s="83" customFormat="1" x14ac:dyDescent="0.25">
      <c r="A181" s="96"/>
      <c r="B181" s="96"/>
      <c r="C181" s="97"/>
      <c r="D181" s="11"/>
      <c r="E181" s="98"/>
      <c r="F181" s="34"/>
      <c r="G181" s="29"/>
      <c r="H181" s="5"/>
    </row>
    <row r="182" spans="1:8" s="83" customFormat="1" x14ac:dyDescent="0.25">
      <c r="A182" s="99"/>
      <c r="B182" s="148" t="s">
        <v>207</v>
      </c>
      <c r="C182" s="148"/>
      <c r="D182" s="148"/>
      <c r="E182" s="148"/>
      <c r="F182" s="100" t="s">
        <v>74</v>
      </c>
      <c r="G182" s="29">
        <f>SUM(G150:G180)</f>
        <v>0</v>
      </c>
      <c r="H182" s="5"/>
    </row>
    <row r="183" spans="1:8" s="83" customFormat="1" ht="15" customHeight="1" x14ac:dyDescent="0.25">
      <c r="A183" s="101"/>
      <c r="B183" s="84"/>
      <c r="C183" s="84"/>
      <c r="D183" s="84"/>
      <c r="E183" s="84"/>
      <c r="F183" s="42"/>
      <c r="G183" s="29"/>
      <c r="H183" s="5"/>
    </row>
    <row r="184" spans="1:8" s="83" customFormat="1" ht="15" customHeight="1" x14ac:dyDescent="0.25">
      <c r="A184" s="101"/>
      <c r="B184" s="84"/>
      <c r="C184" s="84"/>
      <c r="D184" s="84"/>
      <c r="E184" s="84"/>
      <c r="F184" s="42"/>
      <c r="G184" s="29"/>
      <c r="H184" s="5"/>
    </row>
    <row r="185" spans="1:8" s="83" customFormat="1" x14ac:dyDescent="0.25">
      <c r="A185" s="101"/>
      <c r="B185" s="102" t="s">
        <v>208</v>
      </c>
      <c r="C185" s="84"/>
      <c r="D185" s="84"/>
      <c r="E185" s="84"/>
      <c r="F185" s="42"/>
      <c r="G185" s="29"/>
      <c r="H185" s="5"/>
    </row>
    <row r="186" spans="1:8" s="83" customFormat="1" x14ac:dyDescent="0.25">
      <c r="A186" s="101"/>
      <c r="B186" s="102"/>
      <c r="C186" s="84"/>
      <c r="D186" s="84"/>
      <c r="E186" s="84"/>
      <c r="F186" s="42"/>
      <c r="G186" s="29"/>
      <c r="H186" s="5"/>
    </row>
    <row r="187" spans="1:8" s="83" customFormat="1" x14ac:dyDescent="0.25">
      <c r="A187" s="101"/>
      <c r="B187" s="149" t="s">
        <v>209</v>
      </c>
      <c r="C187" s="149"/>
      <c r="D187" s="149"/>
      <c r="E187" s="102"/>
      <c r="F187" s="103" t="s">
        <v>74</v>
      </c>
      <c r="G187" s="29">
        <f>G75</f>
        <v>0</v>
      </c>
      <c r="H187" s="5"/>
    </row>
    <row r="188" spans="1:8" s="83" customFormat="1" x14ac:dyDescent="0.25">
      <c r="A188" s="101"/>
      <c r="B188" s="149" t="s">
        <v>210</v>
      </c>
      <c r="C188" s="149"/>
      <c r="D188" s="149"/>
      <c r="E188" s="104"/>
      <c r="F188" s="103" t="s">
        <v>74</v>
      </c>
      <c r="G188" s="29">
        <f>G144</f>
        <v>0</v>
      </c>
      <c r="H188" s="5"/>
    </row>
    <row r="189" spans="1:8" s="83" customFormat="1" x14ac:dyDescent="0.25">
      <c r="A189" s="101"/>
      <c r="B189" s="149" t="s">
        <v>211</v>
      </c>
      <c r="C189" s="149"/>
      <c r="D189" s="149"/>
      <c r="E189" s="104"/>
      <c r="F189" s="103" t="s">
        <v>74</v>
      </c>
      <c r="G189" s="29">
        <f>G182</f>
        <v>0</v>
      </c>
      <c r="H189" s="5"/>
    </row>
    <row r="190" spans="1:8" s="83" customFormat="1" x14ac:dyDescent="0.25">
      <c r="A190" s="101"/>
      <c r="B190" s="84"/>
      <c r="C190" s="84"/>
      <c r="D190" s="84"/>
      <c r="E190" s="84"/>
      <c r="F190" s="42"/>
      <c r="G190" s="29"/>
      <c r="H190" s="5"/>
    </row>
    <row r="191" spans="1:8" s="83" customFormat="1" x14ac:dyDescent="0.25">
      <c r="A191" s="101"/>
      <c r="B191" s="139" t="s">
        <v>212</v>
      </c>
      <c r="C191" s="139"/>
      <c r="D191" s="139"/>
      <c r="E191" s="139"/>
      <c r="F191" s="42" t="s">
        <v>74</v>
      </c>
      <c r="G191" s="29">
        <f>SUM(G187:G189)</f>
        <v>0</v>
      </c>
      <c r="H191" s="5"/>
    </row>
    <row r="192" spans="1:8" s="83" customFormat="1" x14ac:dyDescent="0.25">
      <c r="A192" s="101"/>
      <c r="B192" s="84"/>
      <c r="C192" s="84"/>
      <c r="D192" s="84"/>
      <c r="E192" s="84"/>
      <c r="F192" s="42"/>
      <c r="G192" s="29"/>
      <c r="H192" s="5"/>
    </row>
    <row r="193" spans="1:13" s="83" customFormat="1" x14ac:dyDescent="0.25">
      <c r="A193" s="101"/>
      <c r="B193" s="105" t="s">
        <v>213</v>
      </c>
      <c r="C193" s="106"/>
      <c r="D193" s="107"/>
      <c r="E193" s="106"/>
      <c r="F193" s="106"/>
      <c r="G193" s="29"/>
      <c r="H193" s="5"/>
    </row>
    <row r="194" spans="1:13" s="83" customFormat="1" x14ac:dyDescent="0.25">
      <c r="A194" s="101" t="s">
        <v>214</v>
      </c>
      <c r="B194" s="108" t="s">
        <v>215</v>
      </c>
      <c r="C194" s="106">
        <v>1</v>
      </c>
      <c r="D194" s="107" t="s">
        <v>18</v>
      </c>
      <c r="E194" s="106"/>
      <c r="F194" s="34">
        <f>C194*E194</f>
        <v>0</v>
      </c>
      <c r="G194" s="29">
        <f>SUM(F194)</f>
        <v>0</v>
      </c>
      <c r="H194" s="5"/>
    </row>
    <row r="195" spans="1:13" s="83" customFormat="1" x14ac:dyDescent="0.25">
      <c r="A195" s="101"/>
      <c r="B195" s="108"/>
      <c r="C195" s="106"/>
      <c r="D195" s="107"/>
      <c r="E195" s="106"/>
      <c r="F195" s="106"/>
      <c r="G195" s="29"/>
      <c r="H195" s="5"/>
    </row>
    <row r="196" spans="1:13" s="83" customFormat="1" x14ac:dyDescent="0.25">
      <c r="A196" s="101"/>
      <c r="B196" s="139" t="s">
        <v>216</v>
      </c>
      <c r="C196" s="139"/>
      <c r="D196" s="139"/>
      <c r="E196" s="139"/>
      <c r="F196" s="42" t="s">
        <v>74</v>
      </c>
      <c r="G196" s="29">
        <f>SUM(G194)</f>
        <v>0</v>
      </c>
      <c r="H196" s="5"/>
    </row>
    <row r="197" spans="1:13" s="83" customFormat="1" x14ac:dyDescent="0.25">
      <c r="A197" s="101"/>
      <c r="B197" s="84"/>
      <c r="C197" s="84"/>
      <c r="D197" s="84"/>
      <c r="E197" s="84"/>
      <c r="F197" s="42"/>
      <c r="G197" s="29"/>
      <c r="H197" s="5"/>
    </row>
    <row r="198" spans="1:13" s="83" customFormat="1" x14ac:dyDescent="0.25">
      <c r="A198" s="101"/>
      <c r="B198" s="139" t="s">
        <v>217</v>
      </c>
      <c r="C198" s="139"/>
      <c r="D198" s="139"/>
      <c r="E198" s="139"/>
      <c r="F198" s="42" t="s">
        <v>74</v>
      </c>
      <c r="G198" s="29">
        <f>G191+G196</f>
        <v>0</v>
      </c>
      <c r="H198" s="5"/>
    </row>
    <row r="199" spans="1:13" s="83" customFormat="1" x14ac:dyDescent="0.25">
      <c r="A199" s="101"/>
      <c r="B199" s="84"/>
      <c r="C199" s="84"/>
      <c r="D199" s="84"/>
      <c r="E199" s="84"/>
      <c r="F199" s="42"/>
      <c r="G199" s="29"/>
      <c r="H199" s="5"/>
    </row>
    <row r="200" spans="1:13" s="83" customFormat="1" x14ac:dyDescent="0.25">
      <c r="A200" s="101"/>
      <c r="B200" s="84"/>
      <c r="C200" s="84"/>
      <c r="D200" s="84"/>
      <c r="E200" s="84"/>
      <c r="F200" s="42"/>
      <c r="G200" s="29"/>
      <c r="H200" s="5"/>
    </row>
    <row r="201" spans="1:13" s="83" customFormat="1" ht="15" customHeight="1" x14ac:dyDescent="0.25">
      <c r="A201" s="7"/>
      <c r="B201" s="109" t="s">
        <v>218</v>
      </c>
      <c r="C201" s="8"/>
      <c r="D201" s="11"/>
      <c r="E201" s="8"/>
      <c r="F201" s="8"/>
      <c r="G201" s="29"/>
      <c r="H201" s="5"/>
    </row>
    <row r="202" spans="1:13" s="83" customFormat="1" ht="15" customHeight="1" x14ac:dyDescent="0.25">
      <c r="A202" s="7"/>
      <c r="B202" s="147" t="s">
        <v>219</v>
      </c>
      <c r="C202" s="147"/>
      <c r="D202" s="110"/>
      <c r="E202" s="111">
        <v>0.1</v>
      </c>
      <c r="F202" s="112"/>
      <c r="G202" s="29">
        <f>G198*E202</f>
        <v>0</v>
      </c>
      <c r="H202" s="5"/>
    </row>
    <row r="203" spans="1:13" s="83" customFormat="1" ht="15" customHeight="1" x14ac:dyDescent="0.25">
      <c r="A203" s="7"/>
      <c r="B203" s="147" t="s">
        <v>220</v>
      </c>
      <c r="C203" s="147"/>
      <c r="D203" s="110"/>
      <c r="E203" s="111">
        <v>0.1</v>
      </c>
      <c r="F203" s="112"/>
      <c r="G203" s="29">
        <f>G198*E203</f>
        <v>0</v>
      </c>
      <c r="H203" s="5"/>
    </row>
    <row r="204" spans="1:13" s="83" customFormat="1" ht="15" customHeight="1" x14ac:dyDescent="0.25">
      <c r="A204" s="7"/>
      <c r="B204" s="113" t="s">
        <v>221</v>
      </c>
      <c r="C204" s="113"/>
      <c r="D204" s="110"/>
      <c r="E204" s="111">
        <v>0.05</v>
      </c>
      <c r="F204" s="112"/>
      <c r="G204" s="29">
        <f>G198*E204</f>
        <v>0</v>
      </c>
      <c r="H204" s="5"/>
      <c r="M204" s="114"/>
    </row>
    <row r="205" spans="1:13" s="114" customFormat="1" ht="15" customHeight="1" x14ac:dyDescent="0.25">
      <c r="A205" s="7"/>
      <c r="B205" s="147" t="s">
        <v>222</v>
      </c>
      <c r="C205" s="147"/>
      <c r="D205" s="110"/>
      <c r="E205" s="111">
        <v>4.4999999999999998E-2</v>
      </c>
      <c r="F205" s="112"/>
      <c r="G205" s="29">
        <f>E205*G198</f>
        <v>0</v>
      </c>
      <c r="H205" s="5"/>
      <c r="M205" s="83"/>
    </row>
    <row r="206" spans="1:13" s="83" customFormat="1" ht="15" customHeight="1" x14ac:dyDescent="0.25">
      <c r="A206" s="7"/>
      <c r="B206" s="147" t="s">
        <v>223</v>
      </c>
      <c r="C206" s="147"/>
      <c r="D206" s="110"/>
      <c r="E206" s="111">
        <v>0.03</v>
      </c>
      <c r="F206" s="112"/>
      <c r="G206" s="29">
        <f>E206*G198</f>
        <v>0</v>
      </c>
      <c r="H206" s="5"/>
    </row>
    <row r="207" spans="1:13" s="83" customFormat="1" ht="15" customHeight="1" x14ac:dyDescent="0.25">
      <c r="A207" s="7"/>
      <c r="B207" s="147" t="s">
        <v>224</v>
      </c>
      <c r="C207" s="147"/>
      <c r="D207" s="110"/>
      <c r="E207" s="111">
        <v>3.5000000000000003E-2</v>
      </c>
      <c r="F207" s="112"/>
      <c r="G207" s="29">
        <f>E207*G198</f>
        <v>0</v>
      </c>
      <c r="H207" s="5"/>
    </row>
    <row r="208" spans="1:13" s="83" customFormat="1" ht="15" customHeight="1" x14ac:dyDescent="0.25">
      <c r="A208" s="7"/>
      <c r="B208" s="151" t="s">
        <v>225</v>
      </c>
      <c r="C208" s="151"/>
      <c r="D208" s="110"/>
      <c r="E208" s="111">
        <v>0.01</v>
      </c>
      <c r="F208" s="112"/>
      <c r="G208" s="29">
        <f>E208*G198</f>
        <v>0</v>
      </c>
      <c r="H208" s="5"/>
    </row>
    <row r="209" spans="1:13" s="83" customFormat="1" ht="15" customHeight="1" x14ac:dyDescent="0.25">
      <c r="A209" s="7"/>
      <c r="B209" s="147" t="s">
        <v>226</v>
      </c>
      <c r="C209" s="147"/>
      <c r="D209" s="110"/>
      <c r="E209" s="111">
        <v>1E-3</v>
      </c>
      <c r="F209" s="112"/>
      <c r="G209" s="29">
        <f>E209*G198</f>
        <v>0</v>
      </c>
      <c r="H209" s="5"/>
    </row>
    <row r="210" spans="1:13" s="83" customFormat="1" ht="15" customHeight="1" x14ac:dyDescent="0.25">
      <c r="A210" s="7"/>
      <c r="B210" s="152" t="s">
        <v>227</v>
      </c>
      <c r="C210" s="152"/>
      <c r="D210" s="110"/>
      <c r="E210" s="111">
        <v>0.18</v>
      </c>
      <c r="F210" s="112"/>
      <c r="G210" s="29">
        <f>G202*E210</f>
        <v>0</v>
      </c>
      <c r="H210" s="5"/>
    </row>
    <row r="211" spans="1:13" s="83" customFormat="1" ht="30" customHeight="1" x14ac:dyDescent="0.25">
      <c r="A211" s="101"/>
      <c r="B211" s="153" t="s">
        <v>228</v>
      </c>
      <c r="C211" s="153"/>
      <c r="D211" s="107"/>
      <c r="E211" s="106" t="s">
        <v>229</v>
      </c>
      <c r="F211" s="106"/>
      <c r="G211" s="29">
        <v>0</v>
      </c>
      <c r="H211" s="5"/>
    </row>
    <row r="212" spans="1:13" s="83" customFormat="1" ht="30" x14ac:dyDescent="0.25">
      <c r="A212" s="101"/>
      <c r="B212" s="108" t="s">
        <v>230</v>
      </c>
      <c r="C212" s="106"/>
      <c r="D212" s="107"/>
      <c r="E212" s="106" t="s">
        <v>229</v>
      </c>
      <c r="F212" s="106"/>
      <c r="G212" s="29">
        <v>0</v>
      </c>
      <c r="H212" s="5"/>
    </row>
    <row r="213" spans="1:13" s="83" customFormat="1" ht="12.75" customHeight="1" x14ac:dyDescent="0.25">
      <c r="A213" s="101"/>
      <c r="B213" s="108"/>
      <c r="C213" s="106"/>
      <c r="D213" s="107"/>
      <c r="E213" s="106"/>
      <c r="F213" s="106"/>
      <c r="G213" s="29"/>
      <c r="H213" s="5"/>
    </row>
    <row r="214" spans="1:13" s="83" customFormat="1" x14ac:dyDescent="0.25">
      <c r="A214" s="7"/>
      <c r="B214" s="139" t="s">
        <v>231</v>
      </c>
      <c r="C214" s="139"/>
      <c r="D214" s="139"/>
      <c r="E214" s="139"/>
      <c r="F214" s="2" t="s">
        <v>74</v>
      </c>
      <c r="G214" s="29">
        <f>SUM(G202:G212)</f>
        <v>0</v>
      </c>
      <c r="H214" s="5"/>
    </row>
    <row r="215" spans="1:13" s="83" customFormat="1" x14ac:dyDescent="0.25">
      <c r="A215" s="7"/>
      <c r="B215" s="84"/>
      <c r="C215" s="84"/>
      <c r="D215" s="84"/>
      <c r="E215" s="84"/>
      <c r="F215" s="2"/>
      <c r="G215" s="29"/>
      <c r="H215" s="2"/>
      <c r="M215" s="115"/>
    </row>
    <row r="216" spans="1:13" s="83" customFormat="1" x14ac:dyDescent="0.25">
      <c r="A216" s="7"/>
      <c r="B216" s="139" t="s">
        <v>232</v>
      </c>
      <c r="C216" s="139"/>
      <c r="D216" s="139"/>
      <c r="E216" s="139"/>
      <c r="F216" s="2" t="s">
        <v>74</v>
      </c>
      <c r="G216" s="29">
        <f>G198+G214</f>
        <v>0</v>
      </c>
      <c r="H216" s="5"/>
      <c r="M216" s="3"/>
    </row>
    <row r="217" spans="1:13" s="83" customFormat="1" x14ac:dyDescent="0.25">
      <c r="A217" s="7"/>
      <c r="B217" s="84"/>
      <c r="C217" s="84"/>
      <c r="D217" s="84"/>
      <c r="E217" s="84"/>
      <c r="F217" s="2"/>
      <c r="G217" s="29"/>
      <c r="H217" s="5"/>
      <c r="M217" s="3"/>
    </row>
    <row r="218" spans="1:13" s="83" customFormat="1" x14ac:dyDescent="0.25">
      <c r="A218" s="7"/>
      <c r="B218" s="139" t="s">
        <v>233</v>
      </c>
      <c r="C218" s="139"/>
      <c r="D218" s="139"/>
      <c r="E218" s="139"/>
      <c r="F218" s="2" t="s">
        <v>74</v>
      </c>
      <c r="G218" s="29">
        <f>G216+G57</f>
        <v>0</v>
      </c>
      <c r="H218" s="5"/>
      <c r="M218" s="3"/>
    </row>
    <row r="219" spans="1:13" s="83" customFormat="1" x14ac:dyDescent="0.25">
      <c r="A219" s="7"/>
      <c r="B219" s="84"/>
      <c r="C219" s="84"/>
      <c r="D219" s="84"/>
      <c r="E219" s="84"/>
      <c r="F219" s="2"/>
      <c r="G219" s="29"/>
      <c r="H219" s="5"/>
      <c r="M219" s="3"/>
    </row>
    <row r="220" spans="1:13" s="83" customFormat="1" x14ac:dyDescent="0.25">
      <c r="A220" s="7"/>
      <c r="B220" s="84"/>
      <c r="C220" s="84"/>
      <c r="D220" s="84"/>
      <c r="E220" s="84"/>
      <c r="F220" s="2"/>
      <c r="G220" s="29"/>
      <c r="H220" s="5"/>
      <c r="M220" s="3"/>
    </row>
    <row r="221" spans="1:13" s="83" customFormat="1" x14ac:dyDescent="0.25">
      <c r="A221" s="7"/>
      <c r="B221" s="84"/>
      <c r="C221" s="84"/>
      <c r="D221" s="84"/>
      <c r="E221" s="84"/>
      <c r="F221" s="2"/>
      <c r="G221" s="29"/>
      <c r="H221" s="5"/>
      <c r="M221" s="3"/>
    </row>
    <row r="222" spans="1:13" s="83" customFormat="1" x14ac:dyDescent="0.25">
      <c r="A222" s="7"/>
      <c r="B222" s="84"/>
      <c r="C222" s="84"/>
      <c r="D222" s="84"/>
      <c r="E222" s="84"/>
      <c r="F222" s="2"/>
      <c r="G222" s="29"/>
      <c r="H222" s="5"/>
      <c r="M222" s="3"/>
    </row>
    <row r="223" spans="1:13" s="83" customFormat="1" x14ac:dyDescent="0.25">
      <c r="A223" s="7"/>
      <c r="B223" s="84"/>
      <c r="C223" s="84"/>
      <c r="D223" s="84"/>
      <c r="E223" s="84"/>
      <c r="F223" s="2"/>
      <c r="G223" s="29"/>
      <c r="H223" s="5"/>
      <c r="M223" s="3"/>
    </row>
    <row r="224" spans="1:13" s="83" customFormat="1" x14ac:dyDescent="0.25">
      <c r="A224" s="7"/>
      <c r="B224" s="84"/>
      <c r="C224" s="84"/>
      <c r="D224" s="84"/>
      <c r="E224" s="84"/>
      <c r="F224" s="2"/>
      <c r="G224" s="29"/>
      <c r="H224" s="5"/>
      <c r="M224" s="3"/>
    </row>
    <row r="225" spans="1:13" s="83" customFormat="1" x14ac:dyDescent="0.25">
      <c r="A225" s="7"/>
      <c r="B225" s="139" t="s">
        <v>233</v>
      </c>
      <c r="C225" s="139"/>
      <c r="D225" s="139"/>
      <c r="E225" s="139"/>
      <c r="F225" s="2" t="s">
        <v>74</v>
      </c>
      <c r="G225" s="29">
        <f>G218</f>
        <v>0</v>
      </c>
      <c r="H225" s="5"/>
      <c r="M225" s="3"/>
    </row>
    <row r="226" spans="1:13" s="83" customFormat="1" x14ac:dyDescent="0.25">
      <c r="A226" s="7"/>
      <c r="B226" s="84"/>
      <c r="C226" s="84"/>
      <c r="D226" s="84"/>
      <c r="E226" s="84"/>
      <c r="F226" s="2"/>
      <c r="G226" s="2"/>
      <c r="H226" s="5"/>
      <c r="M226" s="3"/>
    </row>
    <row r="227" spans="1:13" s="83" customFormat="1" x14ac:dyDescent="0.25">
      <c r="A227" s="7"/>
      <c r="B227" s="116" t="s">
        <v>234</v>
      </c>
      <c r="C227" s="84"/>
      <c r="D227" s="84"/>
      <c r="E227" s="84"/>
      <c r="F227" s="2"/>
      <c r="G227" s="2"/>
      <c r="H227" s="5"/>
      <c r="M227" s="3"/>
    </row>
    <row r="228" spans="1:13" s="83" customFormat="1" x14ac:dyDescent="0.25">
      <c r="A228" s="101" t="s">
        <v>235</v>
      </c>
      <c r="B228" s="150" t="s">
        <v>236</v>
      </c>
      <c r="C228" s="150"/>
      <c r="D228" s="150"/>
      <c r="E228" s="150"/>
      <c r="F228" s="150"/>
      <c r="G228" s="150"/>
      <c r="H228" s="5"/>
      <c r="M228" s="3"/>
    </row>
    <row r="229" spans="1:13" s="83" customFormat="1" x14ac:dyDescent="0.25">
      <c r="A229" s="101" t="s">
        <v>237</v>
      </c>
      <c r="B229" s="150" t="s">
        <v>238</v>
      </c>
      <c r="C229" s="150"/>
      <c r="D229" s="150"/>
      <c r="E229" s="150"/>
      <c r="F229" s="150"/>
      <c r="G229" s="150"/>
      <c r="H229" s="5"/>
      <c r="M229" s="3"/>
    </row>
    <row r="230" spans="1:13" s="83" customFormat="1" x14ac:dyDescent="0.25">
      <c r="A230" s="101" t="s">
        <v>239</v>
      </c>
      <c r="B230" s="150" t="s">
        <v>240</v>
      </c>
      <c r="C230" s="150"/>
      <c r="D230" s="150"/>
      <c r="E230" s="150"/>
      <c r="F230" s="150"/>
      <c r="G230" s="150"/>
      <c r="H230" s="5"/>
      <c r="M230" s="3"/>
    </row>
    <row r="231" spans="1:13" s="117" customFormat="1" ht="30" customHeight="1" x14ac:dyDescent="0.25">
      <c r="A231" s="101" t="s">
        <v>241</v>
      </c>
      <c r="B231" s="154" t="s">
        <v>242</v>
      </c>
      <c r="C231" s="154"/>
      <c r="D231" s="154"/>
      <c r="E231" s="154"/>
      <c r="F231" s="154"/>
      <c r="G231" s="154"/>
      <c r="H231" s="118"/>
      <c r="M231" s="94"/>
    </row>
    <row r="232" spans="1:13" s="117" customFormat="1" ht="30" customHeight="1" x14ac:dyDescent="0.25">
      <c r="A232" s="101" t="s">
        <v>243</v>
      </c>
      <c r="B232" s="155" t="s">
        <v>244</v>
      </c>
      <c r="C232" s="155"/>
      <c r="D232" s="155"/>
      <c r="E232" s="155"/>
      <c r="F232" s="155"/>
      <c r="G232" s="155"/>
      <c r="H232" s="118"/>
      <c r="M232" s="94"/>
    </row>
    <row r="233" spans="1:13" s="117" customFormat="1" ht="30" customHeight="1" x14ac:dyDescent="0.25">
      <c r="A233" s="101" t="s">
        <v>245</v>
      </c>
      <c r="B233" s="150" t="s">
        <v>246</v>
      </c>
      <c r="C233" s="150"/>
      <c r="D233" s="150"/>
      <c r="E233" s="150"/>
      <c r="F233" s="150"/>
      <c r="G233" s="150"/>
      <c r="H233" s="118"/>
      <c r="M233" s="94"/>
    </row>
    <row r="234" spans="1:13" s="83" customFormat="1" x14ac:dyDescent="0.25">
      <c r="A234" s="7"/>
      <c r="B234" s="84"/>
      <c r="C234" s="84"/>
      <c r="D234" s="84"/>
      <c r="E234" s="84"/>
      <c r="F234" s="2"/>
      <c r="G234" s="2"/>
      <c r="H234" s="5"/>
      <c r="M234" s="3"/>
    </row>
    <row r="235" spans="1:13" s="83" customFormat="1" x14ac:dyDescent="0.25">
      <c r="A235" s="7"/>
      <c r="B235" s="84"/>
      <c r="C235" s="84"/>
      <c r="D235" s="84"/>
      <c r="E235" s="84"/>
      <c r="F235" s="2"/>
      <c r="G235" s="2"/>
      <c r="H235" s="5"/>
      <c r="M235" s="3"/>
    </row>
    <row r="236" spans="1:13" s="83" customFormat="1" x14ac:dyDescent="0.25">
      <c r="A236" s="7"/>
      <c r="B236" s="116" t="s">
        <v>247</v>
      </c>
      <c r="C236" s="84"/>
      <c r="D236" s="84"/>
      <c r="E236" s="84"/>
      <c r="F236" s="2"/>
      <c r="G236" s="2"/>
      <c r="H236" s="5"/>
      <c r="M236" s="3"/>
    </row>
    <row r="237" spans="1:13" ht="30" customHeight="1" x14ac:dyDescent="0.25">
      <c r="A237" s="101" t="s">
        <v>235</v>
      </c>
      <c r="B237" s="153" t="s">
        <v>248</v>
      </c>
      <c r="C237" s="153"/>
      <c r="D237" s="153"/>
      <c r="E237" s="153"/>
      <c r="F237" s="153"/>
      <c r="G237" s="153"/>
    </row>
    <row r="238" spans="1:13" x14ac:dyDescent="0.25">
      <c r="A238" s="119" t="s">
        <v>237</v>
      </c>
      <c r="B238" s="156" t="s">
        <v>249</v>
      </c>
      <c r="C238" s="156"/>
      <c r="D238" s="156"/>
      <c r="E238" s="156"/>
      <c r="F238" s="156"/>
      <c r="G238" s="156"/>
    </row>
    <row r="239" spans="1:13" ht="15" customHeight="1" x14ac:dyDescent="0.25">
      <c r="A239" s="101" t="s">
        <v>239</v>
      </c>
      <c r="B239" s="153" t="s">
        <v>250</v>
      </c>
      <c r="C239" s="153"/>
      <c r="D239" s="153"/>
      <c r="E239" s="153"/>
      <c r="F239" s="153"/>
      <c r="G239" s="153"/>
    </row>
    <row r="240" spans="1:13" x14ac:dyDescent="0.25">
      <c r="A240" s="119" t="s">
        <v>241</v>
      </c>
      <c r="B240" s="156" t="s">
        <v>251</v>
      </c>
      <c r="C240" s="156"/>
      <c r="D240" s="156"/>
      <c r="E240" s="156"/>
      <c r="F240" s="156"/>
      <c r="G240" s="156"/>
    </row>
    <row r="241" spans="1:181" x14ac:dyDescent="0.25">
      <c r="A241" s="119" t="s">
        <v>243</v>
      </c>
      <c r="B241" s="157" t="s">
        <v>252</v>
      </c>
      <c r="C241" s="157"/>
      <c r="D241" s="157"/>
      <c r="E241" s="157"/>
      <c r="F241" s="157"/>
      <c r="G241" s="157"/>
    </row>
    <row r="242" spans="1:181" x14ac:dyDescent="0.25">
      <c r="A242" s="119"/>
      <c r="B242" s="120"/>
      <c r="C242" s="120"/>
      <c r="D242" s="120"/>
      <c r="E242" s="120"/>
      <c r="F242" s="120"/>
      <c r="G242" s="120"/>
    </row>
    <row r="243" spans="1:181" x14ac:dyDescent="0.25">
      <c r="A243" s="119"/>
      <c r="B243" s="120"/>
      <c r="C243" s="120"/>
      <c r="D243" s="120"/>
      <c r="E243" s="120"/>
      <c r="F243" s="120"/>
      <c r="G243" s="120"/>
    </row>
    <row r="244" spans="1:181" x14ac:dyDescent="0.25">
      <c r="A244" s="119"/>
      <c r="B244" s="120"/>
      <c r="C244" s="120"/>
      <c r="D244" s="120"/>
      <c r="E244" s="120"/>
      <c r="F244" s="120"/>
      <c r="G244" s="120"/>
    </row>
    <row r="245" spans="1:181" x14ac:dyDescent="0.25">
      <c r="A245" s="122"/>
      <c r="B245" s="123"/>
      <c r="C245" s="123"/>
      <c r="D245" s="123"/>
      <c r="E245" s="123"/>
      <c r="F245" s="123"/>
      <c r="G245" s="124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  <c r="CJ245" s="121"/>
      <c r="CK245" s="121"/>
      <c r="CL245" s="121"/>
      <c r="CM245" s="121"/>
      <c r="CN245" s="121"/>
      <c r="CO245" s="121"/>
      <c r="CP245" s="121"/>
      <c r="CQ245" s="121"/>
      <c r="CR245" s="121"/>
      <c r="CS245" s="121"/>
      <c r="CT245" s="121"/>
      <c r="CU245" s="121"/>
      <c r="CV245" s="121"/>
      <c r="CW245" s="121"/>
      <c r="CX245" s="121"/>
      <c r="CY245" s="121"/>
      <c r="CZ245" s="121"/>
      <c r="DA245" s="121"/>
      <c r="DB245" s="121"/>
      <c r="DC245" s="121"/>
      <c r="DD245" s="121"/>
      <c r="DE245" s="121"/>
      <c r="DF245" s="121"/>
      <c r="DG245" s="121"/>
      <c r="DH245" s="121"/>
      <c r="DI245" s="121"/>
      <c r="DJ245" s="121"/>
      <c r="DK245" s="121"/>
      <c r="DL245" s="121"/>
      <c r="DM245" s="121"/>
      <c r="DN245" s="121"/>
      <c r="DO245" s="121"/>
      <c r="DP245" s="121"/>
      <c r="DQ245" s="121"/>
      <c r="DR245" s="121"/>
      <c r="DS245" s="121"/>
      <c r="DT245" s="121"/>
      <c r="DU245" s="121"/>
      <c r="DV245" s="121"/>
      <c r="DW245" s="121"/>
      <c r="DX245" s="121"/>
      <c r="DY245" s="121"/>
      <c r="DZ245" s="121"/>
      <c r="EA245" s="121"/>
      <c r="EB245" s="121"/>
      <c r="EC245" s="121"/>
      <c r="ED245" s="121"/>
      <c r="EE245" s="121"/>
      <c r="EF245" s="121"/>
      <c r="EG245" s="121"/>
      <c r="EH245" s="121"/>
      <c r="EI245" s="121"/>
      <c r="EJ245" s="121"/>
      <c r="EK245" s="121"/>
      <c r="EL245" s="121"/>
      <c r="EM245" s="121"/>
      <c r="EN245" s="121"/>
      <c r="EO245" s="121"/>
      <c r="EP245" s="121"/>
      <c r="EQ245" s="121"/>
      <c r="ER245" s="121"/>
      <c r="ES245" s="121"/>
      <c r="ET245" s="121"/>
      <c r="EU245" s="121"/>
      <c r="EV245" s="121"/>
      <c r="EW245" s="121"/>
      <c r="EX245" s="121"/>
      <c r="EY245" s="121"/>
      <c r="EZ245" s="121"/>
      <c r="FA245" s="121"/>
      <c r="FB245" s="121"/>
      <c r="FC245" s="121"/>
      <c r="FD245" s="121"/>
      <c r="FE245" s="121"/>
      <c r="FF245" s="121"/>
      <c r="FG245" s="121"/>
      <c r="FH245" s="121"/>
      <c r="FI245" s="121"/>
      <c r="FJ245" s="121"/>
      <c r="FK245" s="121"/>
      <c r="FL245" s="121"/>
      <c r="FM245" s="121"/>
      <c r="FN245" s="121"/>
      <c r="FO245" s="121"/>
      <c r="FP245" s="121"/>
      <c r="FQ245" s="121"/>
      <c r="FR245" s="121"/>
      <c r="FS245" s="121"/>
      <c r="FT245" s="121"/>
      <c r="FU245" s="121"/>
      <c r="FV245" s="121"/>
      <c r="FW245" s="121"/>
      <c r="FX245" s="121"/>
      <c r="FY245" s="121"/>
    </row>
    <row r="246" spans="1:181" x14ac:dyDescent="0.25">
      <c r="A246" s="125" t="s">
        <v>253</v>
      </c>
      <c r="B246" s="125"/>
      <c r="C246" s="126"/>
      <c r="D246" s="127"/>
      <c r="E246" s="126"/>
      <c r="F246" s="126"/>
      <c r="G246" s="128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  <c r="CJ246" s="121"/>
      <c r="CK246" s="121"/>
      <c r="CL246" s="121"/>
      <c r="CM246" s="121"/>
      <c r="CN246" s="121"/>
      <c r="CO246" s="121"/>
      <c r="CP246" s="121"/>
      <c r="CQ246" s="121"/>
      <c r="CR246" s="121"/>
      <c r="CS246" s="121"/>
      <c r="CT246" s="121"/>
      <c r="CU246" s="121"/>
      <c r="CV246" s="121"/>
      <c r="CW246" s="121"/>
      <c r="CX246" s="121"/>
      <c r="CY246" s="121"/>
      <c r="CZ246" s="121"/>
      <c r="DA246" s="121"/>
      <c r="DB246" s="121"/>
      <c r="DC246" s="121"/>
      <c r="DD246" s="121"/>
      <c r="DE246" s="121"/>
      <c r="DF246" s="121"/>
      <c r="DG246" s="121"/>
      <c r="DH246" s="121"/>
      <c r="DI246" s="121"/>
      <c r="DJ246" s="121"/>
      <c r="DK246" s="121"/>
      <c r="DL246" s="121"/>
      <c r="DM246" s="121"/>
      <c r="DN246" s="121"/>
      <c r="DO246" s="121"/>
      <c r="DP246" s="121"/>
      <c r="DQ246" s="121"/>
      <c r="DR246" s="121"/>
      <c r="DS246" s="121"/>
      <c r="DT246" s="121"/>
      <c r="DU246" s="121"/>
      <c r="DV246" s="121"/>
      <c r="DW246" s="121"/>
      <c r="DX246" s="121"/>
      <c r="DY246" s="121"/>
      <c r="DZ246" s="121"/>
      <c r="EA246" s="121"/>
      <c r="EB246" s="121"/>
      <c r="EC246" s="121"/>
      <c r="ED246" s="121"/>
      <c r="EE246" s="121"/>
      <c r="EF246" s="121"/>
      <c r="EG246" s="121"/>
      <c r="EH246" s="121"/>
      <c r="EI246" s="121"/>
      <c r="EJ246" s="121"/>
      <c r="EK246" s="121"/>
      <c r="EL246" s="121"/>
      <c r="EM246" s="121"/>
      <c r="EN246" s="121"/>
      <c r="EO246" s="121"/>
      <c r="EP246" s="121"/>
      <c r="EQ246" s="121"/>
      <c r="ER246" s="121"/>
      <c r="ES246" s="121"/>
      <c r="ET246" s="121"/>
      <c r="EU246" s="121"/>
      <c r="EV246" s="121"/>
      <c r="EW246" s="121"/>
      <c r="EX246" s="121"/>
      <c r="EY246" s="121"/>
      <c r="EZ246" s="121"/>
      <c r="FA246" s="121"/>
      <c r="FB246" s="121"/>
      <c r="FC246" s="121"/>
      <c r="FD246" s="121"/>
      <c r="FE246" s="121"/>
      <c r="FF246" s="121"/>
      <c r="FG246" s="121"/>
      <c r="FH246" s="121"/>
      <c r="FI246" s="121"/>
      <c r="FJ246" s="121"/>
      <c r="FK246" s="121"/>
      <c r="FL246" s="121"/>
      <c r="FM246" s="121"/>
      <c r="FN246" s="121"/>
      <c r="FO246" s="121"/>
      <c r="FP246" s="121"/>
      <c r="FQ246" s="121"/>
      <c r="FR246" s="121"/>
      <c r="FS246" s="121"/>
      <c r="FT246" s="121"/>
      <c r="FU246" s="121"/>
      <c r="FV246" s="121"/>
      <c r="FW246" s="121"/>
      <c r="FX246" s="121"/>
      <c r="FY246" s="121"/>
    </row>
    <row r="247" spans="1:181" x14ac:dyDescent="0.25">
      <c r="A247" s="129" t="s">
        <v>254</v>
      </c>
      <c r="B247" s="129"/>
      <c r="C247" s="126"/>
      <c r="D247" s="110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  <c r="CJ247" s="121"/>
      <c r="CK247" s="121"/>
      <c r="CL247" s="121"/>
      <c r="CM247" s="121"/>
      <c r="CN247" s="121"/>
      <c r="CO247" s="121"/>
      <c r="CP247" s="121"/>
      <c r="CQ247" s="121"/>
      <c r="CR247" s="121"/>
      <c r="CS247" s="121"/>
      <c r="CT247" s="121"/>
      <c r="CU247" s="121"/>
      <c r="CV247" s="121"/>
      <c r="CW247" s="121"/>
      <c r="CX247" s="121"/>
      <c r="CY247" s="121"/>
      <c r="CZ247" s="121"/>
      <c r="DA247" s="121"/>
      <c r="DB247" s="121"/>
      <c r="DC247" s="121"/>
      <c r="DD247" s="121"/>
      <c r="DE247" s="121"/>
      <c r="DF247" s="121"/>
      <c r="DG247" s="121"/>
      <c r="DH247" s="121"/>
      <c r="DI247" s="121"/>
      <c r="DJ247" s="121"/>
      <c r="DK247" s="121"/>
      <c r="DL247" s="121"/>
      <c r="DM247" s="121"/>
      <c r="DN247" s="121"/>
      <c r="DO247" s="121"/>
      <c r="DP247" s="121"/>
      <c r="DQ247" s="121"/>
      <c r="DR247" s="121"/>
      <c r="DS247" s="121"/>
      <c r="DT247" s="121"/>
      <c r="DU247" s="121"/>
      <c r="DV247" s="121"/>
      <c r="DW247" s="121"/>
      <c r="DX247" s="121"/>
      <c r="DY247" s="121"/>
      <c r="DZ247" s="121"/>
      <c r="EA247" s="121"/>
      <c r="EB247" s="121"/>
      <c r="EC247" s="121"/>
      <c r="ED247" s="121"/>
      <c r="EE247" s="121"/>
      <c r="EF247" s="121"/>
      <c r="EG247" s="121"/>
      <c r="EH247" s="121"/>
      <c r="EI247" s="121"/>
      <c r="EJ247" s="121"/>
      <c r="EK247" s="121"/>
      <c r="EL247" s="121"/>
      <c r="EM247" s="121"/>
      <c r="EN247" s="121"/>
      <c r="EO247" s="121"/>
      <c r="EP247" s="121"/>
      <c r="EQ247" s="121"/>
      <c r="ER247" s="121"/>
      <c r="ES247" s="121"/>
      <c r="ET247" s="121"/>
      <c r="EU247" s="121"/>
      <c r="EV247" s="121"/>
      <c r="EW247" s="121"/>
      <c r="EX247" s="121"/>
      <c r="EY247" s="121"/>
      <c r="EZ247" s="121"/>
      <c r="FA247" s="121"/>
      <c r="FB247" s="121"/>
      <c r="FC247" s="121"/>
      <c r="FD247" s="121"/>
      <c r="FE247" s="121"/>
      <c r="FF247" s="121"/>
      <c r="FG247" s="121"/>
      <c r="FH247" s="121"/>
      <c r="FI247" s="121"/>
      <c r="FJ247" s="121"/>
      <c r="FK247" s="121"/>
      <c r="FL247" s="121"/>
      <c r="FM247" s="121"/>
      <c r="FN247" s="121"/>
      <c r="FO247" s="121"/>
      <c r="FP247" s="121"/>
      <c r="FQ247" s="121"/>
      <c r="FR247" s="121"/>
      <c r="FS247" s="121"/>
      <c r="FT247" s="121"/>
      <c r="FU247" s="121"/>
      <c r="FV247" s="121"/>
      <c r="FW247" s="121"/>
      <c r="FX247" s="121"/>
      <c r="FY247" s="121"/>
    </row>
    <row r="248" spans="1:181" x14ac:dyDescent="0.25">
      <c r="A248" s="129" t="s">
        <v>255</v>
      </c>
      <c r="B248" s="129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  <c r="CJ248" s="121"/>
      <c r="CK248" s="121"/>
      <c r="CL248" s="121"/>
      <c r="CM248" s="121"/>
      <c r="CN248" s="121"/>
      <c r="CO248" s="121"/>
      <c r="CP248" s="121"/>
      <c r="CQ248" s="121"/>
      <c r="CR248" s="121"/>
      <c r="CS248" s="121"/>
      <c r="CT248" s="121"/>
      <c r="CU248" s="121"/>
      <c r="CV248" s="121"/>
      <c r="CW248" s="121"/>
      <c r="CX248" s="121"/>
      <c r="CY248" s="121"/>
      <c r="CZ248" s="121"/>
      <c r="DA248" s="121"/>
      <c r="DB248" s="121"/>
      <c r="DC248" s="121"/>
      <c r="DD248" s="121"/>
      <c r="DE248" s="121"/>
      <c r="DF248" s="121"/>
      <c r="DG248" s="121"/>
      <c r="DH248" s="121"/>
      <c r="DI248" s="121"/>
      <c r="DJ248" s="121"/>
      <c r="DK248" s="121"/>
      <c r="DL248" s="121"/>
      <c r="DM248" s="121"/>
      <c r="DN248" s="121"/>
      <c r="DO248" s="121"/>
      <c r="DP248" s="121"/>
      <c r="DQ248" s="121"/>
      <c r="DR248" s="121"/>
      <c r="DS248" s="121"/>
      <c r="DT248" s="121"/>
      <c r="DU248" s="121"/>
      <c r="DV248" s="121"/>
      <c r="DW248" s="121"/>
      <c r="DX248" s="121"/>
      <c r="DY248" s="121"/>
      <c r="DZ248" s="121"/>
      <c r="EA248" s="121"/>
      <c r="EB248" s="121"/>
      <c r="EC248" s="121"/>
      <c r="ED248" s="121"/>
      <c r="EE248" s="121"/>
      <c r="EF248" s="121"/>
      <c r="EG248" s="121"/>
      <c r="EH248" s="121"/>
      <c r="EI248" s="121"/>
      <c r="EJ248" s="121"/>
      <c r="EK248" s="121"/>
      <c r="EL248" s="121"/>
      <c r="EM248" s="121"/>
      <c r="EN248" s="121"/>
      <c r="EO248" s="121"/>
      <c r="EP248" s="121"/>
      <c r="EQ248" s="121"/>
      <c r="ER248" s="121"/>
      <c r="ES248" s="121"/>
      <c r="ET248" s="121"/>
      <c r="EU248" s="121"/>
      <c r="EV248" s="121"/>
      <c r="EW248" s="121"/>
      <c r="EX248" s="121"/>
      <c r="EY248" s="121"/>
      <c r="EZ248" s="121"/>
      <c r="FA248" s="121"/>
      <c r="FB248" s="121"/>
      <c r="FC248" s="121"/>
      <c r="FD248" s="121"/>
      <c r="FE248" s="121"/>
      <c r="FF248" s="121"/>
      <c r="FG248" s="121"/>
      <c r="FH248" s="121"/>
      <c r="FI248" s="121"/>
      <c r="FJ248" s="121"/>
      <c r="FK248" s="121"/>
      <c r="FL248" s="121"/>
      <c r="FM248" s="121"/>
      <c r="FN248" s="121"/>
      <c r="FO248" s="121"/>
      <c r="FP248" s="121"/>
      <c r="FQ248" s="121"/>
      <c r="FR248" s="121"/>
      <c r="FS248" s="121"/>
      <c r="FT248" s="121"/>
      <c r="FU248" s="121"/>
      <c r="FV248" s="121"/>
      <c r="FW248" s="121"/>
      <c r="FX248" s="121"/>
      <c r="FY248" s="121"/>
    </row>
    <row r="249" spans="1:181" x14ac:dyDescent="0.25"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  <c r="CJ249" s="121"/>
      <c r="CK249" s="121"/>
      <c r="CL249" s="121"/>
      <c r="CM249" s="121"/>
      <c r="CN249" s="121"/>
      <c r="CO249" s="121"/>
      <c r="CP249" s="121"/>
      <c r="CQ249" s="121"/>
      <c r="CR249" s="121"/>
      <c r="CS249" s="121"/>
      <c r="CT249" s="121"/>
      <c r="CU249" s="121"/>
      <c r="CV249" s="121"/>
      <c r="CW249" s="121"/>
      <c r="CX249" s="121"/>
      <c r="CY249" s="121"/>
      <c r="CZ249" s="121"/>
      <c r="DA249" s="121"/>
      <c r="DB249" s="121"/>
      <c r="DC249" s="121"/>
      <c r="DD249" s="121"/>
      <c r="DE249" s="121"/>
      <c r="DF249" s="121"/>
      <c r="DG249" s="121"/>
      <c r="DH249" s="121"/>
      <c r="DI249" s="121"/>
      <c r="DJ249" s="121"/>
      <c r="DK249" s="121"/>
      <c r="DL249" s="121"/>
      <c r="DM249" s="121"/>
      <c r="DN249" s="121"/>
      <c r="DO249" s="121"/>
      <c r="DP249" s="121"/>
      <c r="DQ249" s="121"/>
      <c r="DR249" s="121"/>
      <c r="DS249" s="121"/>
      <c r="DT249" s="121"/>
      <c r="DU249" s="121"/>
      <c r="DV249" s="121"/>
      <c r="DW249" s="121"/>
      <c r="DX249" s="121"/>
      <c r="DY249" s="121"/>
      <c r="DZ249" s="121"/>
      <c r="EA249" s="121"/>
      <c r="EB249" s="121"/>
      <c r="EC249" s="121"/>
      <c r="ED249" s="121"/>
      <c r="EE249" s="121"/>
      <c r="EF249" s="121"/>
      <c r="EG249" s="121"/>
      <c r="EH249" s="121"/>
      <c r="EI249" s="121"/>
      <c r="EJ249" s="121"/>
      <c r="EK249" s="121"/>
      <c r="EL249" s="121"/>
      <c r="EM249" s="121"/>
      <c r="EN249" s="121"/>
      <c r="EO249" s="121"/>
      <c r="EP249" s="121"/>
      <c r="EQ249" s="121"/>
      <c r="ER249" s="121"/>
      <c r="ES249" s="121"/>
      <c r="ET249" s="121"/>
      <c r="EU249" s="121"/>
      <c r="EV249" s="121"/>
      <c r="EW249" s="121"/>
      <c r="EX249" s="121"/>
      <c r="EY249" s="121"/>
      <c r="EZ249" s="121"/>
      <c r="FA249" s="121"/>
      <c r="FB249" s="121"/>
      <c r="FC249" s="121"/>
      <c r="FD249" s="121"/>
      <c r="FE249" s="121"/>
      <c r="FF249" s="121"/>
      <c r="FG249" s="121"/>
      <c r="FH249" s="121"/>
      <c r="FI249" s="121"/>
      <c r="FJ249" s="121"/>
      <c r="FK249" s="121"/>
      <c r="FL249" s="121"/>
      <c r="FM249" s="121"/>
      <c r="FN249" s="121"/>
      <c r="FO249" s="121"/>
      <c r="FP249" s="121"/>
      <c r="FQ249" s="121"/>
      <c r="FR249" s="121"/>
      <c r="FS249" s="121"/>
      <c r="FT249" s="121"/>
      <c r="FU249" s="121"/>
      <c r="FV249" s="121"/>
      <c r="FW249" s="121"/>
      <c r="FX249" s="121"/>
      <c r="FY249" s="121"/>
    </row>
    <row r="250" spans="1:181" x14ac:dyDescent="0.25"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  <c r="CJ250" s="121"/>
      <c r="CK250" s="121"/>
      <c r="CL250" s="121"/>
      <c r="CM250" s="121"/>
      <c r="CN250" s="121"/>
      <c r="CO250" s="121"/>
      <c r="CP250" s="121"/>
      <c r="CQ250" s="121"/>
      <c r="CR250" s="121"/>
      <c r="CS250" s="121"/>
      <c r="CT250" s="121"/>
      <c r="CU250" s="121"/>
      <c r="CV250" s="121"/>
      <c r="CW250" s="121"/>
      <c r="CX250" s="121"/>
      <c r="CY250" s="121"/>
      <c r="CZ250" s="121"/>
      <c r="DA250" s="121"/>
      <c r="DB250" s="121"/>
      <c r="DC250" s="121"/>
      <c r="DD250" s="121"/>
      <c r="DE250" s="121"/>
      <c r="DF250" s="121"/>
      <c r="DG250" s="121"/>
      <c r="DH250" s="121"/>
      <c r="DI250" s="121"/>
      <c r="DJ250" s="121"/>
      <c r="DK250" s="121"/>
      <c r="DL250" s="121"/>
      <c r="DM250" s="121"/>
      <c r="DN250" s="121"/>
      <c r="DO250" s="121"/>
      <c r="DP250" s="121"/>
      <c r="DQ250" s="121"/>
      <c r="DR250" s="121"/>
      <c r="DS250" s="121"/>
      <c r="DT250" s="121"/>
      <c r="DU250" s="121"/>
      <c r="DV250" s="121"/>
      <c r="DW250" s="121"/>
      <c r="DX250" s="121"/>
      <c r="DY250" s="121"/>
      <c r="DZ250" s="121"/>
      <c r="EA250" s="121"/>
      <c r="EB250" s="121"/>
      <c r="EC250" s="121"/>
      <c r="ED250" s="121"/>
      <c r="EE250" s="121"/>
      <c r="EF250" s="121"/>
      <c r="EG250" s="121"/>
      <c r="EH250" s="121"/>
      <c r="EI250" s="121"/>
      <c r="EJ250" s="121"/>
      <c r="EK250" s="121"/>
      <c r="EL250" s="121"/>
      <c r="EM250" s="121"/>
      <c r="EN250" s="121"/>
      <c r="EO250" s="121"/>
      <c r="EP250" s="121"/>
      <c r="EQ250" s="121"/>
      <c r="ER250" s="121"/>
      <c r="ES250" s="121"/>
      <c r="ET250" s="121"/>
      <c r="EU250" s="121"/>
      <c r="EV250" s="121"/>
      <c r="EW250" s="121"/>
      <c r="EX250" s="121"/>
      <c r="EY250" s="121"/>
      <c r="EZ250" s="121"/>
      <c r="FA250" s="121"/>
      <c r="FB250" s="121"/>
      <c r="FC250" s="121"/>
      <c r="FD250" s="121"/>
      <c r="FE250" s="121"/>
      <c r="FF250" s="121"/>
      <c r="FG250" s="121"/>
      <c r="FH250" s="121"/>
      <c r="FI250" s="121"/>
      <c r="FJ250" s="121"/>
      <c r="FK250" s="121"/>
      <c r="FL250" s="121"/>
      <c r="FM250" s="121"/>
      <c r="FN250" s="121"/>
      <c r="FO250" s="121"/>
      <c r="FP250" s="121"/>
      <c r="FQ250" s="121"/>
      <c r="FR250" s="121"/>
      <c r="FS250" s="121"/>
      <c r="FT250" s="121"/>
      <c r="FU250" s="121"/>
      <c r="FV250" s="121"/>
      <c r="FW250" s="121"/>
      <c r="FX250" s="121"/>
      <c r="FY250" s="121"/>
    </row>
    <row r="251" spans="1:181" x14ac:dyDescent="0.25"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  <c r="CJ251" s="121"/>
      <c r="CK251" s="121"/>
      <c r="CL251" s="121"/>
      <c r="CM251" s="121"/>
      <c r="CN251" s="121"/>
      <c r="CO251" s="121"/>
      <c r="CP251" s="121"/>
      <c r="CQ251" s="121"/>
      <c r="CR251" s="121"/>
      <c r="CS251" s="121"/>
      <c r="CT251" s="121"/>
      <c r="CU251" s="121"/>
      <c r="CV251" s="121"/>
      <c r="CW251" s="121"/>
      <c r="CX251" s="121"/>
      <c r="CY251" s="121"/>
      <c r="CZ251" s="121"/>
      <c r="DA251" s="121"/>
      <c r="DB251" s="121"/>
      <c r="DC251" s="121"/>
      <c r="DD251" s="121"/>
      <c r="DE251" s="121"/>
      <c r="DF251" s="121"/>
      <c r="DG251" s="121"/>
      <c r="DH251" s="121"/>
      <c r="DI251" s="121"/>
      <c r="DJ251" s="121"/>
      <c r="DK251" s="121"/>
      <c r="DL251" s="121"/>
      <c r="DM251" s="121"/>
      <c r="DN251" s="121"/>
      <c r="DO251" s="121"/>
      <c r="DP251" s="121"/>
      <c r="DQ251" s="121"/>
      <c r="DR251" s="121"/>
      <c r="DS251" s="121"/>
      <c r="DT251" s="121"/>
      <c r="DU251" s="121"/>
      <c r="DV251" s="121"/>
      <c r="DW251" s="121"/>
      <c r="DX251" s="121"/>
      <c r="DY251" s="121"/>
      <c r="DZ251" s="121"/>
      <c r="EA251" s="121"/>
      <c r="EB251" s="121"/>
      <c r="EC251" s="121"/>
      <c r="ED251" s="121"/>
      <c r="EE251" s="121"/>
      <c r="EF251" s="121"/>
      <c r="EG251" s="121"/>
      <c r="EH251" s="121"/>
      <c r="EI251" s="121"/>
      <c r="EJ251" s="121"/>
      <c r="EK251" s="121"/>
      <c r="EL251" s="121"/>
      <c r="EM251" s="121"/>
      <c r="EN251" s="121"/>
      <c r="EO251" s="121"/>
      <c r="EP251" s="121"/>
      <c r="EQ251" s="121"/>
      <c r="ER251" s="121"/>
      <c r="ES251" s="121"/>
      <c r="ET251" s="121"/>
      <c r="EU251" s="121"/>
      <c r="EV251" s="121"/>
      <c r="EW251" s="121"/>
      <c r="EX251" s="121"/>
      <c r="EY251" s="121"/>
      <c r="EZ251" s="121"/>
      <c r="FA251" s="121"/>
      <c r="FB251" s="121"/>
      <c r="FC251" s="121"/>
      <c r="FD251" s="121"/>
      <c r="FE251" s="121"/>
      <c r="FF251" s="121"/>
      <c r="FG251" s="121"/>
      <c r="FH251" s="121"/>
      <c r="FI251" s="121"/>
      <c r="FJ251" s="121"/>
      <c r="FK251" s="121"/>
      <c r="FL251" s="121"/>
      <c r="FM251" s="121"/>
      <c r="FN251" s="121"/>
      <c r="FO251" s="121"/>
      <c r="FP251" s="121"/>
      <c r="FQ251" s="121"/>
      <c r="FR251" s="121"/>
      <c r="FS251" s="121"/>
      <c r="FT251" s="121"/>
      <c r="FU251" s="121"/>
      <c r="FV251" s="121"/>
      <c r="FW251" s="121"/>
      <c r="FX251" s="121"/>
      <c r="FY251" s="121"/>
    </row>
    <row r="252" spans="1:181" x14ac:dyDescent="0.25">
      <c r="I252" s="121"/>
      <c r="J252" s="121"/>
      <c r="K252" s="121"/>
      <c r="L252" s="121"/>
      <c r="M252" s="133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  <c r="CJ252" s="121"/>
      <c r="CK252" s="121"/>
      <c r="CL252" s="121"/>
      <c r="CM252" s="121"/>
      <c r="CN252" s="121"/>
      <c r="CO252" s="121"/>
      <c r="CP252" s="121"/>
      <c r="CQ252" s="121"/>
      <c r="CR252" s="121"/>
      <c r="CS252" s="121"/>
      <c r="CT252" s="121"/>
      <c r="CU252" s="121"/>
      <c r="CV252" s="121"/>
      <c r="CW252" s="121"/>
      <c r="CX252" s="121"/>
      <c r="CY252" s="121"/>
      <c r="CZ252" s="121"/>
      <c r="DA252" s="121"/>
      <c r="DB252" s="121"/>
      <c r="DC252" s="121"/>
      <c r="DD252" s="121"/>
      <c r="DE252" s="121"/>
      <c r="DF252" s="121"/>
      <c r="DG252" s="121"/>
      <c r="DH252" s="121"/>
      <c r="DI252" s="121"/>
      <c r="DJ252" s="121"/>
      <c r="DK252" s="121"/>
      <c r="DL252" s="121"/>
      <c r="DM252" s="121"/>
      <c r="DN252" s="121"/>
      <c r="DO252" s="121"/>
      <c r="DP252" s="121"/>
      <c r="DQ252" s="121"/>
      <c r="DR252" s="121"/>
      <c r="DS252" s="121"/>
      <c r="DT252" s="121"/>
      <c r="DU252" s="121"/>
      <c r="DV252" s="121"/>
      <c r="DW252" s="121"/>
      <c r="DX252" s="121"/>
      <c r="DY252" s="121"/>
      <c r="DZ252" s="121"/>
      <c r="EA252" s="121"/>
      <c r="EB252" s="121"/>
      <c r="EC252" s="121"/>
      <c r="ED252" s="121"/>
      <c r="EE252" s="121"/>
      <c r="EF252" s="121"/>
      <c r="EG252" s="121"/>
      <c r="EH252" s="121"/>
      <c r="EI252" s="121"/>
      <c r="EJ252" s="121"/>
      <c r="EK252" s="121"/>
      <c r="EL252" s="121"/>
      <c r="EM252" s="121"/>
      <c r="EN252" s="121"/>
      <c r="EO252" s="121"/>
      <c r="EP252" s="121"/>
      <c r="EQ252" s="121"/>
      <c r="ER252" s="121"/>
      <c r="ES252" s="121"/>
      <c r="ET252" s="121"/>
      <c r="EU252" s="121"/>
      <c r="EV252" s="121"/>
      <c r="EW252" s="121"/>
      <c r="EX252" s="121"/>
      <c r="EY252" s="121"/>
      <c r="EZ252" s="121"/>
      <c r="FA252" s="121"/>
      <c r="FB252" s="121"/>
      <c r="FC252" s="121"/>
      <c r="FD252" s="121"/>
      <c r="FE252" s="121"/>
      <c r="FF252" s="121"/>
      <c r="FG252" s="121"/>
      <c r="FH252" s="121"/>
      <c r="FI252" s="121"/>
      <c r="FJ252" s="121"/>
      <c r="FK252" s="121"/>
      <c r="FL252" s="121"/>
      <c r="FM252" s="121"/>
      <c r="FN252" s="121"/>
      <c r="FO252" s="121"/>
      <c r="FP252" s="121"/>
      <c r="FQ252" s="121"/>
      <c r="FR252" s="121"/>
      <c r="FS252" s="121"/>
      <c r="FT252" s="121"/>
      <c r="FU252" s="121"/>
      <c r="FV252" s="121"/>
      <c r="FW252" s="121"/>
      <c r="FX252" s="121"/>
      <c r="FY252" s="121"/>
    </row>
    <row r="253" spans="1:181" x14ac:dyDescent="0.25"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133"/>
      <c r="CB253" s="133"/>
      <c r="CC253" s="133"/>
      <c r="CD253" s="133"/>
      <c r="CE253" s="133"/>
      <c r="CF253" s="133"/>
      <c r="CG253" s="133"/>
      <c r="CH253" s="133"/>
      <c r="CI253" s="133"/>
      <c r="CJ253" s="133"/>
      <c r="CK253" s="133"/>
      <c r="CL253" s="133"/>
      <c r="CM253" s="133"/>
      <c r="CN253" s="133"/>
      <c r="CO253" s="133"/>
      <c r="CP253" s="133"/>
      <c r="CQ253" s="133"/>
      <c r="CR253" s="133"/>
      <c r="CS253" s="133"/>
      <c r="CT253" s="133"/>
      <c r="CU253" s="133"/>
      <c r="CV253" s="133"/>
      <c r="CW253" s="133"/>
      <c r="CX253" s="133"/>
      <c r="CY253" s="133"/>
      <c r="CZ253" s="133"/>
      <c r="DA253" s="133"/>
      <c r="DB253" s="133"/>
      <c r="DC253" s="133"/>
      <c r="DD253" s="133"/>
      <c r="DE253" s="133"/>
      <c r="DF253" s="133"/>
      <c r="DG253" s="133"/>
      <c r="DH253" s="133"/>
      <c r="DI253" s="133"/>
      <c r="DJ253" s="133"/>
      <c r="DK253" s="133"/>
      <c r="DL253" s="133"/>
      <c r="DM253" s="133"/>
      <c r="DN253" s="133"/>
      <c r="DO253" s="133"/>
      <c r="DP253" s="133"/>
      <c r="DQ253" s="133"/>
      <c r="DR253" s="133"/>
      <c r="DS253" s="133"/>
      <c r="DT253" s="133"/>
      <c r="DU253" s="133"/>
      <c r="DV253" s="133"/>
      <c r="DW253" s="133"/>
      <c r="DX253" s="133"/>
      <c r="DY253" s="133"/>
      <c r="DZ253" s="133"/>
      <c r="EA253" s="133"/>
      <c r="EB253" s="133"/>
      <c r="EC253" s="133"/>
      <c r="ED253" s="133"/>
      <c r="EE253" s="133"/>
      <c r="EF253" s="133"/>
      <c r="EG253" s="133"/>
      <c r="EH253" s="133"/>
      <c r="EI253" s="133"/>
      <c r="EJ253" s="133"/>
      <c r="EK253" s="133"/>
      <c r="EL253" s="133"/>
      <c r="EM253" s="133"/>
      <c r="EN253" s="133"/>
      <c r="EO253" s="133"/>
      <c r="EP253" s="133"/>
      <c r="EQ253" s="133"/>
      <c r="ER253" s="133"/>
      <c r="ES253" s="133"/>
      <c r="ET253" s="133"/>
      <c r="EU253" s="133"/>
      <c r="EV253" s="133"/>
      <c r="EW253" s="133"/>
      <c r="EX253" s="133"/>
      <c r="EY253" s="133"/>
      <c r="EZ253" s="133"/>
      <c r="FA253" s="133"/>
      <c r="FB253" s="133"/>
      <c r="FC253" s="133"/>
      <c r="FD253" s="133"/>
      <c r="FE253" s="133"/>
      <c r="FF253" s="133"/>
      <c r="FG253" s="133"/>
      <c r="FH253" s="133"/>
      <c r="FI253" s="133"/>
      <c r="FJ253" s="133"/>
      <c r="FK253" s="133"/>
      <c r="FL253" s="133"/>
      <c r="FM253" s="133"/>
      <c r="FN253" s="133"/>
      <c r="FO253" s="133"/>
      <c r="FP253" s="133"/>
      <c r="FQ253" s="133"/>
      <c r="FR253" s="133"/>
      <c r="FS253" s="133"/>
      <c r="FT253" s="133"/>
      <c r="FU253" s="133"/>
      <c r="FV253" s="133"/>
      <c r="FW253" s="133"/>
      <c r="FX253" s="133"/>
      <c r="FY253" s="133"/>
    </row>
    <row r="254" spans="1:181" x14ac:dyDescent="0.25"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133"/>
      <c r="CB254" s="133"/>
      <c r="CC254" s="133"/>
      <c r="CD254" s="133"/>
      <c r="CE254" s="133"/>
      <c r="CF254" s="133"/>
      <c r="CG254" s="133"/>
      <c r="CH254" s="133"/>
      <c r="CI254" s="133"/>
      <c r="CJ254" s="133"/>
      <c r="CK254" s="133"/>
      <c r="CL254" s="133"/>
      <c r="CM254" s="133"/>
      <c r="CN254" s="133"/>
      <c r="CO254" s="133"/>
      <c r="CP254" s="133"/>
      <c r="CQ254" s="133"/>
      <c r="CR254" s="133"/>
      <c r="CS254" s="133"/>
      <c r="CT254" s="133"/>
      <c r="CU254" s="133"/>
      <c r="CV254" s="133"/>
      <c r="CW254" s="133"/>
      <c r="CX254" s="133"/>
      <c r="CY254" s="133"/>
      <c r="CZ254" s="133"/>
      <c r="DA254" s="133"/>
      <c r="DB254" s="133"/>
      <c r="DC254" s="133"/>
      <c r="DD254" s="133"/>
      <c r="DE254" s="133"/>
      <c r="DF254" s="133"/>
      <c r="DG254" s="133"/>
      <c r="DH254" s="133"/>
      <c r="DI254" s="133"/>
      <c r="DJ254" s="133"/>
      <c r="DK254" s="133"/>
      <c r="DL254" s="133"/>
      <c r="DM254" s="133"/>
      <c r="DN254" s="133"/>
      <c r="DO254" s="133"/>
      <c r="DP254" s="133"/>
      <c r="DQ254" s="133"/>
      <c r="DR254" s="133"/>
      <c r="DS254" s="133"/>
      <c r="DT254" s="133"/>
      <c r="DU254" s="133"/>
      <c r="DV254" s="133"/>
      <c r="DW254" s="133"/>
      <c r="DX254" s="133"/>
      <c r="DY254" s="133"/>
      <c r="DZ254" s="133"/>
      <c r="EA254" s="133"/>
      <c r="EB254" s="133"/>
      <c r="EC254" s="133"/>
      <c r="ED254" s="133"/>
      <c r="EE254" s="133"/>
      <c r="EF254" s="133"/>
      <c r="EG254" s="133"/>
      <c r="EH254" s="133"/>
      <c r="EI254" s="133"/>
      <c r="EJ254" s="133"/>
      <c r="EK254" s="133"/>
      <c r="EL254" s="133"/>
      <c r="EM254" s="133"/>
      <c r="EN254" s="133"/>
      <c r="EO254" s="133"/>
      <c r="EP254" s="133"/>
      <c r="EQ254" s="133"/>
      <c r="ER254" s="133"/>
      <c r="ES254" s="133"/>
      <c r="ET254" s="133"/>
      <c r="EU254" s="133"/>
      <c r="EV254" s="133"/>
      <c r="EW254" s="133"/>
      <c r="EX254" s="133"/>
      <c r="EY254" s="133"/>
      <c r="EZ254" s="133"/>
      <c r="FA254" s="133"/>
      <c r="FB254" s="133"/>
      <c r="FC254" s="133"/>
      <c r="FD254" s="133"/>
      <c r="FE254" s="133"/>
      <c r="FF254" s="133"/>
      <c r="FG254" s="133"/>
      <c r="FH254" s="133"/>
      <c r="FI254" s="133"/>
      <c r="FJ254" s="133"/>
      <c r="FK254" s="133"/>
      <c r="FL254" s="133"/>
      <c r="FM254" s="133"/>
      <c r="FN254" s="133"/>
      <c r="FO254" s="133"/>
      <c r="FP254" s="133"/>
      <c r="FQ254" s="133"/>
      <c r="FR254" s="133"/>
      <c r="FS254" s="133"/>
      <c r="FT254" s="133"/>
      <c r="FU254" s="133"/>
      <c r="FV254" s="133"/>
      <c r="FW254" s="133"/>
      <c r="FX254" s="133"/>
      <c r="FY254" s="133"/>
    </row>
    <row r="255" spans="1:181" x14ac:dyDescent="0.25"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133"/>
      <c r="CB255" s="133"/>
      <c r="CC255" s="133"/>
      <c r="CD255" s="133"/>
      <c r="CE255" s="133"/>
      <c r="CF255" s="133"/>
      <c r="CG255" s="133"/>
      <c r="CH255" s="133"/>
      <c r="CI255" s="133"/>
      <c r="CJ255" s="133"/>
      <c r="CK255" s="133"/>
      <c r="CL255" s="133"/>
      <c r="CM255" s="133"/>
      <c r="CN255" s="133"/>
      <c r="CO255" s="133"/>
      <c r="CP255" s="133"/>
      <c r="CQ255" s="133"/>
      <c r="CR255" s="133"/>
      <c r="CS255" s="133"/>
      <c r="CT255" s="133"/>
      <c r="CU255" s="133"/>
      <c r="CV255" s="133"/>
      <c r="CW255" s="133"/>
      <c r="CX255" s="133"/>
      <c r="CY255" s="133"/>
      <c r="CZ255" s="133"/>
      <c r="DA255" s="133"/>
      <c r="DB255" s="133"/>
      <c r="DC255" s="133"/>
      <c r="DD255" s="133"/>
      <c r="DE255" s="133"/>
      <c r="DF255" s="133"/>
      <c r="DG255" s="133"/>
      <c r="DH255" s="133"/>
      <c r="DI255" s="133"/>
      <c r="DJ255" s="133"/>
      <c r="DK255" s="133"/>
      <c r="DL255" s="133"/>
      <c r="DM255" s="133"/>
      <c r="DN255" s="133"/>
      <c r="DO255" s="133"/>
      <c r="DP255" s="133"/>
      <c r="DQ255" s="133"/>
      <c r="DR255" s="133"/>
      <c r="DS255" s="133"/>
      <c r="DT255" s="133"/>
      <c r="DU255" s="133"/>
      <c r="DV255" s="133"/>
      <c r="DW255" s="133"/>
      <c r="DX255" s="133"/>
      <c r="DY255" s="133"/>
      <c r="DZ255" s="133"/>
      <c r="EA255" s="133"/>
      <c r="EB255" s="133"/>
      <c r="EC255" s="133"/>
      <c r="ED255" s="133"/>
      <c r="EE255" s="133"/>
      <c r="EF255" s="133"/>
      <c r="EG255" s="133"/>
      <c r="EH255" s="133"/>
      <c r="EI255" s="133"/>
      <c r="EJ255" s="133"/>
      <c r="EK255" s="133"/>
      <c r="EL255" s="133"/>
      <c r="EM255" s="133"/>
      <c r="EN255" s="133"/>
      <c r="EO255" s="133"/>
      <c r="EP255" s="133"/>
      <c r="EQ255" s="133"/>
      <c r="ER255" s="133"/>
      <c r="ES255" s="133"/>
      <c r="ET255" s="133"/>
      <c r="EU255" s="133"/>
      <c r="EV255" s="133"/>
      <c r="EW255" s="133"/>
      <c r="EX255" s="133"/>
      <c r="EY255" s="133"/>
      <c r="EZ255" s="133"/>
      <c r="FA255" s="133"/>
      <c r="FB255" s="133"/>
      <c r="FC255" s="133"/>
      <c r="FD255" s="133"/>
      <c r="FE255" s="133"/>
      <c r="FF255" s="133"/>
      <c r="FG255" s="133"/>
      <c r="FH255" s="133"/>
      <c r="FI255" s="133"/>
      <c r="FJ255" s="133"/>
      <c r="FK255" s="133"/>
      <c r="FL255" s="133"/>
      <c r="FM255" s="133"/>
      <c r="FN255" s="133"/>
      <c r="FO255" s="133"/>
      <c r="FP255" s="133"/>
      <c r="FQ255" s="133"/>
      <c r="FR255" s="133"/>
      <c r="FS255" s="133"/>
      <c r="FT255" s="133"/>
      <c r="FU255" s="133"/>
      <c r="FV255" s="133"/>
      <c r="FW255" s="133"/>
      <c r="FX255" s="133"/>
      <c r="FY255" s="133"/>
    </row>
    <row r="256" spans="1:181" x14ac:dyDescent="0.25">
      <c r="I256" s="133"/>
      <c r="J256" s="133"/>
      <c r="K256" s="133"/>
      <c r="L256" s="133"/>
      <c r="M256" s="4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133"/>
      <c r="CB256" s="133"/>
      <c r="CC256" s="133"/>
      <c r="CD256" s="133"/>
      <c r="CE256" s="133"/>
      <c r="CF256" s="133"/>
      <c r="CG256" s="133"/>
      <c r="CH256" s="133"/>
      <c r="CI256" s="133"/>
      <c r="CJ256" s="133"/>
      <c r="CK256" s="133"/>
      <c r="CL256" s="133"/>
      <c r="CM256" s="133"/>
      <c r="CN256" s="133"/>
      <c r="CO256" s="133"/>
      <c r="CP256" s="133"/>
      <c r="CQ256" s="133"/>
      <c r="CR256" s="133"/>
      <c r="CS256" s="133"/>
      <c r="CT256" s="133"/>
      <c r="CU256" s="133"/>
      <c r="CV256" s="133"/>
      <c r="CW256" s="133"/>
      <c r="CX256" s="133"/>
      <c r="CY256" s="133"/>
      <c r="CZ256" s="133"/>
      <c r="DA256" s="133"/>
      <c r="DB256" s="133"/>
      <c r="DC256" s="133"/>
      <c r="DD256" s="133"/>
      <c r="DE256" s="133"/>
      <c r="DF256" s="133"/>
      <c r="DG256" s="133"/>
      <c r="DH256" s="133"/>
      <c r="DI256" s="133"/>
      <c r="DJ256" s="133"/>
      <c r="DK256" s="133"/>
      <c r="DL256" s="133"/>
      <c r="DM256" s="133"/>
      <c r="DN256" s="133"/>
      <c r="DO256" s="133"/>
      <c r="DP256" s="133"/>
      <c r="DQ256" s="133"/>
      <c r="DR256" s="133"/>
      <c r="DS256" s="133"/>
      <c r="DT256" s="133"/>
      <c r="DU256" s="133"/>
      <c r="DV256" s="133"/>
      <c r="DW256" s="133"/>
      <c r="DX256" s="133"/>
      <c r="DY256" s="133"/>
      <c r="DZ256" s="133"/>
      <c r="EA256" s="133"/>
      <c r="EB256" s="133"/>
      <c r="EC256" s="133"/>
      <c r="ED256" s="133"/>
      <c r="EE256" s="133"/>
      <c r="EF256" s="133"/>
      <c r="EG256" s="133"/>
      <c r="EH256" s="133"/>
      <c r="EI256" s="133"/>
      <c r="EJ256" s="133"/>
      <c r="EK256" s="133"/>
      <c r="EL256" s="133"/>
      <c r="EM256" s="133"/>
      <c r="EN256" s="133"/>
      <c r="EO256" s="133"/>
      <c r="EP256" s="133"/>
      <c r="EQ256" s="133"/>
      <c r="ER256" s="133"/>
      <c r="ES256" s="133"/>
      <c r="ET256" s="133"/>
      <c r="EU256" s="133"/>
      <c r="EV256" s="133"/>
      <c r="EW256" s="133"/>
      <c r="EX256" s="133"/>
      <c r="EY256" s="133"/>
      <c r="EZ256" s="133"/>
      <c r="FA256" s="133"/>
      <c r="FB256" s="133"/>
      <c r="FC256" s="133"/>
      <c r="FD256" s="133"/>
      <c r="FE256" s="133"/>
      <c r="FF256" s="133"/>
      <c r="FG256" s="133"/>
      <c r="FH256" s="133"/>
      <c r="FI256" s="133"/>
      <c r="FJ256" s="133"/>
      <c r="FK256" s="133"/>
      <c r="FL256" s="133"/>
      <c r="FM256" s="133"/>
      <c r="FN256" s="133"/>
      <c r="FO256" s="133"/>
      <c r="FP256" s="133"/>
      <c r="FQ256" s="133"/>
      <c r="FR256" s="133"/>
      <c r="FS256" s="133"/>
      <c r="FT256" s="133"/>
      <c r="FU256" s="133"/>
      <c r="FV256" s="133"/>
      <c r="FW256" s="133"/>
      <c r="FX256" s="133"/>
      <c r="FY256" s="133"/>
    </row>
    <row r="257" spans="1:13" s="4" customFormat="1" x14ac:dyDescent="0.25">
      <c r="A257" s="132"/>
      <c r="B257" s="10"/>
      <c r="C257" s="130"/>
      <c r="D257" s="11"/>
      <c r="E257" s="130"/>
      <c r="F257" s="130"/>
      <c r="G257" s="131"/>
      <c r="H257" s="5"/>
    </row>
    <row r="258" spans="1:13" s="4" customFormat="1" x14ac:dyDescent="0.25">
      <c r="A258" s="132"/>
      <c r="B258" s="10"/>
      <c r="C258" s="130"/>
      <c r="D258" s="11"/>
      <c r="E258" s="130"/>
      <c r="F258" s="130"/>
      <c r="G258" s="131"/>
      <c r="H258" s="5"/>
      <c r="M258" s="3"/>
    </row>
  </sheetData>
  <mergeCells count="44">
    <mergeCell ref="B239:G239"/>
    <mergeCell ref="B240:G240"/>
    <mergeCell ref="B241:G241"/>
    <mergeCell ref="B231:G231"/>
    <mergeCell ref="B232:G232"/>
    <mergeCell ref="B233:G233"/>
    <mergeCell ref="B237:G237"/>
    <mergeCell ref="B238:G238"/>
    <mergeCell ref="B230:G230"/>
    <mergeCell ref="B207:C207"/>
    <mergeCell ref="B208:C208"/>
    <mergeCell ref="B209:C209"/>
    <mergeCell ref="B210:C210"/>
    <mergeCell ref="B211:C211"/>
    <mergeCell ref="B214:E214"/>
    <mergeCell ref="B216:E216"/>
    <mergeCell ref="B218:E218"/>
    <mergeCell ref="B225:E225"/>
    <mergeCell ref="B228:G228"/>
    <mergeCell ref="B229:G229"/>
    <mergeCell ref="B206:C206"/>
    <mergeCell ref="B144:E144"/>
    <mergeCell ref="B182:E182"/>
    <mergeCell ref="B187:D187"/>
    <mergeCell ref="B188:D188"/>
    <mergeCell ref="B189:D189"/>
    <mergeCell ref="B191:E191"/>
    <mergeCell ref="B196:E196"/>
    <mergeCell ref="B198:E198"/>
    <mergeCell ref="B202:C202"/>
    <mergeCell ref="B203:C203"/>
    <mergeCell ref="B205:C205"/>
    <mergeCell ref="B75:E75"/>
    <mergeCell ref="A1:E1"/>
    <mergeCell ref="A2:C2"/>
    <mergeCell ref="A3:C3"/>
    <mergeCell ref="B4:E4"/>
    <mergeCell ref="A5:G5"/>
    <mergeCell ref="A6:G6"/>
    <mergeCell ref="B43:E43"/>
    <mergeCell ref="C45:E45"/>
    <mergeCell ref="C55:E55"/>
    <mergeCell ref="C57:E57"/>
    <mergeCell ref="E59:F59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Footer>&amp;C&amp;P/&amp;N&amp;RMalecón de Ojeda, Barahona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 M-OJEDA</vt:lpstr>
      <vt:lpstr>'LISTADO DE PARTIDAS M-OJEDA'!Área_de_impresión</vt:lpstr>
      <vt:lpstr>'LISTADO DE PARTIDAS M-OJEDA'!Títulos_a_imprimir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Auxval</dc:creator>
  <cp:lastModifiedBy>Jonás Sención</cp:lastModifiedBy>
  <dcterms:created xsi:type="dcterms:W3CDTF">2019-08-09T20:41:28Z</dcterms:created>
  <dcterms:modified xsi:type="dcterms:W3CDTF">2019-10-15T20:00:47Z</dcterms:modified>
</cp:coreProperties>
</file>