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60" tabRatio="696" firstSheet="1" activeTab="3"/>
  </bookViews>
  <sheets>
    <sheet name="BALANCE GENERAL ENERO 2020" sheetId="1" r:id="rId1"/>
    <sheet name="BALANCE GENERAL FEBRERO 2020" sheetId="2" r:id="rId2"/>
    <sheet name="BALANCE GENERAL MARZO 2020" sheetId="3" r:id="rId3"/>
    <sheet name="BALANCE GENERAL ABRIL 2020" sheetId="4" r:id="rId4"/>
  </sheets>
  <definedNames>
    <definedName name="_xlnm.Print_Area" localSheetId="3">'BALANCE GENERAL ABRIL 2020'!$A$1:$K$51</definedName>
    <definedName name="_xlnm.Print_Area" localSheetId="0">'BALANCE GENERAL ENERO 2020'!$A$1:$K$51</definedName>
    <definedName name="_xlnm.Print_Area" localSheetId="1">'BALANCE GENERAL FEBRERO 2020'!$A$1:$K$51</definedName>
    <definedName name="_xlnm.Print_Area" localSheetId="2">'BALANCE GENERAL MARZO 2020'!$A$1:$K$51</definedName>
    <definedName name="_xlnm.Print_Titles" localSheetId="3">'BALANCE GENERAL ABRIL 2020'!$1:$16</definedName>
    <definedName name="_xlnm.Print_Titles" localSheetId="0">'BALANCE GENERAL ENERO 2020'!$1:$16</definedName>
    <definedName name="_xlnm.Print_Titles" localSheetId="1">'BALANCE GENERAL FEBRERO 2020'!$1:$16</definedName>
    <definedName name="_xlnm.Print_Titles" localSheetId="2">'BALANCE GENERAL MARZO 2020'!$1:$16</definedName>
  </definedNames>
  <calcPr fullCalcOnLoad="1"/>
</workbook>
</file>

<file path=xl/sharedStrings.xml><?xml version="1.0" encoding="utf-8"?>
<sst xmlns="http://schemas.openxmlformats.org/spreadsheetml/2006/main" count="128" uniqueCount="35">
  <si>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</si>
  <si>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</si>
  <si>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</si>
  <si>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</si>
  <si>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</si>
  <si>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</si>
  <si>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</si>
  <si>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</si>
  <si>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</si>
  <si>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</si>
  <si>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</si>
  <si>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</si>
  <si>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</si>
  <si>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</si>
  <si>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</si>
  <si>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</si>
  <si>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</si>
  <si>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</si>
  <si>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</si>
  <si>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</si>
  <si>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</si>
  <si>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</si>
  <si>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</si>
  <si>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</si>
  <si>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</si>
  <si>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</si>
  <si>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MINISTERIO DE OBRAS PUBLICAS Y COMUNICACIONES</t>
  </si>
  <si>
    <t xml:space="preserve">INVERSIONES  A LARGO PLAZO </t>
  </si>
  <si>
    <t>Balance General</t>
  </si>
  <si>
    <t>(VALORES ES RD$)</t>
  </si>
  <si>
    <t>Al 31 de enero 2020</t>
  </si>
  <si>
    <t>"Año de la Consolidación de la Seguridad Alimentaria"</t>
  </si>
  <si>
    <t>Al 29 de febrero 2020</t>
  </si>
  <si>
    <t>Al 31 de marzo 2020</t>
  </si>
  <si>
    <t>Al 30 de abril 2020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</si>
</sst>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&quot;$&quot;* #,##0.00_-;\-&quot;$&quot;* #,##0.00_-;_-&quot;$&quot;* &quot;-&quot;??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3" fontId="6" fillId="33" borderId="0" xfId="49" applyFont="1" applyFill="1" applyBorder="1" applyAlignment="1">
      <alignment vertical="center"/>
    </xf>
    <xf numFmtId="43" fontId="0" fillId="33" borderId="0" xfId="49" applyFont="1" applyFill="1" applyBorder="1" applyAlignment="1">
      <alignment vertical="center"/>
    </xf>
    <xf numFmtId="43" fontId="7" fillId="33" borderId="0" xfId="49" applyFont="1" applyFill="1" applyBorder="1" applyAlignment="1">
      <alignment wrapText="1"/>
    </xf>
    <xf numFmtId="43" fontId="2" fillId="33" borderId="0" xfId="49" applyFont="1" applyFill="1" applyAlignment="1">
      <alignment vertical="center"/>
    </xf>
    <xf numFmtId="43" fontId="1" fillId="33" borderId="0" xfId="49" applyFont="1" applyFill="1" applyAlignment="1">
      <alignment vertical="center"/>
    </xf>
    <xf numFmtId="43" fontId="5" fillId="33" borderId="0" xfId="49" applyFont="1" applyFill="1" applyBorder="1" applyAlignment="1">
      <alignment horizontal="center" vertical="center"/>
    </xf>
    <xf numFmtId="43" fontId="6" fillId="33" borderId="0" xfId="49" applyFont="1" applyFill="1" applyBorder="1" applyAlignment="1">
      <alignment horizontal="center" vertical="center"/>
    </xf>
    <xf numFmtId="43" fontId="0" fillId="33" borderId="0" xfId="49" applyFont="1" applyFill="1" applyAlignment="1">
      <alignment vertical="center"/>
    </xf>
    <xf numFmtId="4" fontId="2" fillId="33" borderId="0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4" fontId="49" fillId="33" borderId="0" xfId="0" applyNumberFormat="1" applyFont="1" applyFill="1" applyBorder="1" applyAlignment="1">
      <alignment horizontal="right" vertical="center" wrapText="1"/>
    </xf>
    <xf numFmtId="4" fontId="0" fillId="33" borderId="0" xfId="0" applyNumberFormat="1" applyFill="1" applyAlignment="1">
      <alignment horizontal="right" vertical="center"/>
    </xf>
    <xf numFmtId="43" fontId="0" fillId="33" borderId="0" xfId="49" applyFont="1" applyFill="1" applyAlignment="1">
      <alignment vertical="center"/>
    </xf>
    <xf numFmtId="0" fontId="7" fillId="33" borderId="0" xfId="0" applyFont="1" applyFill="1" applyBorder="1" applyAlignment="1">
      <alignment wrapText="1"/>
    </xf>
    <xf numFmtId="43" fontId="50" fillId="33" borderId="0" xfId="49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55" applyFill="1" applyAlignment="1">
      <alignment vertical="center"/>
      <protection/>
    </xf>
    <xf numFmtId="0" fontId="0" fillId="33" borderId="0" xfId="55" applyFill="1" applyBorder="1" applyAlignment="1">
      <alignment vertical="center"/>
      <protection/>
    </xf>
    <xf numFmtId="0" fontId="0" fillId="33" borderId="0" xfId="55" applyFill="1" applyAlignment="1">
      <alignment horizontal="right" vertical="center"/>
      <protection/>
    </xf>
    <xf numFmtId="43" fontId="0" fillId="33" borderId="0" xfId="51" applyFont="1" applyFill="1" applyBorder="1" applyAlignment="1">
      <alignment vertical="center"/>
    </xf>
    <xf numFmtId="43" fontId="0" fillId="33" borderId="0" xfId="51" applyFont="1" applyFill="1" applyAlignment="1">
      <alignment vertical="center"/>
    </xf>
    <xf numFmtId="0" fontId="7" fillId="33" borderId="0" xfId="55" applyFont="1" applyFill="1" applyBorder="1" applyAlignment="1">
      <alignment wrapText="1"/>
      <protection/>
    </xf>
    <xf numFmtId="43" fontId="7" fillId="33" borderId="0" xfId="51" applyFont="1" applyFill="1" applyBorder="1" applyAlignment="1">
      <alignment wrapText="1"/>
    </xf>
    <xf numFmtId="0" fontId="1" fillId="33" borderId="0" xfId="55" applyFont="1" applyFill="1" applyAlignment="1">
      <alignment horizontal="right" vertical="center"/>
      <protection/>
    </xf>
    <xf numFmtId="0" fontId="2" fillId="33" borderId="0" xfId="55" applyFont="1" applyFill="1" applyAlignment="1">
      <alignment vertical="center"/>
      <protection/>
    </xf>
    <xf numFmtId="43" fontId="2" fillId="33" borderId="0" xfId="51" applyFont="1" applyFill="1" applyAlignment="1">
      <alignment vertical="center"/>
    </xf>
    <xf numFmtId="0" fontId="1" fillId="33" borderId="0" xfId="55" applyFont="1" applyFill="1" applyAlignment="1">
      <alignment vertical="center"/>
      <protection/>
    </xf>
    <xf numFmtId="43" fontId="1" fillId="33" borderId="0" xfId="51" applyFont="1" applyFill="1" applyAlignment="1">
      <alignment vertical="center"/>
    </xf>
    <xf numFmtId="0" fontId="8" fillId="33" borderId="0" xfId="55" applyFont="1" applyFill="1" applyAlignment="1">
      <alignment horizontal="right" vertical="center"/>
      <protection/>
    </xf>
    <xf numFmtId="0" fontId="6" fillId="33" borderId="0" xfId="55" applyFont="1" applyFill="1" applyBorder="1" applyAlignment="1">
      <alignment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4" fontId="5" fillId="33" borderId="0" xfId="55" applyNumberFormat="1" applyFont="1" applyFill="1" applyBorder="1" applyAlignment="1">
      <alignment horizontal="right" vertical="center"/>
      <protection/>
    </xf>
    <xf numFmtId="43" fontId="6" fillId="33" borderId="0" xfId="51" applyFont="1" applyFill="1" applyBorder="1" applyAlignment="1">
      <alignment vertical="center"/>
    </xf>
    <xf numFmtId="0" fontId="5" fillId="33" borderId="0" xfId="55" applyFont="1" applyFill="1" applyBorder="1" applyAlignment="1">
      <alignment horizontal="right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48" fillId="33" borderId="0" xfId="55" applyFont="1" applyFill="1" applyBorder="1" applyAlignment="1">
      <alignment horizontal="right" vertical="center" wrapText="1"/>
      <protection/>
    </xf>
    <xf numFmtId="43" fontId="5" fillId="33" borderId="0" xfId="51" applyFont="1" applyFill="1" applyBorder="1" applyAlignment="1">
      <alignment horizontal="center" vertical="center"/>
    </xf>
    <xf numFmtId="0" fontId="6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4" fontId="9" fillId="33" borderId="0" xfId="55" applyNumberFormat="1" applyFont="1" applyFill="1" applyBorder="1" applyAlignment="1">
      <alignment horizontal="right" vertical="center" wrapText="1"/>
      <protection/>
    </xf>
    <xf numFmtId="43" fontId="6" fillId="33" borderId="0" xfId="51" applyFont="1" applyFill="1" applyBorder="1" applyAlignment="1">
      <alignment horizontal="center" vertical="center"/>
    </xf>
    <xf numFmtId="43" fontId="50" fillId="33" borderId="0" xfId="51" applyFont="1" applyFill="1" applyBorder="1" applyAlignment="1">
      <alignment vertical="center"/>
    </xf>
    <xf numFmtId="4" fontId="49" fillId="33" borderId="0" xfId="55" applyNumberFormat="1" applyFont="1" applyFill="1" applyBorder="1" applyAlignment="1">
      <alignment horizontal="right" vertical="center" wrapText="1"/>
      <protection/>
    </xf>
    <xf numFmtId="4" fontId="2" fillId="33" borderId="0" xfId="55" applyNumberFormat="1" applyFont="1" applyFill="1" applyBorder="1" applyAlignment="1">
      <alignment horizontal="right" vertical="center" wrapText="1"/>
      <protection/>
    </xf>
    <xf numFmtId="4" fontId="2" fillId="33" borderId="0" xfId="55" applyNumberFormat="1" applyFont="1" applyFill="1" applyBorder="1" applyAlignment="1">
      <alignment horizontal="right" vertical="center"/>
      <protection/>
    </xf>
    <xf numFmtId="4" fontId="9" fillId="0" borderId="0" xfId="55" applyNumberFormat="1" applyFont="1" applyFill="1" applyBorder="1" applyAlignment="1">
      <alignment horizontal="right" vertical="center" wrapText="1"/>
      <protection/>
    </xf>
    <xf numFmtId="4" fontId="6" fillId="33" borderId="0" xfId="55" applyNumberFormat="1" applyFont="1" applyFill="1" applyBorder="1" applyAlignment="1">
      <alignment vertical="center"/>
      <protection/>
    </xf>
    <xf numFmtId="43" fontId="6" fillId="33" borderId="0" xfId="55" applyNumberFormat="1" applyFont="1" applyFill="1" applyBorder="1" applyAlignment="1">
      <alignment vertical="center"/>
      <protection/>
    </xf>
    <xf numFmtId="4" fontId="2" fillId="33" borderId="10" xfId="55" applyNumberFormat="1" applyFont="1" applyFill="1" applyBorder="1" applyAlignment="1">
      <alignment horizontal="right" vertical="center" wrapText="1"/>
      <protection/>
    </xf>
    <xf numFmtId="4" fontId="5" fillId="33" borderId="0" xfId="55" applyNumberFormat="1" applyFont="1" applyFill="1" applyBorder="1" applyAlignment="1">
      <alignment horizontal="right" vertical="center" wrapText="1"/>
      <protection/>
    </xf>
    <xf numFmtId="4" fontId="6" fillId="33" borderId="0" xfId="55" applyNumberFormat="1" applyFont="1" applyFill="1" applyBorder="1" applyAlignment="1">
      <alignment horizontal="right" vertical="center" wrapText="1"/>
      <protection/>
    </xf>
    <xf numFmtId="4" fontId="0" fillId="33" borderId="0" xfId="55" applyNumberFormat="1" applyFill="1" applyAlignment="1">
      <alignment horizontal="right" vertical="center"/>
      <protection/>
    </xf>
    <xf numFmtId="0" fontId="0" fillId="0" borderId="0" xfId="55" applyAlignment="1">
      <alignment vertical="center"/>
      <protection/>
    </xf>
    <xf numFmtId="0" fontId="5" fillId="33" borderId="0" xfId="0" applyFont="1" applyFill="1" applyBorder="1" applyAlignment="1">
      <alignment horizontal="left" vertical="center"/>
    </xf>
    <xf numFmtId="4" fontId="51" fillId="33" borderId="0" xfId="0" applyNumberFormat="1" applyFont="1" applyFill="1" applyBorder="1" applyAlignment="1">
      <alignment horizontal="right" vertical="center" wrapText="1"/>
    </xf>
    <xf numFmtId="4" fontId="51" fillId="33" borderId="0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0" fontId="7" fillId="33" borderId="0" xfId="55" applyFont="1" applyFill="1" applyBorder="1" applyAlignment="1">
      <alignment horizontal="center" wrapText="1"/>
      <protection/>
    </xf>
    <xf numFmtId="0" fontId="2" fillId="33" borderId="0" xfId="55" applyFont="1" applyFill="1" applyAlignment="1">
      <alignment horizontal="center" vertical="center"/>
      <protection/>
    </xf>
    <xf numFmtId="0" fontId="1" fillId="33" borderId="0" xfId="55" applyFont="1" applyFill="1" applyAlignment="1">
      <alignment horizontal="center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7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457200</xdr:colOff>
      <xdr:row>4</xdr:row>
      <xdr:rowOff>209550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5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457200</xdr:colOff>
      <xdr:row>4</xdr:row>
      <xdr:rowOff>209550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5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457200</xdr:colOff>
      <xdr:row>4</xdr:row>
      <xdr:rowOff>209550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5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457200</xdr:colOff>
      <xdr:row>4</xdr:row>
      <xdr:rowOff>209550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5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70" zoomScaleNormal="70" zoomScalePageLayoutView="0" workbookViewId="0" topLeftCell="A1">
      <selection activeCell="M25" sqref="M25"/>
    </sheetView>
  </sheetViews>
  <sheetFormatPr defaultColWidth="9.140625" defaultRowHeight="12.75"/>
  <cols>
    <col min="1" max="1" width="0.85546875" style="37" customWidth="1"/>
    <col min="2" max="9" width="9.140625" style="38" customWidth="1"/>
    <col min="10" max="10" width="12.140625" style="38" customWidth="1"/>
    <col min="11" max="11" width="33.28125" style="39" customWidth="1"/>
    <col min="12" max="12" width="4.8515625" style="38" customWidth="1"/>
    <col min="13" max="13" width="26.421875" style="40" bestFit="1" customWidth="1"/>
    <col min="14" max="14" width="19.28125" style="41" bestFit="1" customWidth="1"/>
    <col min="15" max="19" width="9.140625" style="37" customWidth="1"/>
    <col min="20" max="16384" width="9.140625" style="73" customWidth="1"/>
  </cols>
  <sheetData>
    <row r="1" spans="2:14" s="37" customFormat="1" ht="12.75"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40"/>
      <c r="N1" s="41"/>
    </row>
    <row r="2" spans="2:14" s="37" customFormat="1" ht="12.75">
      <c r="B2" s="38"/>
      <c r="C2" s="38"/>
      <c r="D2" s="38"/>
      <c r="E2" s="38"/>
      <c r="F2" s="38"/>
      <c r="G2" s="38"/>
      <c r="H2" s="38"/>
      <c r="I2" s="38"/>
      <c r="J2" s="38"/>
      <c r="K2" s="39"/>
      <c r="L2" s="38"/>
      <c r="M2" s="40"/>
      <c r="N2" s="41"/>
    </row>
    <row r="3" spans="2:14" s="37" customFormat="1" ht="12.75">
      <c r="B3" s="38"/>
      <c r="C3" s="38"/>
      <c r="D3" s="38"/>
      <c r="E3" s="38"/>
      <c r="F3" s="38"/>
      <c r="G3" s="38"/>
      <c r="H3" s="38"/>
      <c r="I3" s="38"/>
      <c r="J3" s="38"/>
      <c r="K3" s="39"/>
      <c r="L3" s="38"/>
      <c r="M3" s="40"/>
      <c r="N3" s="41"/>
    </row>
    <row r="4" spans="2:14" s="37" customFormat="1" ht="12.75">
      <c r="B4" s="38"/>
      <c r="C4" s="38"/>
      <c r="D4" s="38"/>
      <c r="E4" s="38"/>
      <c r="F4" s="38"/>
      <c r="G4" s="38"/>
      <c r="H4" s="38"/>
      <c r="I4" s="38"/>
      <c r="J4" s="38"/>
      <c r="K4" s="39"/>
      <c r="L4" s="38"/>
      <c r="M4" s="40"/>
      <c r="N4" s="41"/>
    </row>
    <row r="5" spans="2:14" s="37" customFormat="1" ht="22.5" customHeight="1">
      <c r="B5" s="38"/>
      <c r="C5" s="38"/>
      <c r="D5" s="38"/>
      <c r="E5" s="38"/>
      <c r="F5" s="38"/>
      <c r="G5" s="38"/>
      <c r="H5" s="38"/>
      <c r="I5" s="38"/>
      <c r="J5" s="38"/>
      <c r="K5" s="39"/>
      <c r="L5" s="38"/>
      <c r="M5" s="40"/>
      <c r="N5" s="41"/>
    </row>
    <row r="6" spans="1:14" s="37" customFormat="1" ht="20.25" customHeight="1">
      <c r="A6" s="79" t="s">
        <v>26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42"/>
      <c r="M6" s="43"/>
      <c r="N6" s="41"/>
    </row>
    <row r="7" spans="1:14" s="37" customFormat="1" ht="20.25" customHeight="1">
      <c r="A7" s="79" t="s">
        <v>31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42"/>
      <c r="M7" s="43"/>
      <c r="N7" s="41"/>
    </row>
    <row r="8" spans="2:14" s="37" customFormat="1" ht="12.75">
      <c r="B8" s="38"/>
      <c r="C8" s="38"/>
      <c r="D8" s="38"/>
      <c r="E8" s="38"/>
      <c r="F8" s="38"/>
      <c r="G8" s="38"/>
      <c r="H8" s="38"/>
      <c r="I8" s="38"/>
      <c r="J8" s="38"/>
      <c r="K8" s="44"/>
      <c r="L8" s="38"/>
      <c r="M8" s="40"/>
      <c r="N8" s="41"/>
    </row>
    <row r="9" spans="1:14" s="37" customFormat="1" ht="18">
      <c r="A9" s="80" t="s">
        <v>28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45"/>
      <c r="M9" s="46"/>
      <c r="N9" s="41"/>
    </row>
    <row r="10" spans="1:14" s="37" customFormat="1" ht="18">
      <c r="A10" s="80" t="s">
        <v>30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45"/>
      <c r="M10" s="46"/>
      <c r="N10" s="41"/>
    </row>
    <row r="11" spans="1:14" s="37" customFormat="1" ht="19.5" customHeight="1">
      <c r="A11" s="81" t="s">
        <v>29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47"/>
      <c r="M11" s="48"/>
      <c r="N11" s="41"/>
    </row>
    <row r="12" spans="2:14" s="37" customFormat="1" ht="19.5" customHeight="1">
      <c r="B12" s="38"/>
      <c r="C12" s="38"/>
      <c r="D12" s="38"/>
      <c r="E12" s="38"/>
      <c r="F12" s="38"/>
      <c r="G12" s="38"/>
      <c r="H12" s="38"/>
      <c r="I12" s="38"/>
      <c r="J12" s="38"/>
      <c r="K12" s="49"/>
      <c r="L12" s="38"/>
      <c r="M12" s="40"/>
      <c r="N12" s="41"/>
    </row>
    <row r="13" spans="2:14" s="37" customFormat="1" ht="19.5" customHeight="1">
      <c r="B13" s="38"/>
      <c r="C13" s="38"/>
      <c r="D13" s="38"/>
      <c r="E13" s="38"/>
      <c r="F13" s="38"/>
      <c r="G13" s="38"/>
      <c r="H13" s="38"/>
      <c r="I13" s="38"/>
      <c r="J13" s="38"/>
      <c r="K13" s="49"/>
      <c r="L13" s="38"/>
      <c r="M13" s="40"/>
      <c r="N13" s="41"/>
    </row>
    <row r="14" spans="2:14" s="50" customFormat="1" ht="16.5">
      <c r="B14" s="82" t="s">
        <v>0</v>
      </c>
      <c r="C14" s="51"/>
      <c r="D14" s="51"/>
      <c r="E14" s="51"/>
      <c r="F14" s="51"/>
      <c r="G14" s="51"/>
      <c r="H14" s="51"/>
      <c r="I14" s="51"/>
      <c r="K14" s="52"/>
      <c r="M14" s="53"/>
      <c r="N14" s="53"/>
    </row>
    <row r="15" spans="2:14" s="50" customFormat="1" ht="16.5">
      <c r="B15" s="82"/>
      <c r="C15" s="51"/>
      <c r="D15" s="51"/>
      <c r="E15" s="51"/>
      <c r="F15" s="51"/>
      <c r="G15" s="51"/>
      <c r="H15" s="51"/>
      <c r="I15" s="51"/>
      <c r="K15" s="54"/>
      <c r="M15" s="53"/>
      <c r="N15" s="53"/>
    </row>
    <row r="16" spans="2:14" s="50" customFormat="1" ht="16.5">
      <c r="B16" s="82"/>
      <c r="C16" s="51"/>
      <c r="D16" s="51"/>
      <c r="E16" s="51"/>
      <c r="F16" s="51"/>
      <c r="G16" s="51"/>
      <c r="H16" s="51"/>
      <c r="I16" s="51"/>
      <c r="K16" s="54"/>
      <c r="M16" s="53"/>
      <c r="N16" s="53"/>
    </row>
    <row r="17" spans="2:14" s="55" customFormat="1" ht="16.5">
      <c r="B17" s="51" t="s">
        <v>1</v>
      </c>
      <c r="C17" s="51"/>
      <c r="D17" s="51"/>
      <c r="E17" s="51"/>
      <c r="F17" s="51"/>
      <c r="G17" s="51"/>
      <c r="H17" s="51"/>
      <c r="I17" s="51"/>
      <c r="K17" s="56"/>
      <c r="M17" s="57"/>
      <c r="N17" s="57"/>
    </row>
    <row r="18" spans="2:14" s="59" customFormat="1" ht="18">
      <c r="B18" s="58" t="s">
        <v>2</v>
      </c>
      <c r="C18" s="58"/>
      <c r="D18" s="58"/>
      <c r="E18" s="58"/>
      <c r="F18" s="58"/>
      <c r="G18" s="58"/>
      <c r="H18" s="58"/>
      <c r="I18" s="58"/>
      <c r="K18" s="60">
        <v>6084448414.2199955</v>
      </c>
      <c r="M18" s="61"/>
      <c r="N18" s="61"/>
    </row>
    <row r="19" spans="2:14" s="50" customFormat="1" ht="18">
      <c r="B19" s="58" t="s">
        <v>3</v>
      </c>
      <c r="C19" s="58"/>
      <c r="D19" s="58"/>
      <c r="E19" s="58"/>
      <c r="F19" s="58"/>
      <c r="G19" s="58"/>
      <c r="H19" s="58"/>
      <c r="I19" s="58"/>
      <c r="K19" s="60"/>
      <c r="M19" s="62"/>
      <c r="N19" s="53"/>
    </row>
    <row r="20" spans="2:14" s="50" customFormat="1" ht="18">
      <c r="B20" s="58" t="s">
        <v>4</v>
      </c>
      <c r="C20" s="58"/>
      <c r="D20" s="58"/>
      <c r="E20" s="58"/>
      <c r="F20" s="58"/>
      <c r="G20" s="58"/>
      <c r="H20" s="58"/>
      <c r="I20" s="58"/>
      <c r="K20" s="60">
        <f>6458693.51+110965689.66</f>
        <v>117424383.17</v>
      </c>
      <c r="L20" s="53"/>
      <c r="M20" s="63"/>
      <c r="N20" s="53"/>
    </row>
    <row r="21" spans="2:14" s="50" customFormat="1" ht="18">
      <c r="B21" s="51" t="s">
        <v>5</v>
      </c>
      <c r="C21" s="51"/>
      <c r="D21" s="51"/>
      <c r="E21" s="51"/>
      <c r="F21" s="51"/>
      <c r="G21" s="51"/>
      <c r="H21" s="51"/>
      <c r="I21" s="51"/>
      <c r="K21" s="64">
        <f>SUM(K18+K19+K20)</f>
        <v>6201872797.389996</v>
      </c>
      <c r="M21" s="62"/>
      <c r="N21" s="53"/>
    </row>
    <row r="22" spans="2:14" s="50" customFormat="1" ht="18">
      <c r="B22" s="51" t="s">
        <v>6</v>
      </c>
      <c r="C22" s="51"/>
      <c r="D22" s="51"/>
      <c r="E22" s="51"/>
      <c r="F22" s="51"/>
      <c r="G22" s="51"/>
      <c r="H22" s="51"/>
      <c r="I22" s="51"/>
      <c r="K22" s="65"/>
      <c r="M22" s="62"/>
      <c r="N22" s="53"/>
    </row>
    <row r="23" spans="2:14" s="50" customFormat="1" ht="18">
      <c r="B23" s="58" t="s">
        <v>7</v>
      </c>
      <c r="C23" s="58"/>
      <c r="D23" s="58"/>
      <c r="E23" s="58"/>
      <c r="F23" s="58"/>
      <c r="G23" s="58"/>
      <c r="H23" s="58"/>
      <c r="I23" s="58"/>
      <c r="K23" s="60">
        <v>0</v>
      </c>
      <c r="M23" s="62"/>
      <c r="N23" s="53"/>
    </row>
    <row r="24" spans="2:14" s="50" customFormat="1" ht="18">
      <c r="B24" s="58" t="s">
        <v>27</v>
      </c>
      <c r="C24" s="58"/>
      <c r="D24" s="58"/>
      <c r="E24" s="58"/>
      <c r="F24" s="58"/>
      <c r="G24" s="58"/>
      <c r="H24" s="58"/>
      <c r="I24" s="58"/>
      <c r="K24" s="66">
        <f>235899935931.1+1336623657.06</f>
        <v>237236559588.16</v>
      </c>
      <c r="L24" s="67"/>
      <c r="M24" s="62"/>
      <c r="N24" s="53"/>
    </row>
    <row r="25" spans="2:14" s="50" customFormat="1" ht="18">
      <c r="B25" s="58" t="s">
        <v>8</v>
      </c>
      <c r="C25" s="58"/>
      <c r="D25" s="58"/>
      <c r="E25" s="58"/>
      <c r="F25" s="58"/>
      <c r="G25" s="58"/>
      <c r="H25" s="58"/>
      <c r="I25" s="58"/>
      <c r="K25" s="60">
        <v>1887076795.34</v>
      </c>
      <c r="L25" s="53"/>
      <c r="M25" s="62"/>
      <c r="N25" s="53"/>
    </row>
    <row r="26" spans="2:14" s="50" customFormat="1" ht="18">
      <c r="B26" s="58" t="s">
        <v>9</v>
      </c>
      <c r="C26" s="58"/>
      <c r="D26" s="58"/>
      <c r="E26" s="58"/>
      <c r="F26" s="58"/>
      <c r="G26" s="58"/>
      <c r="H26" s="58"/>
      <c r="I26" s="58"/>
      <c r="K26" s="60">
        <v>0</v>
      </c>
      <c r="L26" s="68"/>
      <c r="M26" s="62"/>
      <c r="N26" s="53"/>
    </row>
    <row r="27" spans="2:14" s="50" customFormat="1" ht="18">
      <c r="B27" s="51" t="s">
        <v>10</v>
      </c>
      <c r="C27" s="51"/>
      <c r="D27" s="51"/>
      <c r="E27" s="51"/>
      <c r="F27" s="51"/>
      <c r="G27" s="51"/>
      <c r="H27" s="51"/>
      <c r="I27" s="51"/>
      <c r="K27" s="64">
        <f>SUM(K23+K24+K25+K26)</f>
        <v>239123636383.5</v>
      </c>
      <c r="L27" s="68"/>
      <c r="M27" s="62"/>
      <c r="N27" s="53"/>
    </row>
    <row r="28" spans="2:14" s="50" customFormat="1" ht="18">
      <c r="B28" s="51" t="s">
        <v>11</v>
      </c>
      <c r="C28" s="51"/>
      <c r="D28" s="51"/>
      <c r="E28" s="51"/>
      <c r="F28" s="51"/>
      <c r="G28" s="51"/>
      <c r="H28" s="51"/>
      <c r="I28" s="51"/>
      <c r="K28" s="64">
        <f>SUM(K21+K27)</f>
        <v>245325509180.88998</v>
      </c>
      <c r="M28" s="62"/>
      <c r="N28" s="53"/>
    </row>
    <row r="29" spans="2:14" s="50" customFormat="1" ht="18">
      <c r="B29" s="51" t="s">
        <v>12</v>
      </c>
      <c r="C29" s="51"/>
      <c r="D29" s="51"/>
      <c r="E29" s="51"/>
      <c r="F29" s="51"/>
      <c r="G29" s="51"/>
      <c r="H29" s="51"/>
      <c r="I29" s="51"/>
      <c r="K29" s="60"/>
      <c r="M29" s="53"/>
      <c r="N29" s="53"/>
    </row>
    <row r="30" spans="2:14" s="50" customFormat="1" ht="18">
      <c r="B30" s="51" t="s">
        <v>13</v>
      </c>
      <c r="C30" s="51"/>
      <c r="D30" s="51"/>
      <c r="E30" s="51"/>
      <c r="F30" s="51"/>
      <c r="G30" s="51"/>
      <c r="H30" s="51"/>
      <c r="I30" s="51"/>
      <c r="K30" s="64"/>
      <c r="M30" s="53"/>
      <c r="N30" s="53"/>
    </row>
    <row r="31" spans="2:14" s="50" customFormat="1" ht="18">
      <c r="B31" s="58" t="s">
        <v>14</v>
      </c>
      <c r="C31" s="58"/>
      <c r="D31" s="58"/>
      <c r="E31" s="58"/>
      <c r="F31" s="58"/>
      <c r="G31" s="58"/>
      <c r="H31" s="58"/>
      <c r="I31" s="58"/>
      <c r="K31" s="64">
        <v>0</v>
      </c>
      <c r="M31" s="53"/>
      <c r="N31" s="53"/>
    </row>
    <row r="32" spans="2:14" s="50" customFormat="1" ht="18">
      <c r="B32" s="58" t="s">
        <v>15</v>
      </c>
      <c r="C32" s="58"/>
      <c r="D32" s="58"/>
      <c r="E32" s="58"/>
      <c r="F32" s="58"/>
      <c r="G32" s="58"/>
      <c r="H32" s="58"/>
      <c r="I32" s="58"/>
      <c r="K32" s="60">
        <v>15163608144.085602</v>
      </c>
      <c r="M32" s="53"/>
      <c r="N32" s="53"/>
    </row>
    <row r="33" spans="2:14" s="50" customFormat="1" ht="18">
      <c r="B33" s="58" t="s">
        <v>16</v>
      </c>
      <c r="C33" s="58"/>
      <c r="D33" s="58"/>
      <c r="E33" s="58"/>
      <c r="F33" s="58"/>
      <c r="G33" s="58"/>
      <c r="H33" s="58"/>
      <c r="I33" s="58"/>
      <c r="K33" s="60">
        <v>1625754666.2552</v>
      </c>
      <c r="M33" s="53"/>
      <c r="N33" s="53"/>
    </row>
    <row r="34" spans="2:14" s="50" customFormat="1" ht="18">
      <c r="B34" s="51" t="s">
        <v>17</v>
      </c>
      <c r="C34" s="51"/>
      <c r="D34" s="51"/>
      <c r="E34" s="51"/>
      <c r="F34" s="51"/>
      <c r="G34" s="51"/>
      <c r="H34" s="51"/>
      <c r="I34" s="51"/>
      <c r="K34" s="64">
        <f>SUM(K32:K33)</f>
        <v>16789362810.340801</v>
      </c>
      <c r="M34" s="53"/>
      <c r="N34" s="53"/>
    </row>
    <row r="35" spans="2:14" s="50" customFormat="1" ht="18">
      <c r="B35" s="51" t="s">
        <v>18</v>
      </c>
      <c r="C35" s="51"/>
      <c r="D35" s="51"/>
      <c r="E35" s="51"/>
      <c r="F35" s="51"/>
      <c r="G35" s="51"/>
      <c r="H35" s="51"/>
      <c r="I35" s="51"/>
      <c r="K35" s="64"/>
      <c r="M35" s="53"/>
      <c r="N35" s="53"/>
    </row>
    <row r="36" spans="2:14" s="50" customFormat="1" ht="18">
      <c r="B36" s="51" t="s">
        <v>19</v>
      </c>
      <c r="C36" s="51"/>
      <c r="D36" s="51"/>
      <c r="E36" s="51"/>
      <c r="F36" s="51"/>
      <c r="G36" s="51"/>
      <c r="H36" s="51"/>
      <c r="I36" s="51"/>
      <c r="K36" s="64">
        <f>SUM(K34+K35)</f>
        <v>16789362810.340801</v>
      </c>
      <c r="M36" s="53"/>
      <c r="N36" s="53"/>
    </row>
    <row r="37" spans="2:14" s="50" customFormat="1" ht="18">
      <c r="B37" s="51" t="s">
        <v>20</v>
      </c>
      <c r="C37" s="51"/>
      <c r="D37" s="51"/>
      <c r="E37" s="51"/>
      <c r="F37" s="51"/>
      <c r="G37" s="51"/>
      <c r="H37" s="51"/>
      <c r="I37" s="51"/>
      <c r="K37" s="64"/>
      <c r="M37" s="53"/>
      <c r="N37" s="53"/>
    </row>
    <row r="38" spans="2:14" s="50" customFormat="1" ht="18">
      <c r="B38" s="58" t="s">
        <v>21</v>
      </c>
      <c r="C38" s="58"/>
      <c r="D38" s="58"/>
      <c r="E38" s="58"/>
      <c r="F38" s="58"/>
      <c r="G38" s="58"/>
      <c r="H38" s="58"/>
      <c r="I38" s="58"/>
      <c r="K38" s="60">
        <f>SUM(K28-K36)</f>
        <v>228536146370.5492</v>
      </c>
      <c r="M38" s="53"/>
      <c r="N38" s="53"/>
    </row>
    <row r="39" spans="2:14" s="50" customFormat="1" ht="18">
      <c r="B39" s="58" t="s">
        <v>22</v>
      </c>
      <c r="C39" s="58"/>
      <c r="D39" s="58"/>
      <c r="E39" s="58"/>
      <c r="F39" s="58"/>
      <c r="G39" s="58"/>
      <c r="H39" s="58"/>
      <c r="I39" s="58"/>
      <c r="K39" s="60"/>
      <c r="M39" s="53"/>
      <c r="N39" s="53"/>
    </row>
    <row r="40" spans="2:14" s="50" customFormat="1" ht="18">
      <c r="B40" s="58" t="s">
        <v>23</v>
      </c>
      <c r="C40" s="58"/>
      <c r="D40" s="58"/>
      <c r="E40" s="58"/>
      <c r="F40" s="58"/>
      <c r="G40" s="58"/>
      <c r="H40" s="58"/>
      <c r="I40" s="58"/>
      <c r="K40" s="64"/>
      <c r="M40" s="53"/>
      <c r="N40" s="53"/>
    </row>
    <row r="41" spans="2:14" s="50" customFormat="1" ht="18">
      <c r="B41" s="51" t="s">
        <v>24</v>
      </c>
      <c r="C41" s="51"/>
      <c r="D41" s="51"/>
      <c r="E41" s="51"/>
      <c r="F41" s="51"/>
      <c r="G41" s="51"/>
      <c r="H41" s="51"/>
      <c r="I41" s="51"/>
      <c r="K41" s="60"/>
      <c r="M41" s="53"/>
      <c r="N41" s="53"/>
    </row>
    <row r="42" spans="2:14" s="50" customFormat="1" ht="18">
      <c r="B42" s="51" t="s">
        <v>25</v>
      </c>
      <c r="C42" s="51"/>
      <c r="D42" s="51"/>
      <c r="E42" s="51"/>
      <c r="F42" s="51"/>
      <c r="G42" s="51"/>
      <c r="H42" s="51"/>
      <c r="I42" s="51"/>
      <c r="K42" s="69">
        <f>SUM(K36+K38)</f>
        <v>245325509180.88998</v>
      </c>
      <c r="M42" s="53"/>
      <c r="N42" s="53"/>
    </row>
    <row r="43" spans="11:14" s="50" customFormat="1" ht="16.5" customHeight="1">
      <c r="K43" s="70"/>
      <c r="M43" s="53"/>
      <c r="N43" s="53"/>
    </row>
    <row r="44" spans="11:14" s="50" customFormat="1" ht="16.5" customHeight="1">
      <c r="K44" s="71"/>
      <c r="M44" s="53"/>
      <c r="N44" s="53"/>
    </row>
    <row r="45" ht="12.75">
      <c r="K45" s="72"/>
    </row>
    <row r="46" ht="12.75">
      <c r="K46" s="72"/>
    </row>
  </sheetData>
  <sheetProtection/>
  <mergeCells count="6">
    <mergeCell ref="A6:K6"/>
    <mergeCell ref="A7:K7"/>
    <mergeCell ref="A9:K9"/>
    <mergeCell ref="A10:K10"/>
    <mergeCell ref="A11:K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0" zoomScaleNormal="70" zoomScalePageLayoutView="0" workbookViewId="0" topLeftCell="A4">
      <selection activeCell="K25" sqref="K25"/>
    </sheetView>
  </sheetViews>
  <sheetFormatPr defaultColWidth="9.140625" defaultRowHeight="12.75"/>
  <cols>
    <col min="1" max="1" width="0.85546875" style="3" customWidth="1"/>
    <col min="2" max="9" width="9.140625" style="4" customWidth="1"/>
    <col min="10" max="10" width="12.140625" style="4" customWidth="1"/>
    <col min="11" max="11" width="33.28125" style="11" customWidth="1"/>
    <col min="12" max="12" width="4.8515625" style="4" customWidth="1"/>
    <col min="13" max="13" width="26.421875" style="19" bestFit="1" customWidth="1"/>
    <col min="14" max="14" width="19.28125" style="32" bestFit="1" customWidth="1"/>
    <col min="15" max="19" width="9.140625" style="3" customWidth="1"/>
    <col min="20" max="16384" width="9.140625" style="1" customWidth="1"/>
  </cols>
  <sheetData>
    <row r="1" spans="2:14" s="3" customFormat="1" ht="12.75">
      <c r="B1" s="4"/>
      <c r="C1" s="4"/>
      <c r="D1" s="4"/>
      <c r="E1" s="4"/>
      <c r="F1" s="4"/>
      <c r="G1" s="4"/>
      <c r="H1" s="4"/>
      <c r="I1" s="4"/>
      <c r="J1" s="4"/>
      <c r="K1" s="11"/>
      <c r="L1" s="4"/>
      <c r="M1" s="19"/>
      <c r="N1" s="25"/>
    </row>
    <row r="2" spans="2:14" s="3" customFormat="1" ht="12.75">
      <c r="B2" s="4"/>
      <c r="C2" s="4"/>
      <c r="D2" s="4"/>
      <c r="E2" s="4"/>
      <c r="F2" s="4"/>
      <c r="G2" s="4"/>
      <c r="H2" s="4"/>
      <c r="I2" s="4"/>
      <c r="J2" s="4"/>
      <c r="K2" s="11"/>
      <c r="L2" s="4"/>
      <c r="M2" s="19"/>
      <c r="N2" s="25"/>
    </row>
    <row r="3" spans="2:14" s="3" customFormat="1" ht="12.75">
      <c r="B3" s="4"/>
      <c r="C3" s="4"/>
      <c r="D3" s="4"/>
      <c r="E3" s="4"/>
      <c r="F3" s="4"/>
      <c r="G3" s="4"/>
      <c r="H3" s="4"/>
      <c r="I3" s="4"/>
      <c r="J3" s="4"/>
      <c r="K3" s="11"/>
      <c r="L3" s="4"/>
      <c r="M3" s="19"/>
      <c r="N3" s="25"/>
    </row>
    <row r="4" spans="2:14" s="3" customFormat="1" ht="12.75">
      <c r="B4" s="4"/>
      <c r="C4" s="4"/>
      <c r="D4" s="4"/>
      <c r="E4" s="4"/>
      <c r="F4" s="4"/>
      <c r="G4" s="4"/>
      <c r="H4" s="4"/>
      <c r="I4" s="4"/>
      <c r="J4" s="4"/>
      <c r="K4" s="11"/>
      <c r="L4" s="4"/>
      <c r="M4" s="19"/>
      <c r="N4" s="25"/>
    </row>
    <row r="5" spans="2:14" s="3" customFormat="1" ht="22.5" customHeight="1">
      <c r="B5" s="4"/>
      <c r="C5" s="4"/>
      <c r="D5" s="4"/>
      <c r="E5" s="4"/>
      <c r="F5" s="4"/>
      <c r="G5" s="4"/>
      <c r="H5" s="4"/>
      <c r="I5" s="4"/>
      <c r="J5" s="4"/>
      <c r="K5" s="11"/>
      <c r="L5" s="4"/>
      <c r="M5" s="19"/>
      <c r="N5" s="25"/>
    </row>
    <row r="6" spans="1:14" s="3" customFormat="1" ht="20.25" customHeight="1">
      <c r="A6" s="83" t="s">
        <v>26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3"/>
      <c r="M6" s="20"/>
      <c r="N6" s="25"/>
    </row>
    <row r="7" spans="1:14" s="3" customFormat="1" ht="20.25" customHeight="1">
      <c r="A7" s="83" t="s">
        <v>31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33"/>
      <c r="M7" s="20"/>
      <c r="N7" s="25"/>
    </row>
    <row r="8" spans="2:14" s="3" customFormat="1" ht="12.75">
      <c r="B8" s="4"/>
      <c r="C8" s="4"/>
      <c r="D8" s="4"/>
      <c r="E8" s="4"/>
      <c r="F8" s="4"/>
      <c r="G8" s="4"/>
      <c r="H8" s="4"/>
      <c r="I8" s="4"/>
      <c r="J8" s="4"/>
      <c r="K8" s="12"/>
      <c r="L8" s="4"/>
      <c r="M8" s="19"/>
      <c r="N8" s="25"/>
    </row>
    <row r="9" spans="1:14" s="3" customFormat="1" ht="18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5"/>
      <c r="M9" s="21"/>
      <c r="N9" s="25"/>
    </row>
    <row r="10" spans="1:14" s="3" customFormat="1" ht="18">
      <c r="A10" s="84" t="s">
        <v>32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5"/>
      <c r="M10" s="21"/>
      <c r="N10" s="25"/>
    </row>
    <row r="11" spans="1:14" s="3" customFormat="1" ht="19.5" customHeight="1">
      <c r="A11" s="85" t="s">
        <v>29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6"/>
      <c r="M11" s="22"/>
      <c r="N11" s="25"/>
    </row>
    <row r="12" spans="2:14" s="3" customFormat="1" ht="19.5" customHeight="1">
      <c r="B12" s="4"/>
      <c r="C12" s="4"/>
      <c r="D12" s="4"/>
      <c r="E12" s="4"/>
      <c r="F12" s="4"/>
      <c r="G12" s="4"/>
      <c r="H12" s="4"/>
      <c r="I12" s="4"/>
      <c r="J12" s="4"/>
      <c r="K12" s="13"/>
      <c r="L12" s="4"/>
      <c r="M12" s="19"/>
      <c r="N12" s="25"/>
    </row>
    <row r="13" spans="2:14" s="3" customFormat="1" ht="19.5" customHeight="1">
      <c r="B13" s="4"/>
      <c r="C13" s="4"/>
      <c r="D13" s="4"/>
      <c r="E13" s="4"/>
      <c r="F13" s="4"/>
      <c r="G13" s="4"/>
      <c r="H13" s="4"/>
      <c r="I13" s="4"/>
      <c r="J13" s="4"/>
      <c r="K13" s="13"/>
      <c r="L13" s="4"/>
      <c r="M13" s="19"/>
      <c r="N13" s="25"/>
    </row>
    <row r="14" spans="2:14" s="2" customFormat="1" ht="16.5">
      <c r="B14" s="86" t="s">
        <v>0</v>
      </c>
      <c r="C14" s="36"/>
      <c r="D14" s="36"/>
      <c r="E14" s="36"/>
      <c r="F14" s="36"/>
      <c r="G14" s="36"/>
      <c r="H14" s="36"/>
      <c r="I14" s="36"/>
      <c r="K14" s="14"/>
      <c r="M14" s="18"/>
      <c r="N14" s="18"/>
    </row>
    <row r="15" spans="2:14" s="2" customFormat="1" ht="16.5">
      <c r="B15" s="86"/>
      <c r="C15" s="36"/>
      <c r="D15" s="36"/>
      <c r="E15" s="36"/>
      <c r="F15" s="36"/>
      <c r="G15" s="36"/>
      <c r="H15" s="36"/>
      <c r="I15" s="36"/>
      <c r="K15" s="15"/>
      <c r="M15" s="18"/>
      <c r="N15" s="18"/>
    </row>
    <row r="16" spans="2:14" s="2" customFormat="1" ht="16.5">
      <c r="B16" s="86"/>
      <c r="C16" s="36"/>
      <c r="D16" s="36"/>
      <c r="E16" s="36"/>
      <c r="F16" s="36"/>
      <c r="G16" s="36"/>
      <c r="H16" s="36"/>
      <c r="I16" s="36"/>
      <c r="K16" s="15"/>
      <c r="M16" s="18"/>
      <c r="N16" s="18"/>
    </row>
    <row r="17" spans="2:14" s="8" customFormat="1" ht="16.5">
      <c r="B17" s="36" t="s">
        <v>1</v>
      </c>
      <c r="C17" s="36"/>
      <c r="D17" s="36"/>
      <c r="E17" s="36"/>
      <c r="F17" s="36"/>
      <c r="G17" s="36"/>
      <c r="H17" s="36"/>
      <c r="I17" s="36"/>
      <c r="K17" s="29"/>
      <c r="M17" s="23"/>
      <c r="N17" s="23"/>
    </row>
    <row r="18" spans="2:14" s="7" customFormat="1" ht="18">
      <c r="B18" s="9" t="s">
        <v>2</v>
      </c>
      <c r="C18" s="9"/>
      <c r="D18" s="9"/>
      <c r="E18" s="9"/>
      <c r="F18" s="9"/>
      <c r="G18" s="9"/>
      <c r="H18" s="9"/>
      <c r="I18" s="9"/>
      <c r="K18" s="30">
        <v>747602258.8299983</v>
      </c>
      <c r="M18" s="24"/>
      <c r="N18" s="24"/>
    </row>
    <row r="19" spans="2:14" s="2" customFormat="1" ht="18">
      <c r="B19" s="9" t="s">
        <v>3</v>
      </c>
      <c r="C19" s="9"/>
      <c r="D19" s="9"/>
      <c r="E19" s="9"/>
      <c r="F19" s="9"/>
      <c r="G19" s="9"/>
      <c r="H19" s="9"/>
      <c r="I19" s="9"/>
      <c r="K19" s="30"/>
      <c r="M19" s="34"/>
      <c r="N19" s="18"/>
    </row>
    <row r="20" spans="2:14" s="2" customFormat="1" ht="18">
      <c r="B20" s="9" t="s">
        <v>4</v>
      </c>
      <c r="C20" s="9"/>
      <c r="D20" s="9"/>
      <c r="E20" s="9"/>
      <c r="F20" s="9"/>
      <c r="G20" s="9"/>
      <c r="H20" s="9"/>
      <c r="I20" s="9"/>
      <c r="K20" s="30">
        <f>9600389.89+89972982.64+11352256.51+5848544.65</f>
        <v>116774173.69000001</v>
      </c>
      <c r="L20" s="18"/>
      <c r="M20" s="30"/>
      <c r="N20" s="18"/>
    </row>
    <row r="21" spans="2:14" s="2" customFormat="1" ht="18">
      <c r="B21" s="36" t="s">
        <v>5</v>
      </c>
      <c r="C21" s="36"/>
      <c r="D21" s="36"/>
      <c r="E21" s="36"/>
      <c r="F21" s="36"/>
      <c r="G21" s="36"/>
      <c r="H21" s="36"/>
      <c r="I21" s="36"/>
      <c r="K21" s="75">
        <f>SUM(K18+K19+K20)</f>
        <v>864376432.5199983</v>
      </c>
      <c r="M21" s="34"/>
      <c r="N21" s="18"/>
    </row>
    <row r="22" spans="2:14" s="2" customFormat="1" ht="18">
      <c r="B22" s="36" t="s">
        <v>6</v>
      </c>
      <c r="C22" s="36"/>
      <c r="D22" s="36"/>
      <c r="E22" s="36"/>
      <c r="F22" s="36"/>
      <c r="G22" s="36"/>
      <c r="H22" s="36"/>
      <c r="I22" s="36"/>
      <c r="K22" s="76"/>
      <c r="M22" s="34"/>
      <c r="N22" s="18"/>
    </row>
    <row r="23" spans="2:14" s="2" customFormat="1" ht="18">
      <c r="B23" s="9" t="s">
        <v>7</v>
      </c>
      <c r="C23" s="9"/>
      <c r="D23" s="9"/>
      <c r="E23" s="9"/>
      <c r="F23" s="9"/>
      <c r="G23" s="9"/>
      <c r="H23" s="9"/>
      <c r="I23" s="9"/>
      <c r="K23" s="30">
        <v>0</v>
      </c>
      <c r="M23" s="34"/>
      <c r="N23" s="18"/>
    </row>
    <row r="24" spans="2:14" s="2" customFormat="1" ht="18">
      <c r="B24" s="9" t="s">
        <v>27</v>
      </c>
      <c r="C24" s="9"/>
      <c r="D24" s="9"/>
      <c r="E24" s="9"/>
      <c r="F24" s="9"/>
      <c r="G24" s="9"/>
      <c r="H24" s="9"/>
      <c r="I24" s="9"/>
      <c r="K24" s="77">
        <f>237236559588.16+5418528952.5</f>
        <v>242655088540.66</v>
      </c>
      <c r="L24" s="10"/>
      <c r="M24" s="34"/>
      <c r="N24" s="18"/>
    </row>
    <row r="25" spans="2:14" s="2" customFormat="1" ht="18">
      <c r="B25" s="9" t="s">
        <v>8</v>
      </c>
      <c r="C25" s="9"/>
      <c r="D25" s="9"/>
      <c r="E25" s="9"/>
      <c r="F25" s="9"/>
      <c r="G25" s="9"/>
      <c r="H25" s="9"/>
      <c r="I25" s="9"/>
      <c r="K25" s="30">
        <v>1985149058.44</v>
      </c>
      <c r="L25" s="18"/>
      <c r="M25" s="34"/>
      <c r="N25" s="18"/>
    </row>
    <row r="26" spans="2:14" s="2" customFormat="1" ht="18">
      <c r="B26" s="9" t="s">
        <v>9</v>
      </c>
      <c r="C26" s="9"/>
      <c r="D26" s="9"/>
      <c r="E26" s="9"/>
      <c r="F26" s="9"/>
      <c r="G26" s="9"/>
      <c r="H26" s="9"/>
      <c r="I26" s="9"/>
      <c r="K26" s="30">
        <v>0</v>
      </c>
      <c r="L26" s="35"/>
      <c r="M26" s="34"/>
      <c r="N26" s="18"/>
    </row>
    <row r="27" spans="2:14" s="2" customFormat="1" ht="18">
      <c r="B27" s="36" t="s">
        <v>10</v>
      </c>
      <c r="C27" s="36"/>
      <c r="D27" s="36"/>
      <c r="E27" s="36"/>
      <c r="F27" s="36"/>
      <c r="G27" s="36"/>
      <c r="H27" s="36"/>
      <c r="I27" s="36"/>
      <c r="K27" s="75">
        <f>SUM(K23+K24+K25+K26)</f>
        <v>244640237599.1</v>
      </c>
      <c r="L27" s="35"/>
      <c r="M27" s="34"/>
      <c r="N27" s="18"/>
    </row>
    <row r="28" spans="2:14" s="2" customFormat="1" ht="18">
      <c r="B28" s="36" t="s">
        <v>11</v>
      </c>
      <c r="C28" s="36"/>
      <c r="D28" s="36"/>
      <c r="E28" s="36"/>
      <c r="F28" s="36"/>
      <c r="G28" s="36"/>
      <c r="H28" s="36"/>
      <c r="I28" s="36"/>
      <c r="K28" s="75">
        <f>SUM(K21+K27)</f>
        <v>245504614031.62</v>
      </c>
      <c r="M28" s="34"/>
      <c r="N28" s="18"/>
    </row>
    <row r="29" spans="2:14" s="2" customFormat="1" ht="18">
      <c r="B29" s="36" t="s">
        <v>12</v>
      </c>
      <c r="C29" s="36"/>
      <c r="D29" s="36"/>
      <c r="E29" s="36"/>
      <c r="F29" s="36"/>
      <c r="G29" s="36"/>
      <c r="H29" s="36"/>
      <c r="I29" s="36"/>
      <c r="K29" s="30"/>
      <c r="M29" s="18"/>
      <c r="N29" s="18"/>
    </row>
    <row r="30" spans="2:14" s="2" customFormat="1" ht="18">
      <c r="B30" s="36" t="s">
        <v>13</v>
      </c>
      <c r="C30" s="36"/>
      <c r="D30" s="36"/>
      <c r="E30" s="36"/>
      <c r="F30" s="36"/>
      <c r="G30" s="36"/>
      <c r="H30" s="36"/>
      <c r="I30" s="36"/>
      <c r="K30" s="75"/>
      <c r="M30" s="18"/>
      <c r="N30" s="18"/>
    </row>
    <row r="31" spans="2:14" s="2" customFormat="1" ht="18">
      <c r="B31" s="9" t="s">
        <v>14</v>
      </c>
      <c r="C31" s="9"/>
      <c r="D31" s="9"/>
      <c r="E31" s="9"/>
      <c r="F31" s="9"/>
      <c r="G31" s="9"/>
      <c r="H31" s="9"/>
      <c r="I31" s="9"/>
      <c r="K31" s="75">
        <v>0</v>
      </c>
      <c r="M31" s="18"/>
      <c r="N31" s="18"/>
    </row>
    <row r="32" spans="2:14" s="2" customFormat="1" ht="18">
      <c r="B32" s="9" t="s">
        <v>15</v>
      </c>
      <c r="C32" s="9"/>
      <c r="D32" s="9"/>
      <c r="E32" s="9"/>
      <c r="F32" s="9"/>
      <c r="G32" s="9"/>
      <c r="H32" s="9"/>
      <c r="I32" s="9"/>
      <c r="K32" s="30">
        <v>8047923658.4228</v>
      </c>
      <c r="M32" s="18"/>
      <c r="N32" s="18"/>
    </row>
    <row r="33" spans="2:14" s="2" customFormat="1" ht="18">
      <c r="B33" s="9" t="s">
        <v>16</v>
      </c>
      <c r="C33" s="9"/>
      <c r="D33" s="9"/>
      <c r="E33" s="9"/>
      <c r="F33" s="9"/>
      <c r="G33" s="9"/>
      <c r="H33" s="9"/>
      <c r="I33" s="9"/>
      <c r="K33" s="30">
        <v>1228985332.9392</v>
      </c>
      <c r="M33" s="18"/>
      <c r="N33" s="18"/>
    </row>
    <row r="34" spans="2:14" s="2" customFormat="1" ht="18">
      <c r="B34" s="36" t="s">
        <v>17</v>
      </c>
      <c r="C34" s="36"/>
      <c r="D34" s="36"/>
      <c r="E34" s="36"/>
      <c r="F34" s="36"/>
      <c r="G34" s="36"/>
      <c r="H34" s="36"/>
      <c r="I34" s="36"/>
      <c r="K34" s="26">
        <f>SUM(K32:K33)</f>
        <v>9276908991.362</v>
      </c>
      <c r="M34" s="18"/>
      <c r="N34" s="18"/>
    </row>
    <row r="35" spans="2:14" s="2" customFormat="1" ht="18">
      <c r="B35" s="36" t="s">
        <v>18</v>
      </c>
      <c r="C35" s="36"/>
      <c r="D35" s="36"/>
      <c r="E35" s="36"/>
      <c r="F35" s="36"/>
      <c r="G35" s="36"/>
      <c r="H35" s="36"/>
      <c r="I35" s="36"/>
      <c r="K35" s="26"/>
      <c r="M35" s="18"/>
      <c r="N35" s="18"/>
    </row>
    <row r="36" spans="2:14" s="2" customFormat="1" ht="18">
      <c r="B36" s="36" t="s">
        <v>19</v>
      </c>
      <c r="C36" s="36"/>
      <c r="D36" s="36"/>
      <c r="E36" s="36"/>
      <c r="F36" s="36"/>
      <c r="G36" s="36"/>
      <c r="H36" s="36"/>
      <c r="I36" s="36"/>
      <c r="K36" s="26">
        <f>SUM(K34+K35)</f>
        <v>9276908991.362</v>
      </c>
      <c r="M36" s="18"/>
      <c r="N36" s="18"/>
    </row>
    <row r="37" spans="2:14" s="2" customFormat="1" ht="18">
      <c r="B37" s="36" t="s">
        <v>20</v>
      </c>
      <c r="C37" s="36"/>
      <c r="D37" s="36"/>
      <c r="E37" s="36"/>
      <c r="F37" s="36"/>
      <c r="G37" s="36"/>
      <c r="H37" s="36"/>
      <c r="I37" s="36"/>
      <c r="K37" s="26"/>
      <c r="M37" s="18"/>
      <c r="N37" s="18"/>
    </row>
    <row r="38" spans="2:14" s="2" customFormat="1" ht="18">
      <c r="B38" s="9" t="s">
        <v>21</v>
      </c>
      <c r="C38" s="9"/>
      <c r="D38" s="9"/>
      <c r="E38" s="9"/>
      <c r="F38" s="9"/>
      <c r="G38" s="9"/>
      <c r="H38" s="9"/>
      <c r="I38" s="9"/>
      <c r="K38" s="27">
        <f>SUM(K28-K36)</f>
        <v>236227705040.258</v>
      </c>
      <c r="M38" s="18"/>
      <c r="N38" s="18"/>
    </row>
    <row r="39" spans="2:14" s="2" customFormat="1" ht="18">
      <c r="B39" s="9" t="s">
        <v>22</v>
      </c>
      <c r="C39" s="9"/>
      <c r="D39" s="9"/>
      <c r="E39" s="9"/>
      <c r="F39" s="9"/>
      <c r="G39" s="9"/>
      <c r="H39" s="9"/>
      <c r="I39" s="9"/>
      <c r="K39" s="27"/>
      <c r="M39" s="18"/>
      <c r="N39" s="18"/>
    </row>
    <row r="40" spans="2:14" s="2" customFormat="1" ht="18">
      <c r="B40" s="9" t="s">
        <v>23</v>
      </c>
      <c r="C40" s="9"/>
      <c r="D40" s="9"/>
      <c r="E40" s="9"/>
      <c r="F40" s="9"/>
      <c r="G40" s="9"/>
      <c r="H40" s="9"/>
      <c r="I40" s="9"/>
      <c r="K40" s="26"/>
      <c r="M40" s="18"/>
      <c r="N40" s="18"/>
    </row>
    <row r="41" spans="2:14" s="2" customFormat="1" ht="18">
      <c r="B41" s="36" t="s">
        <v>24</v>
      </c>
      <c r="C41" s="36"/>
      <c r="D41" s="36"/>
      <c r="E41" s="36"/>
      <c r="F41" s="36"/>
      <c r="G41" s="36"/>
      <c r="H41" s="36"/>
      <c r="I41" s="36"/>
      <c r="K41" s="27"/>
      <c r="M41" s="18"/>
      <c r="N41" s="18"/>
    </row>
    <row r="42" spans="2:14" s="2" customFormat="1" ht="18">
      <c r="B42" s="36" t="s">
        <v>25</v>
      </c>
      <c r="C42" s="36"/>
      <c r="D42" s="36"/>
      <c r="E42" s="36"/>
      <c r="F42" s="36"/>
      <c r="G42" s="36"/>
      <c r="H42" s="36"/>
      <c r="I42" s="36"/>
      <c r="K42" s="28">
        <f>SUM(K36+K38)</f>
        <v>245504614031.62</v>
      </c>
      <c r="M42" s="18"/>
      <c r="N42" s="18"/>
    </row>
    <row r="43" spans="11:14" s="2" customFormat="1" ht="16.5" customHeight="1">
      <c r="K43" s="17"/>
      <c r="M43" s="18"/>
      <c r="N43" s="18"/>
    </row>
    <row r="44" spans="11:14" s="2" customFormat="1" ht="16.5" customHeight="1">
      <c r="K44" s="16"/>
      <c r="M44" s="18"/>
      <c r="N44" s="18"/>
    </row>
    <row r="45" ht="12.75">
      <c r="K45" s="31"/>
    </row>
    <row r="46" ht="12.75">
      <c r="K46" s="31"/>
    </row>
  </sheetData>
  <sheetProtection/>
  <mergeCells count="6">
    <mergeCell ref="A6:K6"/>
    <mergeCell ref="A7:K7"/>
    <mergeCell ref="A9:K9"/>
    <mergeCell ref="A10:K10"/>
    <mergeCell ref="A11:K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="70" zoomScaleNormal="70" zoomScalePageLayoutView="0" workbookViewId="0" topLeftCell="A16">
      <selection activeCell="K24" sqref="K24"/>
    </sheetView>
  </sheetViews>
  <sheetFormatPr defaultColWidth="9.140625" defaultRowHeight="12.75"/>
  <cols>
    <col min="1" max="1" width="0.85546875" style="3" customWidth="1"/>
    <col min="2" max="9" width="9.140625" style="4" customWidth="1"/>
    <col min="10" max="10" width="12.140625" style="4" customWidth="1"/>
    <col min="11" max="11" width="33.28125" style="11" customWidth="1"/>
    <col min="12" max="12" width="4.8515625" style="4" customWidth="1"/>
    <col min="13" max="13" width="26.421875" style="19" bestFit="1" customWidth="1"/>
    <col min="14" max="14" width="19.28125" style="32" bestFit="1" customWidth="1"/>
    <col min="15" max="19" width="9.140625" style="3" customWidth="1"/>
    <col min="20" max="16384" width="9.140625" style="1" customWidth="1"/>
  </cols>
  <sheetData>
    <row r="1" spans="2:14" s="3" customFormat="1" ht="12.75">
      <c r="B1" s="4"/>
      <c r="C1" s="4"/>
      <c r="D1" s="4"/>
      <c r="E1" s="4"/>
      <c r="F1" s="4"/>
      <c r="G1" s="4"/>
      <c r="H1" s="4"/>
      <c r="I1" s="4"/>
      <c r="J1" s="4"/>
      <c r="K1" s="11"/>
      <c r="L1" s="4"/>
      <c r="M1" s="19"/>
      <c r="N1" s="25"/>
    </row>
    <row r="2" spans="2:14" s="3" customFormat="1" ht="12.75">
      <c r="B2" s="4"/>
      <c r="C2" s="4"/>
      <c r="D2" s="4"/>
      <c r="E2" s="4"/>
      <c r="F2" s="4"/>
      <c r="G2" s="4"/>
      <c r="H2" s="4"/>
      <c r="I2" s="4"/>
      <c r="J2" s="4"/>
      <c r="K2" s="11"/>
      <c r="L2" s="4"/>
      <c r="M2" s="19"/>
      <c r="N2" s="25"/>
    </row>
    <row r="3" spans="2:14" s="3" customFormat="1" ht="12.75">
      <c r="B3" s="4"/>
      <c r="C3" s="4"/>
      <c r="D3" s="4"/>
      <c r="E3" s="4"/>
      <c r="F3" s="4"/>
      <c r="G3" s="4"/>
      <c r="H3" s="4"/>
      <c r="I3" s="4"/>
      <c r="J3" s="4"/>
      <c r="K3" s="11"/>
      <c r="L3" s="4"/>
      <c r="M3" s="19"/>
      <c r="N3" s="25"/>
    </row>
    <row r="4" spans="2:14" s="3" customFormat="1" ht="12.75">
      <c r="B4" s="4"/>
      <c r="C4" s="4"/>
      <c r="D4" s="4"/>
      <c r="E4" s="4"/>
      <c r="F4" s="4"/>
      <c r="G4" s="4"/>
      <c r="H4" s="4"/>
      <c r="I4" s="4"/>
      <c r="J4" s="4"/>
      <c r="K4" s="11"/>
      <c r="L4" s="4"/>
      <c r="M4" s="19"/>
      <c r="N4" s="25"/>
    </row>
    <row r="5" spans="2:14" s="3" customFormat="1" ht="22.5" customHeight="1">
      <c r="B5" s="4"/>
      <c r="C5" s="4"/>
      <c r="D5" s="4"/>
      <c r="E5" s="4"/>
      <c r="F5" s="4"/>
      <c r="G5" s="4"/>
      <c r="H5" s="4"/>
      <c r="I5" s="4"/>
      <c r="J5" s="4"/>
      <c r="K5" s="11"/>
      <c r="L5" s="4"/>
      <c r="M5" s="19"/>
      <c r="N5" s="25"/>
    </row>
    <row r="6" spans="1:14" s="3" customFormat="1" ht="20.25" customHeight="1">
      <c r="A6" s="83" t="s">
        <v>26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3"/>
      <c r="M6" s="20"/>
      <c r="N6" s="25"/>
    </row>
    <row r="7" spans="1:14" s="3" customFormat="1" ht="20.25" customHeight="1">
      <c r="A7" s="83" t="s">
        <v>31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33"/>
      <c r="M7" s="20"/>
      <c r="N7" s="25"/>
    </row>
    <row r="8" spans="2:14" s="3" customFormat="1" ht="12.75">
      <c r="B8" s="4"/>
      <c r="C8" s="4"/>
      <c r="D8" s="4"/>
      <c r="E8" s="4"/>
      <c r="F8" s="4"/>
      <c r="G8" s="4"/>
      <c r="H8" s="4"/>
      <c r="I8" s="4"/>
      <c r="J8" s="4"/>
      <c r="K8" s="12"/>
      <c r="L8" s="4"/>
      <c r="M8" s="19"/>
      <c r="N8" s="25"/>
    </row>
    <row r="9" spans="1:14" s="3" customFormat="1" ht="18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5"/>
      <c r="M9" s="21"/>
      <c r="N9" s="25"/>
    </row>
    <row r="10" spans="1:14" s="3" customFormat="1" ht="18">
      <c r="A10" s="84" t="s">
        <v>33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5"/>
      <c r="M10" s="21"/>
      <c r="N10" s="25"/>
    </row>
    <row r="11" spans="1:14" s="3" customFormat="1" ht="19.5" customHeight="1">
      <c r="A11" s="85" t="s">
        <v>29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6"/>
      <c r="M11" s="22"/>
      <c r="N11" s="25"/>
    </row>
    <row r="12" spans="2:14" s="3" customFormat="1" ht="19.5" customHeight="1">
      <c r="B12" s="4"/>
      <c r="C12" s="4"/>
      <c r="D12" s="4"/>
      <c r="E12" s="4"/>
      <c r="F12" s="4"/>
      <c r="G12" s="4"/>
      <c r="H12" s="4"/>
      <c r="I12" s="4"/>
      <c r="J12" s="4"/>
      <c r="K12" s="13"/>
      <c r="L12" s="4"/>
      <c r="M12" s="19"/>
      <c r="N12" s="25"/>
    </row>
    <row r="13" spans="2:14" s="3" customFormat="1" ht="19.5" customHeight="1">
      <c r="B13" s="4"/>
      <c r="C13" s="4"/>
      <c r="D13" s="4"/>
      <c r="E13" s="4"/>
      <c r="F13" s="4"/>
      <c r="G13" s="4"/>
      <c r="H13" s="4"/>
      <c r="I13" s="4"/>
      <c r="J13" s="4"/>
      <c r="K13" s="13"/>
      <c r="L13" s="4"/>
      <c r="M13" s="19"/>
      <c r="N13" s="25"/>
    </row>
    <row r="14" spans="2:14" s="2" customFormat="1" ht="16.5">
      <c r="B14" s="86" t="s">
        <v>0</v>
      </c>
      <c r="C14" s="74"/>
      <c r="D14" s="74"/>
      <c r="E14" s="74"/>
      <c r="F14" s="74"/>
      <c r="G14" s="74"/>
      <c r="H14" s="74"/>
      <c r="I14" s="74"/>
      <c r="K14" s="14"/>
      <c r="M14" s="18"/>
      <c r="N14" s="18"/>
    </row>
    <row r="15" spans="2:14" s="2" customFormat="1" ht="16.5">
      <c r="B15" s="86"/>
      <c r="C15" s="74"/>
      <c r="D15" s="74"/>
      <c r="E15" s="74"/>
      <c r="F15" s="74"/>
      <c r="G15" s="74"/>
      <c r="H15" s="74"/>
      <c r="I15" s="74"/>
      <c r="K15" s="15"/>
      <c r="M15" s="18"/>
      <c r="N15" s="18"/>
    </row>
    <row r="16" spans="2:14" s="2" customFormat="1" ht="16.5">
      <c r="B16" s="86"/>
      <c r="C16" s="74"/>
      <c r="D16" s="74"/>
      <c r="E16" s="74"/>
      <c r="F16" s="74"/>
      <c r="G16" s="74"/>
      <c r="H16" s="74"/>
      <c r="I16" s="74"/>
      <c r="K16" s="15"/>
      <c r="M16" s="18"/>
      <c r="N16" s="18"/>
    </row>
    <row r="17" spans="2:14" s="8" customFormat="1" ht="16.5">
      <c r="B17" s="74" t="s">
        <v>1</v>
      </c>
      <c r="C17" s="74"/>
      <c r="D17" s="74"/>
      <c r="E17" s="74"/>
      <c r="F17" s="74"/>
      <c r="G17" s="74"/>
      <c r="H17" s="74"/>
      <c r="I17" s="74"/>
      <c r="K17" s="29"/>
      <c r="M17" s="23"/>
      <c r="N17" s="23"/>
    </row>
    <row r="18" spans="2:14" s="7" customFormat="1" ht="18">
      <c r="B18" s="9" t="s">
        <v>2</v>
      </c>
      <c r="C18" s="9"/>
      <c r="D18" s="9"/>
      <c r="E18" s="9"/>
      <c r="F18" s="9"/>
      <c r="G18" s="9"/>
      <c r="H18" s="9"/>
      <c r="I18" s="9"/>
      <c r="K18" s="30">
        <v>886812410.9400005</v>
      </c>
      <c r="M18" s="24"/>
      <c r="N18" s="24"/>
    </row>
    <row r="19" spans="2:14" s="2" customFormat="1" ht="18">
      <c r="B19" s="9" t="s">
        <v>3</v>
      </c>
      <c r="C19" s="9"/>
      <c r="D19" s="9"/>
      <c r="E19" s="9"/>
      <c r="F19" s="9"/>
      <c r="G19" s="9"/>
      <c r="H19" s="9"/>
      <c r="I19" s="9"/>
      <c r="K19" s="30"/>
      <c r="M19" s="34"/>
      <c r="N19" s="18"/>
    </row>
    <row r="20" spans="2:14" s="2" customFormat="1" ht="18">
      <c r="B20" s="9" t="s">
        <v>4</v>
      </c>
      <c r="C20" s="9"/>
      <c r="D20" s="9"/>
      <c r="E20" s="9"/>
      <c r="F20" s="9"/>
      <c r="G20" s="9"/>
      <c r="H20" s="9"/>
      <c r="I20" s="9"/>
      <c r="K20" s="30">
        <f>4073486.21+89972982.64+11352256.51+5848544.65</f>
        <v>111247270.01</v>
      </c>
      <c r="L20" s="18"/>
      <c r="M20" s="30"/>
      <c r="N20" s="18"/>
    </row>
    <row r="21" spans="2:14" s="2" customFormat="1" ht="18">
      <c r="B21" s="74" t="s">
        <v>5</v>
      </c>
      <c r="C21" s="74"/>
      <c r="D21" s="74"/>
      <c r="E21" s="74"/>
      <c r="F21" s="74"/>
      <c r="G21" s="74"/>
      <c r="H21" s="74"/>
      <c r="I21" s="74"/>
      <c r="K21" s="75">
        <f>SUM(K18+K19+K20)</f>
        <v>998059680.9500005</v>
      </c>
      <c r="M21" s="34"/>
      <c r="N21" s="18"/>
    </row>
    <row r="22" spans="2:14" s="2" customFormat="1" ht="18">
      <c r="B22" s="74" t="s">
        <v>6</v>
      </c>
      <c r="C22" s="74"/>
      <c r="D22" s="74"/>
      <c r="E22" s="74"/>
      <c r="F22" s="74"/>
      <c r="G22" s="74"/>
      <c r="H22" s="74"/>
      <c r="I22" s="74"/>
      <c r="K22" s="76"/>
      <c r="M22" s="34"/>
      <c r="N22" s="18"/>
    </row>
    <row r="23" spans="2:14" s="2" customFormat="1" ht="18">
      <c r="B23" s="9" t="s">
        <v>7</v>
      </c>
      <c r="C23" s="9"/>
      <c r="D23" s="9"/>
      <c r="E23" s="9"/>
      <c r="F23" s="9"/>
      <c r="G23" s="9"/>
      <c r="H23" s="9"/>
      <c r="I23" s="9"/>
      <c r="K23" s="30">
        <v>0</v>
      </c>
      <c r="M23" s="34"/>
      <c r="N23" s="18"/>
    </row>
    <row r="24" spans="2:14" s="2" customFormat="1" ht="18">
      <c r="B24" s="9" t="s">
        <v>27</v>
      </c>
      <c r="C24" s="9"/>
      <c r="D24" s="9"/>
      <c r="E24" s="9"/>
      <c r="F24" s="9"/>
      <c r="G24" s="9"/>
      <c r="H24" s="9"/>
      <c r="I24" s="9"/>
      <c r="K24" s="77">
        <f>242655088540.66+1434573706.51</f>
        <v>244089662247.17</v>
      </c>
      <c r="L24" s="10"/>
      <c r="M24" s="34"/>
      <c r="N24" s="18"/>
    </row>
    <row r="25" spans="2:14" s="2" customFormat="1" ht="18">
      <c r="B25" s="9" t="s">
        <v>8</v>
      </c>
      <c r="C25" s="9"/>
      <c r="D25" s="9"/>
      <c r="E25" s="9"/>
      <c r="F25" s="9"/>
      <c r="G25" s="9"/>
      <c r="H25" s="9"/>
      <c r="I25" s="9"/>
      <c r="K25" s="30">
        <v>1997514905.84</v>
      </c>
      <c r="L25" s="18"/>
      <c r="M25" s="34"/>
      <c r="N25" s="18"/>
    </row>
    <row r="26" spans="2:14" s="2" customFormat="1" ht="18">
      <c r="B26" s="9" t="s">
        <v>9</v>
      </c>
      <c r="C26" s="9"/>
      <c r="D26" s="9"/>
      <c r="E26" s="9"/>
      <c r="F26" s="9"/>
      <c r="G26" s="9"/>
      <c r="H26" s="9"/>
      <c r="I26" s="9"/>
      <c r="K26" s="30">
        <v>0</v>
      </c>
      <c r="L26" s="35"/>
      <c r="M26" s="34"/>
      <c r="N26" s="18"/>
    </row>
    <row r="27" spans="2:14" s="2" customFormat="1" ht="18">
      <c r="B27" s="74" t="s">
        <v>10</v>
      </c>
      <c r="C27" s="74"/>
      <c r="D27" s="74"/>
      <c r="E27" s="74"/>
      <c r="F27" s="74"/>
      <c r="G27" s="74"/>
      <c r="H27" s="74"/>
      <c r="I27" s="74"/>
      <c r="K27" s="75">
        <f>SUM(K23+K24+K25+K26)</f>
        <v>246087177153.01</v>
      </c>
      <c r="L27" s="35"/>
      <c r="M27" s="34"/>
      <c r="N27" s="18"/>
    </row>
    <row r="28" spans="2:14" s="2" customFormat="1" ht="18">
      <c r="B28" s="74" t="s">
        <v>11</v>
      </c>
      <c r="C28" s="74"/>
      <c r="D28" s="74"/>
      <c r="E28" s="74"/>
      <c r="F28" s="74"/>
      <c r="G28" s="74"/>
      <c r="H28" s="74"/>
      <c r="I28" s="74"/>
      <c r="K28" s="75">
        <f>SUM(K21+K27)</f>
        <v>247085236833.96002</v>
      </c>
      <c r="M28" s="34"/>
      <c r="N28" s="18"/>
    </row>
    <row r="29" spans="2:14" s="2" customFormat="1" ht="18">
      <c r="B29" s="74" t="s">
        <v>12</v>
      </c>
      <c r="C29" s="74"/>
      <c r="D29" s="74"/>
      <c r="E29" s="74"/>
      <c r="F29" s="74"/>
      <c r="G29" s="74"/>
      <c r="H29" s="74"/>
      <c r="I29" s="74"/>
      <c r="K29" s="30"/>
      <c r="M29" s="18"/>
      <c r="N29" s="18"/>
    </row>
    <row r="30" spans="2:14" s="2" customFormat="1" ht="18">
      <c r="B30" s="74" t="s">
        <v>13</v>
      </c>
      <c r="C30" s="74"/>
      <c r="D30" s="74"/>
      <c r="E30" s="74"/>
      <c r="F30" s="74"/>
      <c r="G30" s="74"/>
      <c r="H30" s="74"/>
      <c r="I30" s="74"/>
      <c r="K30" s="75"/>
      <c r="M30" s="18"/>
      <c r="N30" s="18"/>
    </row>
    <row r="31" spans="2:14" s="2" customFormat="1" ht="18">
      <c r="B31" s="9" t="s">
        <v>14</v>
      </c>
      <c r="C31" s="9"/>
      <c r="D31" s="9"/>
      <c r="E31" s="9"/>
      <c r="F31" s="9"/>
      <c r="G31" s="9"/>
      <c r="H31" s="9"/>
      <c r="I31" s="9"/>
      <c r="K31" s="75">
        <v>0</v>
      </c>
      <c r="M31" s="18"/>
      <c r="N31" s="18"/>
    </row>
    <row r="32" spans="2:14" s="2" customFormat="1" ht="18">
      <c r="B32" s="9" t="s">
        <v>15</v>
      </c>
      <c r="C32" s="9"/>
      <c r="D32" s="9"/>
      <c r="E32" s="9"/>
      <c r="F32" s="9"/>
      <c r="G32" s="9"/>
      <c r="H32" s="9"/>
      <c r="I32" s="9"/>
      <c r="K32" s="30">
        <v>13933410692.721699</v>
      </c>
      <c r="M32" s="18"/>
      <c r="N32" s="18"/>
    </row>
    <row r="33" spans="2:14" s="2" customFormat="1" ht="18">
      <c r="B33" s="9" t="s">
        <v>16</v>
      </c>
      <c r="C33" s="9"/>
      <c r="D33" s="9"/>
      <c r="E33" s="9"/>
      <c r="F33" s="9"/>
      <c r="G33" s="9"/>
      <c r="H33" s="9"/>
      <c r="I33" s="9"/>
      <c r="K33" s="30">
        <v>1207304325.328</v>
      </c>
      <c r="M33" s="18"/>
      <c r="N33" s="18"/>
    </row>
    <row r="34" spans="2:14" s="2" customFormat="1" ht="18">
      <c r="B34" s="74" t="s">
        <v>17</v>
      </c>
      <c r="C34" s="74"/>
      <c r="D34" s="74"/>
      <c r="E34" s="74"/>
      <c r="F34" s="74"/>
      <c r="G34" s="74"/>
      <c r="H34" s="74"/>
      <c r="I34" s="74"/>
      <c r="K34" s="75">
        <f>SUM(K32:K33)</f>
        <v>15140715018.049698</v>
      </c>
      <c r="M34" s="18"/>
      <c r="N34" s="18"/>
    </row>
    <row r="35" spans="2:14" s="2" customFormat="1" ht="18">
      <c r="B35" s="74" t="s">
        <v>18</v>
      </c>
      <c r="C35" s="74"/>
      <c r="D35" s="74"/>
      <c r="E35" s="74"/>
      <c r="F35" s="74"/>
      <c r="G35" s="74"/>
      <c r="H35" s="74"/>
      <c r="I35" s="74"/>
      <c r="K35" s="26"/>
      <c r="M35" s="18"/>
      <c r="N35" s="18"/>
    </row>
    <row r="36" spans="2:14" s="2" customFormat="1" ht="18">
      <c r="B36" s="74" t="s">
        <v>19</v>
      </c>
      <c r="C36" s="74"/>
      <c r="D36" s="74"/>
      <c r="E36" s="74"/>
      <c r="F36" s="74"/>
      <c r="G36" s="74"/>
      <c r="H36" s="74"/>
      <c r="I36" s="74"/>
      <c r="K36" s="26">
        <f>SUM(K34+K35)</f>
        <v>15140715018.049698</v>
      </c>
      <c r="M36" s="18"/>
      <c r="N36" s="18"/>
    </row>
    <row r="37" spans="2:14" s="2" customFormat="1" ht="18">
      <c r="B37" s="74" t="s">
        <v>20</v>
      </c>
      <c r="C37" s="74"/>
      <c r="D37" s="74"/>
      <c r="E37" s="74"/>
      <c r="F37" s="74"/>
      <c r="G37" s="74"/>
      <c r="H37" s="74"/>
      <c r="I37" s="74"/>
      <c r="K37" s="26"/>
      <c r="M37" s="18"/>
      <c r="N37" s="18"/>
    </row>
    <row r="38" spans="2:14" s="2" customFormat="1" ht="18">
      <c r="B38" s="9" t="s">
        <v>21</v>
      </c>
      <c r="C38" s="9"/>
      <c r="D38" s="9"/>
      <c r="E38" s="9"/>
      <c r="F38" s="9"/>
      <c r="G38" s="9"/>
      <c r="H38" s="9"/>
      <c r="I38" s="9"/>
      <c r="K38" s="27">
        <f>SUM(K28-K36)</f>
        <v>231944521815.91034</v>
      </c>
      <c r="M38" s="18"/>
      <c r="N38" s="18"/>
    </row>
    <row r="39" spans="2:14" s="2" customFormat="1" ht="18">
      <c r="B39" s="9" t="s">
        <v>22</v>
      </c>
      <c r="C39" s="9"/>
      <c r="D39" s="9"/>
      <c r="E39" s="9"/>
      <c r="F39" s="9"/>
      <c r="G39" s="9"/>
      <c r="H39" s="9"/>
      <c r="I39" s="9"/>
      <c r="K39" s="27"/>
      <c r="M39" s="18"/>
      <c r="N39" s="18"/>
    </row>
    <row r="40" spans="2:14" s="2" customFormat="1" ht="18">
      <c r="B40" s="9" t="s">
        <v>23</v>
      </c>
      <c r="C40" s="9"/>
      <c r="D40" s="9"/>
      <c r="E40" s="9"/>
      <c r="F40" s="9"/>
      <c r="G40" s="9"/>
      <c r="H40" s="9"/>
      <c r="I40" s="9"/>
      <c r="K40" s="26"/>
      <c r="M40" s="18"/>
      <c r="N40" s="18"/>
    </row>
    <row r="41" spans="2:14" s="2" customFormat="1" ht="18">
      <c r="B41" s="74" t="s">
        <v>24</v>
      </c>
      <c r="C41" s="74"/>
      <c r="D41" s="74"/>
      <c r="E41" s="74"/>
      <c r="F41" s="74"/>
      <c r="G41" s="74"/>
      <c r="H41" s="74"/>
      <c r="I41" s="74"/>
      <c r="K41" s="27"/>
      <c r="M41" s="18"/>
      <c r="N41" s="18"/>
    </row>
    <row r="42" spans="2:14" s="2" customFormat="1" ht="18">
      <c r="B42" s="74" t="s">
        <v>25</v>
      </c>
      <c r="C42" s="74"/>
      <c r="D42" s="74"/>
      <c r="E42" s="74"/>
      <c r="F42" s="74"/>
      <c r="G42" s="74"/>
      <c r="H42" s="74"/>
      <c r="I42" s="74"/>
      <c r="K42" s="28">
        <f>SUM(K36+K38)</f>
        <v>247085236833.96002</v>
      </c>
      <c r="M42" s="18"/>
      <c r="N42" s="18"/>
    </row>
    <row r="43" spans="11:14" s="2" customFormat="1" ht="16.5" customHeight="1">
      <c r="K43" s="17"/>
      <c r="M43" s="18"/>
      <c r="N43" s="18"/>
    </row>
    <row r="44" spans="11:14" s="2" customFormat="1" ht="16.5" customHeight="1">
      <c r="K44" s="16"/>
      <c r="M44" s="18"/>
      <c r="N44" s="18"/>
    </row>
    <row r="45" ht="12.75">
      <c r="K45" s="31"/>
    </row>
    <row r="46" ht="12.75">
      <c r="K46" s="31"/>
    </row>
  </sheetData>
  <sheetProtection/>
  <mergeCells count="6">
    <mergeCell ref="A6:K6"/>
    <mergeCell ref="A7:K7"/>
    <mergeCell ref="A9:K9"/>
    <mergeCell ref="A10:K10"/>
    <mergeCell ref="A11:K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0" zoomScaleNormal="70" zoomScalePageLayoutView="0" workbookViewId="0" topLeftCell="A1">
      <selection activeCell="M23" sqref="M23"/>
    </sheetView>
  </sheetViews>
  <sheetFormatPr defaultColWidth="9.140625" defaultRowHeight="12.75"/>
  <cols>
    <col min="1" max="1" width="0.85546875" style="3" customWidth="1"/>
    <col min="2" max="9" width="9.140625" style="4" customWidth="1"/>
    <col min="10" max="10" width="12.140625" style="4" customWidth="1"/>
    <col min="11" max="11" width="33.28125" style="11" customWidth="1"/>
    <col min="12" max="12" width="4.8515625" style="4" customWidth="1"/>
    <col min="13" max="13" width="26.421875" style="19" bestFit="1" customWidth="1"/>
    <col min="14" max="14" width="19.28125" style="32" bestFit="1" customWidth="1"/>
    <col min="15" max="19" width="9.140625" style="3" customWidth="1"/>
    <col min="20" max="16384" width="9.140625" style="1" customWidth="1"/>
  </cols>
  <sheetData>
    <row r="1" spans="2:14" s="3" customFormat="1" ht="12.75">
      <c r="B1" s="4"/>
      <c r="C1" s="4"/>
      <c r="D1" s="4"/>
      <c r="E1" s="4"/>
      <c r="F1" s="4"/>
      <c r="G1" s="4"/>
      <c r="H1" s="4"/>
      <c r="I1" s="4"/>
      <c r="J1" s="4"/>
      <c r="K1" s="11"/>
      <c r="L1" s="4"/>
      <c r="M1" s="19"/>
      <c r="N1" s="25"/>
    </row>
    <row r="2" spans="2:14" s="3" customFormat="1" ht="12.75">
      <c r="B2" s="4"/>
      <c r="C2" s="4"/>
      <c r="D2" s="4"/>
      <c r="E2" s="4"/>
      <c r="F2" s="4"/>
      <c r="G2" s="4"/>
      <c r="H2" s="4"/>
      <c r="I2" s="4"/>
      <c r="J2" s="4"/>
      <c r="K2" s="11"/>
      <c r="L2" s="4"/>
      <c r="M2" s="19"/>
      <c r="N2" s="25"/>
    </row>
    <row r="3" spans="2:14" s="3" customFormat="1" ht="12.75">
      <c r="B3" s="4"/>
      <c r="C3" s="4"/>
      <c r="D3" s="4"/>
      <c r="E3" s="4"/>
      <c r="F3" s="4"/>
      <c r="G3" s="4"/>
      <c r="H3" s="4"/>
      <c r="I3" s="4"/>
      <c r="J3" s="4"/>
      <c r="K3" s="11"/>
      <c r="L3" s="4"/>
      <c r="M3" s="19"/>
      <c r="N3" s="25"/>
    </row>
    <row r="4" spans="2:14" s="3" customFormat="1" ht="12.75">
      <c r="B4" s="4"/>
      <c r="C4" s="4"/>
      <c r="D4" s="4"/>
      <c r="E4" s="4"/>
      <c r="F4" s="4"/>
      <c r="G4" s="4"/>
      <c r="H4" s="4"/>
      <c r="I4" s="4"/>
      <c r="J4" s="4"/>
      <c r="K4" s="11"/>
      <c r="L4" s="4"/>
      <c r="M4" s="19"/>
      <c r="N4" s="25"/>
    </row>
    <row r="5" spans="2:14" s="3" customFormat="1" ht="22.5" customHeight="1">
      <c r="B5" s="4"/>
      <c r="C5" s="4"/>
      <c r="D5" s="4"/>
      <c r="E5" s="4"/>
      <c r="F5" s="4"/>
      <c r="G5" s="4"/>
      <c r="H5" s="4"/>
      <c r="I5" s="4"/>
      <c r="J5" s="4"/>
      <c r="K5" s="11"/>
      <c r="L5" s="4"/>
      <c r="M5" s="19"/>
      <c r="N5" s="25"/>
    </row>
    <row r="6" spans="1:14" s="3" customFormat="1" ht="20.25" customHeight="1">
      <c r="A6" s="83" t="s">
        <v>26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3"/>
      <c r="M6" s="20"/>
      <c r="N6" s="25"/>
    </row>
    <row r="7" spans="1:14" s="3" customFormat="1" ht="20.25" customHeight="1">
      <c r="A7" s="83" t="s">
        <v>31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33"/>
      <c r="M7" s="20"/>
      <c r="N7" s="25"/>
    </row>
    <row r="8" spans="2:14" s="3" customFormat="1" ht="12.75">
      <c r="B8" s="4"/>
      <c r="C8" s="4"/>
      <c r="D8" s="4"/>
      <c r="E8" s="4"/>
      <c r="F8" s="4"/>
      <c r="G8" s="4"/>
      <c r="H8" s="4"/>
      <c r="I8" s="4"/>
      <c r="J8" s="4"/>
      <c r="K8" s="12"/>
      <c r="L8" s="4"/>
      <c r="M8" s="19"/>
      <c r="N8" s="25"/>
    </row>
    <row r="9" spans="1:14" s="3" customFormat="1" ht="18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5"/>
      <c r="M9" s="21"/>
      <c r="N9" s="25"/>
    </row>
    <row r="10" spans="1:14" s="3" customFormat="1" ht="18">
      <c r="A10" s="84" t="s">
        <v>34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5"/>
      <c r="M10" s="21"/>
      <c r="N10" s="25"/>
    </row>
    <row r="11" spans="1:14" s="3" customFormat="1" ht="19.5" customHeight="1">
      <c r="A11" s="85" t="s">
        <v>29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6"/>
      <c r="M11" s="22"/>
      <c r="N11" s="25"/>
    </row>
    <row r="12" spans="2:14" s="3" customFormat="1" ht="19.5" customHeight="1">
      <c r="B12" s="4"/>
      <c r="C12" s="4"/>
      <c r="D12" s="4"/>
      <c r="E12" s="4"/>
      <c r="F12" s="4"/>
      <c r="G12" s="4"/>
      <c r="H12" s="4"/>
      <c r="I12" s="4"/>
      <c r="J12" s="4"/>
      <c r="K12" s="13"/>
      <c r="L12" s="4"/>
      <c r="M12" s="19"/>
      <c r="N12" s="25"/>
    </row>
    <row r="13" spans="2:14" s="3" customFormat="1" ht="19.5" customHeight="1">
      <c r="B13" s="4"/>
      <c r="C13" s="4"/>
      <c r="D13" s="4"/>
      <c r="E13" s="4"/>
      <c r="F13" s="4"/>
      <c r="G13" s="4"/>
      <c r="H13" s="4"/>
      <c r="I13" s="4"/>
      <c r="J13" s="4"/>
      <c r="K13" s="13"/>
      <c r="L13" s="4"/>
      <c r="M13" s="19"/>
      <c r="N13" s="25"/>
    </row>
    <row r="14" spans="2:14" s="2" customFormat="1" ht="16.5">
      <c r="B14" s="86" t="s">
        <v>0</v>
      </c>
      <c r="C14" s="78"/>
      <c r="D14" s="78"/>
      <c r="E14" s="78"/>
      <c r="F14" s="78"/>
      <c r="G14" s="78"/>
      <c r="H14" s="78"/>
      <c r="I14" s="78"/>
      <c r="K14" s="14"/>
      <c r="M14" s="18"/>
      <c r="N14" s="18"/>
    </row>
    <row r="15" spans="2:14" s="2" customFormat="1" ht="16.5">
      <c r="B15" s="86"/>
      <c r="C15" s="78"/>
      <c r="D15" s="78"/>
      <c r="E15" s="78"/>
      <c r="F15" s="78"/>
      <c r="G15" s="78"/>
      <c r="H15" s="78"/>
      <c r="I15" s="78"/>
      <c r="K15" s="15"/>
      <c r="M15" s="18"/>
      <c r="N15" s="18"/>
    </row>
    <row r="16" spans="2:14" s="2" customFormat="1" ht="16.5">
      <c r="B16" s="86"/>
      <c r="C16" s="78"/>
      <c r="D16" s="78"/>
      <c r="E16" s="78"/>
      <c r="F16" s="78"/>
      <c r="G16" s="78"/>
      <c r="H16" s="78"/>
      <c r="I16" s="78"/>
      <c r="K16" s="15"/>
      <c r="M16" s="18"/>
      <c r="N16" s="18"/>
    </row>
    <row r="17" spans="2:14" s="8" customFormat="1" ht="16.5">
      <c r="B17" s="78" t="s">
        <v>1</v>
      </c>
      <c r="C17" s="78"/>
      <c r="D17" s="78"/>
      <c r="E17" s="78"/>
      <c r="F17" s="78"/>
      <c r="G17" s="78"/>
      <c r="H17" s="78"/>
      <c r="I17" s="78"/>
      <c r="K17" s="29"/>
      <c r="M17" s="23"/>
      <c r="N17" s="23"/>
    </row>
    <row r="18" spans="2:14" s="7" customFormat="1" ht="18">
      <c r="B18" s="9" t="s">
        <v>2</v>
      </c>
      <c r="C18" s="9"/>
      <c r="D18" s="9"/>
      <c r="E18" s="9"/>
      <c r="F18" s="9"/>
      <c r="G18" s="9"/>
      <c r="H18" s="9"/>
      <c r="I18" s="9"/>
      <c r="K18" s="30">
        <v>1917034069.3700006</v>
      </c>
      <c r="M18" s="24"/>
      <c r="N18" s="24"/>
    </row>
    <row r="19" spans="2:14" s="2" customFormat="1" ht="18">
      <c r="B19" s="9" t="s">
        <v>3</v>
      </c>
      <c r="C19" s="9"/>
      <c r="D19" s="9"/>
      <c r="E19" s="9"/>
      <c r="F19" s="9"/>
      <c r="G19" s="9"/>
      <c r="H19" s="9"/>
      <c r="I19" s="9"/>
      <c r="K19" s="30"/>
      <c r="M19" s="34"/>
      <c r="N19" s="18"/>
    </row>
    <row r="20" spans="2:14" s="2" customFormat="1" ht="18">
      <c r="B20" s="9" t="s">
        <v>4</v>
      </c>
      <c r="C20" s="9"/>
      <c r="D20" s="9"/>
      <c r="E20" s="9"/>
      <c r="F20" s="9"/>
      <c r="G20" s="9"/>
      <c r="H20" s="9"/>
      <c r="I20" s="9"/>
      <c r="K20" s="30">
        <f>7471364.54+89972982.64+11352256.51+5848544.65</f>
        <v>114645148.34000002</v>
      </c>
      <c r="L20" s="18"/>
      <c r="M20" s="30"/>
      <c r="N20" s="18"/>
    </row>
    <row r="21" spans="2:14" s="2" customFormat="1" ht="18">
      <c r="B21" s="78" t="s">
        <v>5</v>
      </c>
      <c r="C21" s="78"/>
      <c r="D21" s="78"/>
      <c r="E21" s="78"/>
      <c r="F21" s="78"/>
      <c r="G21" s="78"/>
      <c r="H21" s="78"/>
      <c r="I21" s="78"/>
      <c r="K21" s="75">
        <f>SUM(K18+K19+K20)</f>
        <v>2031679217.7100005</v>
      </c>
      <c r="M21" s="34"/>
      <c r="N21" s="18"/>
    </row>
    <row r="22" spans="2:14" s="2" customFormat="1" ht="18">
      <c r="B22" s="78" t="s">
        <v>6</v>
      </c>
      <c r="C22" s="78"/>
      <c r="D22" s="78"/>
      <c r="E22" s="78"/>
      <c r="F22" s="78"/>
      <c r="G22" s="78"/>
      <c r="H22" s="78"/>
      <c r="I22" s="78"/>
      <c r="K22" s="76"/>
      <c r="M22" s="34"/>
      <c r="N22" s="18"/>
    </row>
    <row r="23" spans="2:14" s="2" customFormat="1" ht="18">
      <c r="B23" s="9" t="s">
        <v>7</v>
      </c>
      <c r="C23" s="9"/>
      <c r="D23" s="9"/>
      <c r="E23" s="9"/>
      <c r="F23" s="9"/>
      <c r="G23" s="9"/>
      <c r="H23" s="9"/>
      <c r="I23" s="9"/>
      <c r="K23" s="30">
        <v>0</v>
      </c>
      <c r="M23" s="34"/>
      <c r="N23" s="18"/>
    </row>
    <row r="24" spans="2:14" s="2" customFormat="1" ht="18">
      <c r="B24" s="9" t="s">
        <v>27</v>
      </c>
      <c r="C24" s="9"/>
      <c r="D24" s="9"/>
      <c r="E24" s="9"/>
      <c r="F24" s="9"/>
      <c r="G24" s="9"/>
      <c r="H24" s="9"/>
      <c r="I24" s="9"/>
      <c r="K24" s="77">
        <f>244089662247.17+486964790.91</f>
        <v>244576627038.08002</v>
      </c>
      <c r="L24" s="10"/>
      <c r="M24" s="34"/>
      <c r="N24" s="18"/>
    </row>
    <row r="25" spans="2:14" s="2" customFormat="1" ht="18">
      <c r="B25" s="9" t="s">
        <v>8</v>
      </c>
      <c r="C25" s="9"/>
      <c r="D25" s="9"/>
      <c r="E25" s="9"/>
      <c r="F25" s="9"/>
      <c r="G25" s="9"/>
      <c r="H25" s="9"/>
      <c r="I25" s="9"/>
      <c r="K25" s="30">
        <v>1934215770.0400004</v>
      </c>
      <c r="L25" s="18"/>
      <c r="M25" s="34"/>
      <c r="N25" s="18"/>
    </row>
    <row r="26" spans="2:14" s="2" customFormat="1" ht="18">
      <c r="B26" s="9" t="s">
        <v>9</v>
      </c>
      <c r="C26" s="9"/>
      <c r="D26" s="9"/>
      <c r="E26" s="9"/>
      <c r="F26" s="9"/>
      <c r="G26" s="9"/>
      <c r="H26" s="9"/>
      <c r="I26" s="9"/>
      <c r="K26" s="30">
        <v>0</v>
      </c>
      <c r="L26" s="35"/>
      <c r="M26" s="34"/>
      <c r="N26" s="18"/>
    </row>
    <row r="27" spans="2:14" s="2" customFormat="1" ht="18">
      <c r="B27" s="78" t="s">
        <v>10</v>
      </c>
      <c r="C27" s="78"/>
      <c r="D27" s="78"/>
      <c r="E27" s="78"/>
      <c r="F27" s="78"/>
      <c r="G27" s="78"/>
      <c r="H27" s="78"/>
      <c r="I27" s="78"/>
      <c r="K27" s="75">
        <f>SUM(K23+K24+K25+K26)</f>
        <v>246510842808.12003</v>
      </c>
      <c r="L27" s="35"/>
      <c r="M27" s="34"/>
      <c r="N27" s="18"/>
    </row>
    <row r="28" spans="2:14" s="2" customFormat="1" ht="18">
      <c r="B28" s="78" t="s">
        <v>11</v>
      </c>
      <c r="C28" s="78"/>
      <c r="D28" s="78"/>
      <c r="E28" s="78"/>
      <c r="F28" s="78"/>
      <c r="G28" s="78"/>
      <c r="H28" s="78"/>
      <c r="I28" s="78"/>
      <c r="K28" s="75">
        <f>SUM(K21+K27)</f>
        <v>248542522025.83002</v>
      </c>
      <c r="M28" s="34"/>
      <c r="N28" s="18"/>
    </row>
    <row r="29" spans="2:14" s="2" customFormat="1" ht="18">
      <c r="B29" s="78" t="s">
        <v>12</v>
      </c>
      <c r="C29" s="78"/>
      <c r="D29" s="78"/>
      <c r="E29" s="78"/>
      <c r="F29" s="78"/>
      <c r="G29" s="78"/>
      <c r="H29" s="78"/>
      <c r="I29" s="78"/>
      <c r="K29" s="30"/>
      <c r="M29" s="18"/>
      <c r="N29" s="18"/>
    </row>
    <row r="30" spans="2:14" s="2" customFormat="1" ht="18">
      <c r="B30" s="78" t="s">
        <v>13</v>
      </c>
      <c r="C30" s="78"/>
      <c r="D30" s="78"/>
      <c r="E30" s="78"/>
      <c r="F30" s="78"/>
      <c r="G30" s="78"/>
      <c r="H30" s="78"/>
      <c r="I30" s="78"/>
      <c r="K30" s="75"/>
      <c r="M30" s="18"/>
      <c r="N30" s="18"/>
    </row>
    <row r="31" spans="2:14" s="2" customFormat="1" ht="18">
      <c r="B31" s="9" t="s">
        <v>14</v>
      </c>
      <c r="C31" s="9"/>
      <c r="D31" s="9"/>
      <c r="E31" s="9"/>
      <c r="F31" s="9"/>
      <c r="G31" s="9"/>
      <c r="H31" s="9"/>
      <c r="I31" s="9"/>
      <c r="K31" s="75">
        <v>0</v>
      </c>
      <c r="M31" s="18"/>
      <c r="N31" s="18"/>
    </row>
    <row r="32" spans="2:14" s="2" customFormat="1" ht="18">
      <c r="B32" s="9" t="s">
        <v>15</v>
      </c>
      <c r="C32" s="9"/>
      <c r="D32" s="9"/>
      <c r="E32" s="9"/>
      <c r="F32" s="9"/>
      <c r="G32" s="9"/>
      <c r="H32" s="9"/>
      <c r="I32" s="9"/>
      <c r="K32" s="30">
        <v>10991994305.580702</v>
      </c>
      <c r="M32" s="18"/>
      <c r="N32" s="18"/>
    </row>
    <row r="33" spans="2:14" s="2" customFormat="1" ht="18">
      <c r="B33" s="9" t="s">
        <v>16</v>
      </c>
      <c r="C33" s="9"/>
      <c r="D33" s="9"/>
      <c r="E33" s="9"/>
      <c r="F33" s="9"/>
      <c r="G33" s="9"/>
      <c r="H33" s="9"/>
      <c r="I33" s="9"/>
      <c r="K33" s="30">
        <v>1187514042.704</v>
      </c>
      <c r="M33" s="18"/>
      <c r="N33" s="18"/>
    </row>
    <row r="34" spans="2:14" s="2" customFormat="1" ht="18">
      <c r="B34" s="78" t="s">
        <v>17</v>
      </c>
      <c r="C34" s="78"/>
      <c r="D34" s="78"/>
      <c r="E34" s="78"/>
      <c r="F34" s="78"/>
      <c r="G34" s="78"/>
      <c r="H34" s="78"/>
      <c r="I34" s="78"/>
      <c r="K34" s="75">
        <f>SUM(K32:K33)</f>
        <v>12179508348.284702</v>
      </c>
      <c r="M34" s="18"/>
      <c r="N34" s="18"/>
    </row>
    <row r="35" spans="2:14" s="2" customFormat="1" ht="18">
      <c r="B35" s="78" t="s">
        <v>18</v>
      </c>
      <c r="C35" s="78"/>
      <c r="D35" s="78"/>
      <c r="E35" s="78"/>
      <c r="F35" s="78"/>
      <c r="G35" s="78"/>
      <c r="H35" s="78"/>
      <c r="I35" s="78"/>
      <c r="K35" s="26"/>
      <c r="M35" s="18"/>
      <c r="N35" s="18"/>
    </row>
    <row r="36" spans="2:14" s="2" customFormat="1" ht="18">
      <c r="B36" s="78" t="s">
        <v>19</v>
      </c>
      <c r="C36" s="78"/>
      <c r="D36" s="78"/>
      <c r="E36" s="78"/>
      <c r="F36" s="78"/>
      <c r="G36" s="78"/>
      <c r="H36" s="78"/>
      <c r="I36" s="78"/>
      <c r="K36" s="26">
        <f>SUM(K34+K35)</f>
        <v>12179508348.284702</v>
      </c>
      <c r="M36" s="18"/>
      <c r="N36" s="18"/>
    </row>
    <row r="37" spans="2:14" s="2" customFormat="1" ht="18">
      <c r="B37" s="78" t="s">
        <v>20</v>
      </c>
      <c r="C37" s="78"/>
      <c r="D37" s="78"/>
      <c r="E37" s="78"/>
      <c r="F37" s="78"/>
      <c r="G37" s="78"/>
      <c r="H37" s="78"/>
      <c r="I37" s="78"/>
      <c r="K37" s="26"/>
      <c r="M37" s="18"/>
      <c r="N37" s="18"/>
    </row>
    <row r="38" spans="2:14" s="2" customFormat="1" ht="18">
      <c r="B38" s="9" t="s">
        <v>21</v>
      </c>
      <c r="C38" s="9"/>
      <c r="D38" s="9"/>
      <c r="E38" s="9"/>
      <c r="F38" s="9"/>
      <c r="G38" s="9"/>
      <c r="H38" s="9"/>
      <c r="I38" s="9"/>
      <c r="K38" s="27">
        <f>SUM(K28-K36)</f>
        <v>236363013677.54532</v>
      </c>
      <c r="M38" s="18"/>
      <c r="N38" s="18"/>
    </row>
    <row r="39" spans="2:14" s="2" customFormat="1" ht="18">
      <c r="B39" s="9" t="s">
        <v>22</v>
      </c>
      <c r="C39" s="9"/>
      <c r="D39" s="9"/>
      <c r="E39" s="9"/>
      <c r="F39" s="9"/>
      <c r="G39" s="9"/>
      <c r="H39" s="9"/>
      <c r="I39" s="9"/>
      <c r="K39" s="27"/>
      <c r="M39" s="18"/>
      <c r="N39" s="18"/>
    </row>
    <row r="40" spans="2:14" s="2" customFormat="1" ht="18">
      <c r="B40" s="9" t="s">
        <v>23</v>
      </c>
      <c r="C40" s="9"/>
      <c r="D40" s="9"/>
      <c r="E40" s="9"/>
      <c r="F40" s="9"/>
      <c r="G40" s="9"/>
      <c r="H40" s="9"/>
      <c r="I40" s="9"/>
      <c r="K40" s="26"/>
      <c r="M40" s="18"/>
      <c r="N40" s="18"/>
    </row>
    <row r="41" spans="2:14" s="2" customFormat="1" ht="18">
      <c r="B41" s="78" t="s">
        <v>24</v>
      </c>
      <c r="C41" s="78"/>
      <c r="D41" s="78"/>
      <c r="E41" s="78"/>
      <c r="F41" s="78"/>
      <c r="G41" s="78"/>
      <c r="H41" s="78"/>
      <c r="I41" s="78"/>
      <c r="K41" s="27"/>
      <c r="M41" s="18"/>
      <c r="N41" s="18"/>
    </row>
    <row r="42" spans="2:14" s="2" customFormat="1" ht="18">
      <c r="B42" s="78" t="s">
        <v>25</v>
      </c>
      <c r="C42" s="78"/>
      <c r="D42" s="78"/>
      <c r="E42" s="78"/>
      <c r="F42" s="78"/>
      <c r="G42" s="78"/>
      <c r="H42" s="78"/>
      <c r="I42" s="78"/>
      <c r="K42" s="28">
        <f>SUM(K36+K38)</f>
        <v>248542522025.83002</v>
      </c>
      <c r="M42" s="18"/>
      <c r="N42" s="18"/>
    </row>
    <row r="43" spans="11:14" s="2" customFormat="1" ht="16.5" customHeight="1">
      <c r="K43" s="17"/>
      <c r="M43" s="18"/>
      <c r="N43" s="18"/>
    </row>
    <row r="44" spans="11:14" s="2" customFormat="1" ht="16.5" customHeight="1">
      <c r="K44" s="16"/>
      <c r="M44" s="18"/>
      <c r="N44" s="18"/>
    </row>
    <row r="45" ht="12.75">
      <c r="K45" s="31"/>
    </row>
    <row r="46" ht="12.75">
      <c r="K46" s="31"/>
    </row>
  </sheetData>
  <sheetProtection/>
  <mergeCells count="6">
    <mergeCell ref="A6:K6"/>
    <mergeCell ref="A7:K7"/>
    <mergeCell ref="A9:K9"/>
    <mergeCell ref="A10:K10"/>
    <mergeCell ref="A11:K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Persio Grullon Peña</cp:lastModifiedBy>
  <cp:lastPrinted>2019-11-26T20:00:22Z</cp:lastPrinted>
  <dcterms:created xsi:type="dcterms:W3CDTF">2006-07-11T17:39:34Z</dcterms:created>
  <dcterms:modified xsi:type="dcterms:W3CDTF">2020-05-06T16:16:24Z</dcterms:modified>
  <cp:category/>
  <cp:version/>
  <cp:contentType/>
  <cp:contentStatus/>
</cp:coreProperties>
</file>