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X:\DGEE\DGEE-NORA\TABLAS SEMANALES\2020\9. SEPTIEMPRE\30.09.2020\"/>
    </mc:Choice>
  </mc:AlternateContent>
  <bookViews>
    <workbookView xWindow="0" yWindow="0" windowWidth="24000" windowHeight="9300" tabRatio="809" firstSheet="12" activeTab="12"/>
  </bookViews>
  <sheets>
    <sheet name="REPROGRAMACIÓN DE OBRAS" sheetId="212" state="hidden" r:id="rId1"/>
    <sheet name="Hoja4" sheetId="229" state="hidden" r:id="rId2"/>
    <sheet name="Hoja6+DN (M) (5)" sheetId="207" state="hidden" r:id="rId3"/>
    <sheet name="CIERRE RESUMEN " sheetId="197" state="hidden" r:id="rId4"/>
    <sheet name="EXCEDEN 25%" sheetId="201" state="hidden" r:id="rId5"/>
    <sheet name="LISTADO COMPLETO (3)" sheetId="222" state="hidden" r:id="rId6"/>
    <sheet name="2021" sheetId="221" state="hidden" r:id="rId7"/>
    <sheet name="DETENIDAS (2)" sheetId="226" state="hidden" r:id="rId8"/>
    <sheet name="AGOSTO 2020" sheetId="223" state="hidden" r:id="rId9"/>
    <sheet name="SEPT-DIC" sheetId="224" state="hidden" r:id="rId10"/>
    <sheet name="PENDIENTES" sheetId="231" state="hidden" r:id="rId11"/>
    <sheet name="DETENIDAS" sheetId="225" state="hidden" r:id="rId12"/>
    <sheet name="LISTADO GENERAL" sheetId="242" r:id="rId13"/>
  </sheets>
  <externalReferences>
    <externalReference r:id="rId14"/>
    <externalReference r:id="rId15"/>
  </externalReferences>
  <definedNames>
    <definedName name="_xlnm._FilterDatabase" localSheetId="6" hidden="1">'2021'!$A$6:$AB$168</definedName>
    <definedName name="_xlnm._FilterDatabase" localSheetId="8" hidden="1">'AGOSTO 2020'!$A$6:$AK$134</definedName>
    <definedName name="_xlnm._FilterDatabase" localSheetId="11" hidden="1">DETENIDAS!$A$1:$AB$296</definedName>
    <definedName name="_xlnm._FilterDatabase" localSheetId="7" hidden="1">'DETENIDAS (2)'!$A$1:$AB$25</definedName>
    <definedName name="_xlnm._FilterDatabase" localSheetId="5" hidden="1">'LISTADO COMPLETO (3)'!$A$1:$AI$609</definedName>
    <definedName name="_xlnm._FilterDatabase" localSheetId="12" hidden="1">'LISTADO GENERAL'!$A$5:$AC$649</definedName>
    <definedName name="_xlnm._FilterDatabase" localSheetId="0" hidden="1">'REPROGRAMACIÓN DE OBRAS'!$A$8:$K$39</definedName>
    <definedName name="_xlnm._FilterDatabase" localSheetId="9" hidden="1">'SEPT-DIC'!$A$6:$AB$56</definedName>
    <definedName name="_xlnm.Print_Area" localSheetId="6">'2021'!$A$1:$N$168</definedName>
    <definedName name="_xlnm.Print_Area" localSheetId="8">'AGOSTO 2020'!$A$1:$P$134</definedName>
    <definedName name="_xlnm.Print_Area" localSheetId="3">'CIERRE RESUMEN '!$A$1:$F$17</definedName>
    <definedName name="_xlnm.Print_Area" localSheetId="11">DETENIDAS!$A$1:$N$296</definedName>
    <definedName name="_xlnm.Print_Area" localSheetId="7">'DETENIDAS (2)'!$A$1:$N$25</definedName>
    <definedName name="_xlnm.Print_Area" localSheetId="4">'EXCEDEN 25%'!$A$1:$F$18</definedName>
    <definedName name="_xlnm.Print_Area" localSheetId="2">'Hoja6+DN (M) (5)'!$A$1:$K$49</definedName>
    <definedName name="_xlnm.Print_Area" localSheetId="5">'LISTADO COMPLETO (3)'!$A$1:$U$610</definedName>
    <definedName name="_xlnm.Print_Area" localSheetId="12">'LISTADO GENERAL'!$A$1:$T$649</definedName>
    <definedName name="_xlnm.Print_Area" localSheetId="0">'REPROGRAMACIÓN DE OBRAS'!$A$1:$J$39</definedName>
    <definedName name="_xlnm.Print_Area" localSheetId="9">'SEPT-DIC'!$A$1:$N$56</definedName>
    <definedName name="COORDINADOR">Hoja4!$A$1:$A$6</definedName>
    <definedName name="COORDINADORES">[1]Hoja2!$B$5:$B$10</definedName>
    <definedName name="_xlnm.Print_Titles" localSheetId="6">'2021'!$1:$6</definedName>
    <definedName name="_xlnm.Print_Titles" localSheetId="8">'AGOSTO 2020'!$1:$6</definedName>
    <definedName name="_xlnm.Print_Titles" localSheetId="9">'SEPT-DIC'!$1:$6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229" l="1"/>
  <c r="F138" i="223"/>
  <c r="Q8" i="223"/>
  <c r="R8" i="223" s="1"/>
  <c r="Q9" i="223"/>
  <c r="R9" i="223"/>
  <c r="Q10" i="223"/>
  <c r="R10" i="223" s="1"/>
  <c r="Q11" i="223"/>
  <c r="R11" i="223"/>
  <c r="Q12" i="223"/>
  <c r="R12" i="223" s="1"/>
  <c r="Q13" i="223"/>
  <c r="R13" i="223"/>
  <c r="Q14" i="223"/>
  <c r="R14" i="223" s="1"/>
  <c r="Q15" i="223"/>
  <c r="R15" i="223"/>
  <c r="Q16" i="223"/>
  <c r="R16" i="223" s="1"/>
  <c r="Q17" i="223"/>
  <c r="R17" i="223"/>
  <c r="Q18" i="223"/>
  <c r="R18" i="223" s="1"/>
  <c r="Q19" i="223"/>
  <c r="R19" i="223"/>
  <c r="Q20" i="223"/>
  <c r="R20" i="223" s="1"/>
  <c r="Q21" i="223"/>
  <c r="R21" i="223"/>
  <c r="Q22" i="223"/>
  <c r="R22" i="223" s="1"/>
  <c r="Q23" i="223"/>
  <c r="R23" i="223"/>
  <c r="Q24" i="223"/>
  <c r="R24" i="223" s="1"/>
  <c r="Q25" i="223"/>
  <c r="R25" i="223"/>
  <c r="Q26" i="223"/>
  <c r="R26" i="223" s="1"/>
  <c r="Q27" i="223"/>
  <c r="R27" i="223"/>
  <c r="Q28" i="223"/>
  <c r="R28" i="223" s="1"/>
  <c r="Q29" i="223"/>
  <c r="R29" i="223"/>
  <c r="Q30" i="223"/>
  <c r="R30" i="223" s="1"/>
  <c r="Q31" i="223"/>
  <c r="R31" i="223"/>
  <c r="Q32" i="223"/>
  <c r="R32" i="223" s="1"/>
  <c r="Q33" i="223"/>
  <c r="R33" i="223"/>
  <c r="Q34" i="223"/>
  <c r="R34" i="223" s="1"/>
  <c r="Q35" i="223"/>
  <c r="R35" i="223"/>
  <c r="Q36" i="223"/>
  <c r="R36" i="223" s="1"/>
  <c r="Q37" i="223"/>
  <c r="R37" i="223"/>
  <c r="Q38" i="223"/>
  <c r="R38" i="223" s="1"/>
  <c r="Q39" i="223"/>
  <c r="R39" i="223"/>
  <c r="Q40" i="223"/>
  <c r="R40" i="223" s="1"/>
  <c r="Q41" i="223"/>
  <c r="R41" i="223"/>
  <c r="Q42" i="223"/>
  <c r="R42" i="223" s="1"/>
  <c r="Q43" i="223"/>
  <c r="R43" i="223"/>
  <c r="Q44" i="223"/>
  <c r="R44" i="223" s="1"/>
  <c r="Q45" i="223"/>
  <c r="R45" i="223"/>
  <c r="Q46" i="223"/>
  <c r="R46" i="223" s="1"/>
  <c r="Q47" i="223"/>
  <c r="R47" i="223"/>
  <c r="Q48" i="223"/>
  <c r="R48" i="223" s="1"/>
  <c r="Q49" i="223"/>
  <c r="R49" i="223"/>
  <c r="Q50" i="223"/>
  <c r="R50" i="223" s="1"/>
  <c r="Q51" i="223"/>
  <c r="R51" i="223"/>
  <c r="Q52" i="223"/>
  <c r="R52" i="223" s="1"/>
  <c r="Q53" i="223"/>
  <c r="R53" i="223"/>
  <c r="Q54" i="223"/>
  <c r="R54" i="223" s="1"/>
  <c r="Q55" i="223"/>
  <c r="R55" i="223"/>
  <c r="Q56" i="223"/>
  <c r="R56" i="223" s="1"/>
  <c r="Q57" i="223"/>
  <c r="R57" i="223"/>
  <c r="Q58" i="223"/>
  <c r="R58" i="223" s="1"/>
  <c r="Q59" i="223"/>
  <c r="R59" i="223"/>
  <c r="Q60" i="223"/>
  <c r="R60" i="223" s="1"/>
  <c r="Q61" i="223"/>
  <c r="R61" i="223"/>
  <c r="Q62" i="223"/>
  <c r="R62" i="223" s="1"/>
  <c r="Q63" i="223"/>
  <c r="R63" i="223"/>
  <c r="Q64" i="223"/>
  <c r="R64" i="223" s="1"/>
  <c r="Q65" i="223"/>
  <c r="R65" i="223"/>
  <c r="Q66" i="223"/>
  <c r="R66" i="223" s="1"/>
  <c r="Q67" i="223"/>
  <c r="R67" i="223"/>
  <c r="Q68" i="223"/>
  <c r="R68" i="223" s="1"/>
  <c r="Q69" i="223"/>
  <c r="R69" i="223"/>
  <c r="Q70" i="223"/>
  <c r="R70" i="223" s="1"/>
  <c r="Q71" i="223"/>
  <c r="R71" i="223"/>
  <c r="Q72" i="223"/>
  <c r="R72" i="223" s="1"/>
  <c r="Q73" i="223"/>
  <c r="R73" i="223"/>
  <c r="Q74" i="223"/>
  <c r="R74" i="223" s="1"/>
  <c r="Q75" i="223"/>
  <c r="R75" i="223"/>
  <c r="Q76" i="223"/>
  <c r="R76" i="223" s="1"/>
  <c r="Q77" i="223"/>
  <c r="R77" i="223"/>
  <c r="Q78" i="223"/>
  <c r="R78" i="223" s="1"/>
  <c r="Q79" i="223"/>
  <c r="R79" i="223"/>
  <c r="Q80" i="223"/>
  <c r="R80" i="223" s="1"/>
  <c r="Q81" i="223"/>
  <c r="R81" i="223"/>
  <c r="Q82" i="223"/>
  <c r="R82" i="223" s="1"/>
  <c r="Q83" i="223"/>
  <c r="R83" i="223"/>
  <c r="Q84" i="223"/>
  <c r="R84" i="223" s="1"/>
  <c r="Q85" i="223"/>
  <c r="R85" i="223"/>
  <c r="Q86" i="223"/>
  <c r="R86" i="223" s="1"/>
  <c r="Q87" i="223"/>
  <c r="R87" i="223"/>
  <c r="Q88" i="223"/>
  <c r="R88" i="223" s="1"/>
  <c r="Q89" i="223"/>
  <c r="R89" i="223"/>
  <c r="Q90" i="223"/>
  <c r="R90" i="223" s="1"/>
  <c r="Q91" i="223"/>
  <c r="R91" i="223"/>
  <c r="Q92" i="223"/>
  <c r="R92" i="223" s="1"/>
  <c r="Q93" i="223"/>
  <c r="R93" i="223"/>
  <c r="Q94" i="223"/>
  <c r="R94" i="223" s="1"/>
  <c r="Q95" i="223"/>
  <c r="R95" i="223"/>
  <c r="Q96" i="223"/>
  <c r="R96" i="223" s="1"/>
  <c r="Q97" i="223"/>
  <c r="R97" i="223"/>
  <c r="Q98" i="223"/>
  <c r="R98" i="223" s="1"/>
  <c r="Q99" i="223"/>
  <c r="R99" i="223"/>
  <c r="Q100" i="223"/>
  <c r="R100" i="223" s="1"/>
  <c r="Q101" i="223"/>
  <c r="R101" i="223"/>
  <c r="Q102" i="223"/>
  <c r="R102" i="223" s="1"/>
  <c r="Q103" i="223"/>
  <c r="R103" i="223"/>
  <c r="Q104" i="223"/>
  <c r="R104" i="223" s="1"/>
  <c r="Q105" i="223"/>
  <c r="R105" i="223"/>
  <c r="Q106" i="223"/>
  <c r="R106" i="223" s="1"/>
  <c r="Q107" i="223"/>
  <c r="R107" i="223"/>
  <c r="Q108" i="223"/>
  <c r="R108" i="223" s="1"/>
  <c r="Q109" i="223"/>
  <c r="R109" i="223"/>
  <c r="Q110" i="223"/>
  <c r="R110" i="223" s="1"/>
  <c r="Q111" i="223"/>
  <c r="R111" i="223"/>
  <c r="Q112" i="223"/>
  <c r="R112" i="223" s="1"/>
  <c r="Q113" i="223"/>
  <c r="R113" i="223"/>
  <c r="Q114" i="223"/>
  <c r="R114" i="223" s="1"/>
  <c r="Q115" i="223"/>
  <c r="R115" i="223"/>
  <c r="Q116" i="223"/>
  <c r="R116" i="223" s="1"/>
  <c r="Q117" i="223"/>
  <c r="R117" i="223"/>
  <c r="Q118" i="223"/>
  <c r="R118" i="223" s="1"/>
  <c r="Q119" i="223"/>
  <c r="R119" i="223"/>
  <c r="Q120" i="223"/>
  <c r="R120" i="223" s="1"/>
  <c r="Q121" i="223"/>
  <c r="R121" i="223"/>
  <c r="Q122" i="223"/>
  <c r="R122" i="223" s="1"/>
  <c r="Q123" i="223"/>
  <c r="R123" i="223"/>
  <c r="Q124" i="223"/>
  <c r="R124" i="223" s="1"/>
  <c r="Q125" i="223"/>
  <c r="R125" i="223"/>
  <c r="Q126" i="223"/>
  <c r="R126" i="223" s="1"/>
  <c r="Q127" i="223"/>
  <c r="R127" i="223"/>
  <c r="Q128" i="223"/>
  <c r="R128" i="223" s="1"/>
  <c r="Q129" i="223"/>
  <c r="R129" i="223"/>
  <c r="Q130" i="223"/>
  <c r="R130" i="223" s="1"/>
  <c r="Q131" i="223"/>
  <c r="R131" i="223"/>
  <c r="Q7" i="223"/>
  <c r="R7" i="223" s="1"/>
  <c r="G16" i="231"/>
  <c r="G17" i="231"/>
  <c r="G18" i="231"/>
  <c r="G15" i="231"/>
  <c r="F18" i="231"/>
  <c r="F17" i="231"/>
  <c r="F16" i="231"/>
  <c r="F15" i="231"/>
  <c r="K132" i="223"/>
  <c r="J132" i="223"/>
  <c r="A9" i="221"/>
  <c r="A10" i="221"/>
  <c r="A11" i="221"/>
  <c r="A12" i="221"/>
  <c r="A13" i="221"/>
  <c r="A14" i="221"/>
  <c r="A15" i="221"/>
  <c r="A16" i="221"/>
  <c r="A17" i="221"/>
  <c r="A18" i="221"/>
  <c r="A19" i="221"/>
  <c r="A20" i="221"/>
  <c r="A21" i="221"/>
  <c r="A22" i="221"/>
  <c r="A23" i="221"/>
  <c r="A24" i="221"/>
  <c r="A25" i="221"/>
  <c r="A26" i="221"/>
  <c r="A27" i="221"/>
  <c r="A28" i="221"/>
  <c r="A29" i="221"/>
  <c r="A30" i="221"/>
  <c r="A31" i="221"/>
  <c r="A32" i="221"/>
  <c r="A33" i="221"/>
  <c r="A34" i="221"/>
  <c r="A35" i="221"/>
  <c r="A36" i="221"/>
  <c r="A37" i="221"/>
  <c r="A38" i="221"/>
  <c r="A39" i="221"/>
  <c r="A40" i="221"/>
  <c r="A41" i="221"/>
  <c r="A42" i="221"/>
  <c r="A43" i="221"/>
  <c r="A44" i="221"/>
  <c r="A45" i="221"/>
  <c r="A46" i="221"/>
  <c r="A47" i="221"/>
  <c r="A48" i="221"/>
  <c r="A49" i="221"/>
  <c r="A50" i="221"/>
  <c r="A51" i="221"/>
  <c r="A52" i="221"/>
  <c r="A53" i="221"/>
  <c r="A54" i="221"/>
  <c r="A55" i="221"/>
  <c r="A56" i="221"/>
  <c r="A57" i="221"/>
  <c r="A58" i="221"/>
  <c r="A59" i="221"/>
  <c r="A60" i="221"/>
  <c r="A61" i="221"/>
  <c r="A62" i="221"/>
  <c r="A63" i="221"/>
  <c r="A64" i="221"/>
  <c r="A65" i="221"/>
  <c r="A66" i="221"/>
  <c r="A67" i="221"/>
  <c r="A68" i="221"/>
  <c r="A69" i="221"/>
  <c r="A70" i="221"/>
  <c r="A71" i="221"/>
  <c r="A72" i="221"/>
  <c r="A73" i="221"/>
  <c r="A74" i="221"/>
  <c r="A75" i="221"/>
  <c r="A76" i="221"/>
  <c r="A77" i="221"/>
  <c r="A78" i="221"/>
  <c r="A79" i="221"/>
  <c r="A80" i="221"/>
  <c r="A81" i="221"/>
  <c r="A82" i="221"/>
  <c r="A83" i="221"/>
  <c r="A84" i="221"/>
  <c r="A85" i="221"/>
  <c r="A86" i="221"/>
  <c r="A87" i="221"/>
  <c r="A88" i="221"/>
  <c r="A89" i="221"/>
  <c r="A90" i="221"/>
  <c r="A91" i="221"/>
  <c r="A92" i="221"/>
  <c r="A93" i="221"/>
  <c r="A94" i="221"/>
  <c r="A95" i="221"/>
  <c r="A96" i="221"/>
  <c r="A97" i="221"/>
  <c r="A98" i="221"/>
  <c r="A99" i="221"/>
  <c r="A100" i="221"/>
  <c r="A101" i="221"/>
  <c r="A102" i="221"/>
  <c r="A103" i="221"/>
  <c r="A104" i="221"/>
  <c r="A105" i="221"/>
  <c r="A106" i="221"/>
  <c r="A107" i="221"/>
  <c r="A108" i="221"/>
  <c r="A109" i="221"/>
  <c r="A110" i="221"/>
  <c r="A111" i="221"/>
  <c r="A112" i="221"/>
  <c r="A113" i="221"/>
  <c r="A114" i="221"/>
  <c r="A115" i="221"/>
  <c r="A116" i="221"/>
  <c r="A117" i="221"/>
  <c r="A118" i="221"/>
  <c r="A119" i="221"/>
  <c r="A120" i="221"/>
  <c r="A121" i="221"/>
  <c r="A122" i="221"/>
  <c r="A123" i="221"/>
  <c r="A124" i="221"/>
  <c r="A125" i="221"/>
  <c r="A126" i="221"/>
  <c r="A127" i="221"/>
  <c r="A128" i="221"/>
  <c r="A129" i="221"/>
  <c r="A130" i="221"/>
  <c r="A131" i="221"/>
  <c r="A132" i="221"/>
  <c r="A133" i="221"/>
  <c r="A134" i="221"/>
  <c r="A135" i="221"/>
  <c r="A136" i="221"/>
  <c r="A137" i="221"/>
  <c r="A138" i="221"/>
  <c r="A139" i="221"/>
  <c r="A140" i="221"/>
  <c r="A141" i="221"/>
  <c r="A142" i="221"/>
  <c r="A143" i="221"/>
  <c r="A144" i="221"/>
  <c r="A145" i="221"/>
  <c r="A146" i="221"/>
  <c r="A147" i="221"/>
  <c r="A148" i="221"/>
  <c r="A149" i="221"/>
  <c r="A150" i="221"/>
  <c r="A151" i="221"/>
  <c r="A152" i="221"/>
  <c r="A153" i="221"/>
  <c r="A154" i="221"/>
  <c r="A155" i="221"/>
  <c r="A156" i="221"/>
  <c r="A157" i="221"/>
  <c r="A158" i="221"/>
  <c r="A159" i="221"/>
  <c r="A160" i="221"/>
  <c r="A161" i="221"/>
  <c r="A162" i="221"/>
  <c r="A163" i="221"/>
  <c r="A164" i="221"/>
  <c r="A165" i="221"/>
  <c r="A166" i="221"/>
  <c r="A167" i="221"/>
  <c r="A168" i="221"/>
  <c r="A8" i="221"/>
  <c r="A8" i="224"/>
  <c r="A9" i="224"/>
  <c r="A10" i="224"/>
  <c r="A11" i="224"/>
  <c r="A12" i="224"/>
  <c r="A13" i="224"/>
  <c r="A14" i="224"/>
  <c r="A15" i="224"/>
  <c r="A16" i="224"/>
  <c r="A17" i="224"/>
  <c r="A18" i="224"/>
  <c r="A19" i="224"/>
  <c r="A20" i="224"/>
  <c r="A21" i="224"/>
  <c r="A22" i="224"/>
  <c r="A23" i="224"/>
  <c r="A24" i="224"/>
  <c r="A25" i="224"/>
  <c r="A26" i="224"/>
  <c r="A27" i="224"/>
  <c r="A28" i="224"/>
  <c r="A29" i="224"/>
  <c r="A30" i="224"/>
  <c r="A31" i="224"/>
  <c r="A32" i="224"/>
  <c r="A33" i="224"/>
  <c r="A34" i="224"/>
  <c r="A35" i="224"/>
  <c r="A36" i="224"/>
  <c r="A37" i="224"/>
  <c r="A38" i="224"/>
  <c r="A39" i="224"/>
  <c r="A40" i="224"/>
  <c r="A41" i="224"/>
  <c r="A42" i="224"/>
  <c r="A43" i="224"/>
  <c r="A44" i="224"/>
  <c r="A45" i="224"/>
  <c r="A46" i="224"/>
  <c r="A47" i="224"/>
  <c r="A48" i="224"/>
  <c r="A49" i="224"/>
  <c r="A50" i="224"/>
  <c r="A51" i="224"/>
  <c r="A52" i="224"/>
  <c r="A53" i="224"/>
  <c r="A54" i="224"/>
  <c r="A55" i="224"/>
  <c r="A56" i="224"/>
  <c r="A8" i="223"/>
  <c r="A9" i="223"/>
  <c r="A10" i="223"/>
  <c r="A11" i="223"/>
  <c r="A12" i="223"/>
  <c r="A13" i="223"/>
  <c r="A14" i="223"/>
  <c r="A15" i="223"/>
  <c r="A16" i="223"/>
  <c r="A17" i="223"/>
  <c r="A18" i="223"/>
  <c r="A19" i="223"/>
  <c r="A20" i="223"/>
  <c r="A21" i="223"/>
  <c r="A22" i="223"/>
  <c r="A23" i="223"/>
  <c r="A24" i="223"/>
  <c r="A25" i="223"/>
  <c r="A26" i="223"/>
  <c r="A27" i="223"/>
  <c r="A28" i="223"/>
  <c r="A29" i="223"/>
  <c r="A30" i="223"/>
  <c r="A31" i="223"/>
  <c r="A32" i="223"/>
  <c r="A33" i="223"/>
  <c r="A34" i="223"/>
  <c r="A35" i="223"/>
  <c r="A36" i="223"/>
  <c r="A37" i="223"/>
  <c r="A38" i="223"/>
  <c r="A39" i="223"/>
  <c r="A40" i="223"/>
  <c r="A41" i="223"/>
  <c r="A42" i="223"/>
  <c r="A43" i="223"/>
  <c r="A44" i="223"/>
  <c r="A45" i="223"/>
  <c r="A46" i="223"/>
  <c r="A47" i="223"/>
  <c r="A48" i="223"/>
  <c r="A49" i="223"/>
  <c r="A50" i="223"/>
  <c r="A51" i="223"/>
  <c r="A52" i="223"/>
  <c r="A53" i="223"/>
  <c r="A54" i="223"/>
  <c r="A55" i="223"/>
  <c r="A56" i="223"/>
  <c r="A57" i="223"/>
  <c r="A58" i="223"/>
  <c r="A59" i="223"/>
  <c r="A60" i="223"/>
  <c r="A61" i="223"/>
  <c r="A62" i="223"/>
  <c r="A63" i="223"/>
  <c r="A64" i="223"/>
  <c r="A65" i="223"/>
  <c r="A66" i="223"/>
  <c r="A67" i="223"/>
  <c r="A68" i="223"/>
  <c r="A69" i="223"/>
  <c r="A70" i="223"/>
  <c r="A71" i="223"/>
  <c r="A72" i="223"/>
  <c r="A73" i="223"/>
  <c r="A74" i="223"/>
  <c r="A75" i="223"/>
  <c r="A76" i="223"/>
  <c r="A77" i="223"/>
  <c r="A78" i="223"/>
  <c r="A79" i="223"/>
  <c r="A80" i="223"/>
  <c r="A81" i="223"/>
  <c r="A82" i="223"/>
  <c r="A83" i="223"/>
  <c r="A84" i="223"/>
  <c r="A85" i="223"/>
  <c r="A86" i="223"/>
  <c r="A87" i="223"/>
  <c r="A88" i="223"/>
  <c r="A89" i="223"/>
  <c r="A90" i="223"/>
  <c r="A91" i="223"/>
  <c r="A92" i="223"/>
  <c r="A93" i="223"/>
  <c r="A94" i="223"/>
  <c r="A95" i="223"/>
  <c r="A96" i="223"/>
  <c r="A97" i="223"/>
  <c r="A98" i="223"/>
  <c r="A99" i="223"/>
  <c r="A100" i="223"/>
  <c r="A101" i="223"/>
  <c r="A102" i="223"/>
  <c r="A103" i="223"/>
  <c r="A104" i="223"/>
  <c r="R614" i="222"/>
  <c r="A105" i="223"/>
  <c r="A106" i="223"/>
  <c r="A107" i="223"/>
  <c r="A108" i="223"/>
  <c r="A109" i="223"/>
  <c r="A110" i="223"/>
  <c r="A111" i="223"/>
  <c r="A112" i="223"/>
  <c r="A113" i="223"/>
  <c r="A114" i="223"/>
  <c r="A115" i="223"/>
  <c r="A116" i="223"/>
  <c r="A117" i="223"/>
  <c r="A118" i="223"/>
  <c r="A119" i="223"/>
  <c r="A120" i="223"/>
  <c r="A121" i="223"/>
  <c r="A122" i="223"/>
  <c r="A123" i="223"/>
  <c r="A124" i="223"/>
  <c r="A125" i="223"/>
  <c r="A126" i="223"/>
  <c r="A127" i="223"/>
  <c r="A128" i="223"/>
  <c r="A129" i="223"/>
  <c r="A130" i="223"/>
  <c r="A131" i="223"/>
  <c r="B13" i="197"/>
  <c r="N13" i="197"/>
  <c r="D39" i="207"/>
  <c r="D36" i="207"/>
  <c r="B34" i="207"/>
  <c r="B15" i="197"/>
  <c r="K13" i="197"/>
  <c r="B27" i="207"/>
  <c r="B26" i="207"/>
  <c r="B24" i="207"/>
  <c r="B22" i="207" s="1"/>
  <c r="B23" i="207"/>
  <c r="B28" i="207"/>
  <c r="Q62" i="207"/>
  <c r="I39" i="207"/>
  <c r="I36" i="207"/>
  <c r="I30" i="207"/>
  <c r="I26" i="207" s="1"/>
  <c r="B19" i="207"/>
  <c r="I10" i="207"/>
  <c r="I9" i="207"/>
  <c r="E18" i="201"/>
  <c r="B17" i="201"/>
  <c r="B19" i="201"/>
  <c r="B21" i="197"/>
  <c r="H12" i="197"/>
  <c r="G13" i="197"/>
  <c r="J13" i="197"/>
  <c r="N59" i="207"/>
  <c r="N61" i="207"/>
  <c r="N62" i="207"/>
  <c r="E42" i="207"/>
  <c r="E43" i="207"/>
  <c r="D42" i="207"/>
  <c r="O61" i="207"/>
  <c r="O58" i="207"/>
  <c r="O59" i="207"/>
  <c r="O60" i="207"/>
  <c r="N60" i="207"/>
  <c r="B25" i="207"/>
  <c r="B55" i="207" s="1"/>
  <c r="I17" i="207"/>
  <c r="I12" i="207"/>
  <c r="O62" i="207"/>
  <c r="N58" i="207"/>
  <c r="O64" i="207"/>
  <c r="N64" i="207"/>
  <c r="E17" i="207"/>
  <c r="B13" i="207"/>
  <c r="I18" i="207"/>
  <c r="I16" i="207"/>
  <c r="B12" i="207"/>
  <c r="E16" i="207"/>
  <c r="I40" i="207"/>
  <c r="I41" i="207" s="1"/>
  <c r="B9" i="201"/>
  <c r="B9" i="197"/>
  <c r="B14" i="207"/>
  <c r="K12" i="207" s="1"/>
  <c r="B9" i="207"/>
  <c r="B8" i="201"/>
  <c r="E9" i="201"/>
  <c r="B8" i="207"/>
  <c r="B8" i="197"/>
  <c r="E9" i="197"/>
  <c r="I22" i="207"/>
  <c r="I20" i="207"/>
  <c r="I24" i="207"/>
  <c r="E12" i="197"/>
  <c r="E13" i="197"/>
  <c r="E14" i="197"/>
  <c r="E10" i="201"/>
  <c r="F9" i="207"/>
  <c r="B54" i="207" l="1"/>
  <c r="B56" i="207" s="1"/>
  <c r="B21" i="207"/>
  <c r="G25" i="207"/>
  <c r="G26" i="207" s="1"/>
  <c r="K26" i="207"/>
  <c r="L29" i="207"/>
  <c r="K24" i="207"/>
  <c r="B16" i="207"/>
  <c r="F16" i="207" s="1"/>
  <c r="K20" i="207"/>
  <c r="A15" i="207" l="1"/>
  <c r="A16" i="207" s="1"/>
  <c r="F21" i="207"/>
</calcChain>
</file>

<file path=xl/sharedStrings.xml><?xml version="1.0" encoding="utf-8"?>
<sst xmlns="http://schemas.openxmlformats.org/spreadsheetml/2006/main" count="24784" uniqueCount="2931">
  <si>
    <t>Ministerio de Obras  Públicas y Comunicaciones</t>
  </si>
  <si>
    <t>Programa Nacional de Edificaciones Escolares</t>
  </si>
  <si>
    <t>AZUA</t>
  </si>
  <si>
    <t>PERAVIA</t>
  </si>
  <si>
    <t>PROVINCIA</t>
  </si>
  <si>
    <t>ESPAILLAT</t>
  </si>
  <si>
    <t>LA VEGA</t>
  </si>
  <si>
    <t>MONSEÑOR NOUEL</t>
  </si>
  <si>
    <t>SAMANA</t>
  </si>
  <si>
    <t>SANCHEZ RAMIREZ</t>
  </si>
  <si>
    <t>BAHORUCO</t>
  </si>
  <si>
    <t>BARAHONA</t>
  </si>
  <si>
    <t>ELIAS PIÑA</t>
  </si>
  <si>
    <t>INDEPENDENCIA</t>
  </si>
  <si>
    <t>PEDERNALES</t>
  </si>
  <si>
    <t>SAN JUAN</t>
  </si>
  <si>
    <t>DISTRITO NACIONAL</t>
  </si>
  <si>
    <t>SANTO DOMINGO</t>
  </si>
  <si>
    <t>DAJABON</t>
  </si>
  <si>
    <t>PUERTO PLATA</t>
  </si>
  <si>
    <t>SANTIAGO</t>
  </si>
  <si>
    <t>SANTIAGO RODRIGUEZ</t>
  </si>
  <si>
    <t>NO INICIADAS</t>
  </si>
  <si>
    <t>SAN CRISTOBAL</t>
  </si>
  <si>
    <t>COORDINADOR</t>
  </si>
  <si>
    <t>NO</t>
  </si>
  <si>
    <t>SAN JOSE DE OCOA</t>
  </si>
  <si>
    <t>DETENIDAS</t>
  </si>
  <si>
    <t>DAJABÓN</t>
  </si>
  <si>
    <t>TOTAL</t>
  </si>
  <si>
    <t>INAUGURADAS</t>
  </si>
  <si>
    <t>TERMINADAS</t>
  </si>
  <si>
    <t/>
  </si>
  <si>
    <t>CONTRATO</t>
  </si>
  <si>
    <t>PLANTEL</t>
  </si>
  <si>
    <t>MUNICIPIO</t>
  </si>
  <si>
    <t>TIPO</t>
  </si>
  <si>
    <t>SORTEO</t>
  </si>
  <si>
    <t>NIVEL</t>
  </si>
  <si>
    <t>CONTRATISTA</t>
  </si>
  <si>
    <t>%EJECUTADO</t>
  </si>
  <si>
    <t>RAZONES DETENIDA</t>
  </si>
  <si>
    <t>OBSERVACION FICHA</t>
  </si>
  <si>
    <t>AMPLIACION Y REPARACION</t>
  </si>
  <si>
    <t>BASICA (B)</t>
  </si>
  <si>
    <t>TERMINADA</t>
  </si>
  <si>
    <t>NO ESPECIFICADO</t>
  </si>
  <si>
    <t>NUEVA</t>
  </si>
  <si>
    <t>MEDIA (M)</t>
  </si>
  <si>
    <t>ACTIVA</t>
  </si>
  <si>
    <t>PENDIENTE PAGO CUBICACION</t>
  </si>
  <si>
    <t>MONCION</t>
  </si>
  <si>
    <t>JARABACOA</t>
  </si>
  <si>
    <t>DETENIDA</t>
  </si>
  <si>
    <t>SABANA YEGUA</t>
  </si>
  <si>
    <t>SANTO DOMINGO DE GUZMAN</t>
  </si>
  <si>
    <t>LICEO GREGORIO LUPERON</t>
  </si>
  <si>
    <t>MAIMON</t>
  </si>
  <si>
    <t>SAN JUAN DE LA MAGUANA</t>
  </si>
  <si>
    <t>SANTO DOMINGO NORTE</t>
  </si>
  <si>
    <t>PIEDRA BLANCA</t>
  </si>
  <si>
    <t>VILLA LA MATA</t>
  </si>
  <si>
    <t>SANTO DOMINGO OESTE</t>
  </si>
  <si>
    <t>POLITECNICO (P)</t>
  </si>
  <si>
    <t>GASPAR HERNANDEZ</t>
  </si>
  <si>
    <t>MOCA</t>
  </si>
  <si>
    <t>CONSTANZA</t>
  </si>
  <si>
    <t>MAL MANEJO FINANCIERO-DESCAPITALIZACION DEL CONTRATISTA</t>
  </si>
  <si>
    <t>BANI</t>
  </si>
  <si>
    <t>328-2013</t>
  </si>
  <si>
    <t>RAMON MARTE PICHARDO</t>
  </si>
  <si>
    <t>VIRGINIA MARIA PEREZ TOLENTINO</t>
  </si>
  <si>
    <t>CEVICOS</t>
  </si>
  <si>
    <t>LAS MATAS DE FARFAN</t>
  </si>
  <si>
    <t>BAJOS DE HAINA</t>
  </si>
  <si>
    <t>CABRAL</t>
  </si>
  <si>
    <t>1376-2012</t>
  </si>
  <si>
    <t>LICEO MANABAO</t>
  </si>
  <si>
    <t>FENELON ANTONIO SCHOTT LOPEZ</t>
  </si>
  <si>
    <t>JIMA ABAJO</t>
  </si>
  <si>
    <t>137-2013</t>
  </si>
  <si>
    <t>LICEO NORTE DE NEIBA</t>
  </si>
  <si>
    <t>NEIBA</t>
  </si>
  <si>
    <t>RAMON EDUARDO FELIX YSAAC</t>
  </si>
  <si>
    <t>EL CERCADO</t>
  </si>
  <si>
    <t>DEPARTAMENTO HIDRAULICA</t>
  </si>
  <si>
    <t>LICEO JUAN PABLO DUARTE</t>
  </si>
  <si>
    <t>TAMAYO</t>
  </si>
  <si>
    <t>VILLA GONZALEZ</t>
  </si>
  <si>
    <t>LICEO LAS CAOBAS</t>
  </si>
  <si>
    <t>SAN IGNACIO DE SABANETA</t>
  </si>
  <si>
    <t>491-2013</t>
  </si>
  <si>
    <t>FRANCISCO HENRIQUEZ Y CARVAJAL</t>
  </si>
  <si>
    <t>NORMAN JOSEPH VARGAS DE LA TORRE</t>
  </si>
  <si>
    <t>BONAO</t>
  </si>
  <si>
    <t>BRAULIO ABAD REYES</t>
  </si>
  <si>
    <t>DEPARTAMENTO DISEÑO</t>
  </si>
  <si>
    <t>BASICA EL LIMON 2</t>
  </si>
  <si>
    <t>HECTOR RAMON ESQUEA SOSA</t>
  </si>
  <si>
    <t>LICEO LA PASCUALA</t>
  </si>
  <si>
    <t>CARLOS ALBERTO BURGOS DISLA</t>
  </si>
  <si>
    <t>342-2013</t>
  </si>
  <si>
    <t>ANA LUISA</t>
  </si>
  <si>
    <t>LUIS JOSE TOMAS FLORENTINO RODRIGUEZ</t>
  </si>
  <si>
    <t>BASICA FIDELINA ANDINO</t>
  </si>
  <si>
    <t>DUVERGE</t>
  </si>
  <si>
    <t>AXTION SOLUTIONS S R L</t>
  </si>
  <si>
    <t>JIMANI</t>
  </si>
  <si>
    <t>LICEO DE JUANCHO</t>
  </si>
  <si>
    <t>OVIEDO</t>
  </si>
  <si>
    <t>PABLO ALBERTO FERNANDEZ ALFARO</t>
  </si>
  <si>
    <t>IMBERT</t>
  </si>
  <si>
    <t>YAGUATE</t>
  </si>
  <si>
    <t>PROBLEMAS LEGALES (SOLAR)</t>
  </si>
  <si>
    <t>DEPARTAMENTO CALCULO</t>
  </si>
  <si>
    <t>BASICA EUGENIO MARIA DE HOSTOS</t>
  </si>
  <si>
    <t>NIZAO</t>
  </si>
  <si>
    <t>436-2013</t>
  </si>
  <si>
    <t>LICEO SAN MARCOS</t>
  </si>
  <si>
    <t>CONSTRUCTORA TAYCASA SRL</t>
  </si>
  <si>
    <t>SOSUA</t>
  </si>
  <si>
    <t>LICEO LA GINITA</t>
  </si>
  <si>
    <t>REYNALDO FELIPE GONZALEZ DE LA CRUZ</t>
  </si>
  <si>
    <t>PUEBLO VIEJO</t>
  </si>
  <si>
    <t>HONDO VALLE</t>
  </si>
  <si>
    <t>LICEO LA VEGA SUROESTE</t>
  </si>
  <si>
    <t>BRIGIDA OLGA CACERES GONZALEZ</t>
  </si>
  <si>
    <t>BASICA LOS DOMINGUEZ</t>
  </si>
  <si>
    <t>RAFAEL OCTAVIO SILVERIO GALAN</t>
  </si>
  <si>
    <t>BASICA VILLA LIBERACION</t>
  </si>
  <si>
    <t>VILLA BISONO</t>
  </si>
  <si>
    <t>BASICA PALMAR ARRIBA</t>
  </si>
  <si>
    <t>BASICA RAMON ANTONIO RODRIGUEZ CRUZ - LICEY AL MEDIO</t>
  </si>
  <si>
    <t>BENIGNO EZEQUIEL PORTUONDO MARTINEZ</t>
  </si>
  <si>
    <t>VILLA ALTAGRACIA</t>
  </si>
  <si>
    <t>BASICA BOCA DE LA TOMA</t>
  </si>
  <si>
    <t>CAMBITA GARABITOS</t>
  </si>
  <si>
    <t>INTERVENCION LEGAL</t>
  </si>
  <si>
    <t>189-2013</t>
  </si>
  <si>
    <t>BASICA GUAYUBIN</t>
  </si>
  <si>
    <t>LEDA MARIANA EMILIA JIMENEZ MEDRANO</t>
  </si>
  <si>
    <t>DEPARTAMENTO PRESUPUESTO</t>
  </si>
  <si>
    <t>1585-2012</t>
  </si>
  <si>
    <t>CARDENAL SANCHA</t>
  </si>
  <si>
    <t>GALLERY CONSTRUCTIONS,SRL</t>
  </si>
  <si>
    <t>192-2013</t>
  </si>
  <si>
    <t>LICEO ARROYO HONDO</t>
  </si>
  <si>
    <t>DE LA CRUZ &amp; PLACERES SRL</t>
  </si>
  <si>
    <t>BASICA LA PARED</t>
  </si>
  <si>
    <t>RAQUEL DELGADO ARAUJO DE FIGUEREO</t>
  </si>
  <si>
    <t>JOSE ALTAGRACIA TEJEDA - SALOME UREÑA</t>
  </si>
  <si>
    <t>BÁSICA PIEDRA BLANCA HATILLO Y BÁSICA JUMUNUCU</t>
  </si>
  <si>
    <t>ARISTEDES JOSE MARIA OSORIO</t>
  </si>
  <si>
    <t>LICEO HATO VIEJO</t>
  </si>
  <si>
    <t>JINA LUCIA VASQUEZ ACEVEDO</t>
  </si>
  <si>
    <t>475-2013</t>
  </si>
  <si>
    <t>LICEO EL PUEBLECITO</t>
  </si>
  <si>
    <t>EVELYN JAZMIN CUEVAS MARTE</t>
  </si>
  <si>
    <t>FURENIHSI-ETAPA 1</t>
  </si>
  <si>
    <t>SAN PEDRO DE MACORIS</t>
  </si>
  <si>
    <t>ANTONIO ACOSTA ESPINOSA</t>
  </si>
  <si>
    <t>LICEO LUCIANO UREÑA</t>
  </si>
  <si>
    <t>LOS HIDALGOS</t>
  </si>
  <si>
    <t>EDUARD GONZALEZ</t>
  </si>
  <si>
    <t>LICEO MONTELLANO</t>
  </si>
  <si>
    <t>VILLA MONTELLANO</t>
  </si>
  <si>
    <t>NILDA A. SALDOVAL CASTILLO</t>
  </si>
  <si>
    <t>TALLERES POLITECNICO PROVINCIA ESPAILLAT</t>
  </si>
  <si>
    <t>TALLER EN POLITECNICO (TP)</t>
  </si>
  <si>
    <t>LICELOT MATOS CONCEPCION</t>
  </si>
  <si>
    <t>471-2013</t>
  </si>
  <si>
    <t>FRANCISCO DEL ROSARIO SANCHEZ</t>
  </si>
  <si>
    <t>SANCHEZ</t>
  </si>
  <si>
    <t>TECHA S A</t>
  </si>
  <si>
    <t>1565-2012</t>
  </si>
  <si>
    <t>BASICA ENTRE LOS CHIVOS Y EL ZUMBON</t>
  </si>
  <si>
    <t>JOSE EDISON RAMIREZ PEREZ</t>
  </si>
  <si>
    <t>BASICA HATILLO # 2</t>
  </si>
  <si>
    <t>RAYSI ELENA DUVERGE MARTICH</t>
  </si>
  <si>
    <t>496-2013</t>
  </si>
  <si>
    <t>GONZALO REYES</t>
  </si>
  <si>
    <t>FLOR ANGELA ROA CABRERA</t>
  </si>
  <si>
    <t>BASICA BOCA DE CACHON (NUEVO PROYECTO / PEDRO MIR)</t>
  </si>
  <si>
    <t>MEREGILDO DE JESUS MARTINEZ VARGAS</t>
  </si>
  <si>
    <t>GALVAN</t>
  </si>
  <si>
    <t>PHILANA CONSULTING GROUP SRL</t>
  </si>
  <si>
    <t>CENTRO DE EDUCACION ESPECIAL</t>
  </si>
  <si>
    <t>CENTRO DE EDUCACION ESPECIAL (CEE)</t>
  </si>
  <si>
    <t>ANGELICA ALTAGRACIA TERRERO PEREZ</t>
  </si>
  <si>
    <t>LICEO GASTON FERNANDEZ DELIGNE</t>
  </si>
  <si>
    <t>MANUEL ANTONIO MORETA D, OLEO</t>
  </si>
  <si>
    <t>BASICA BATEY #6</t>
  </si>
  <si>
    <t>LICEO ALTAMIRA</t>
  </si>
  <si>
    <t>DIANA DALMASY &amp; ASOCIADOS SRL</t>
  </si>
  <si>
    <t>CACIQUE ENRIQUILLO</t>
  </si>
  <si>
    <t>GERMAN WILFRIDO PEREZ MATOS</t>
  </si>
  <si>
    <t>BASICA ENRIQUILLO</t>
  </si>
  <si>
    <t>ENRIQUILLO</t>
  </si>
  <si>
    <t>ANDRES PEÑA FLORIAN</t>
  </si>
  <si>
    <t>BASICA COMENDADOR NOROESTE</t>
  </si>
  <si>
    <t>COMENDADOR</t>
  </si>
  <si>
    <t>RAMON ARTURO RAMIREZ SUERO</t>
  </si>
  <si>
    <t>EL LLANO</t>
  </si>
  <si>
    <t>240-2013</t>
  </si>
  <si>
    <t>JUAN CANO</t>
  </si>
  <si>
    <t>YONI ANTONELY GARCIA SIERRA</t>
  </si>
  <si>
    <t>1343-2012</t>
  </si>
  <si>
    <t>LICEO FRANCISCO DEL ROSARIO SANCHEZ</t>
  </si>
  <si>
    <t>LEONEL ANTONIO LARA CESPEDES</t>
  </si>
  <si>
    <t>MARIA TRINIDAD SANCHEZ</t>
  </si>
  <si>
    <t>DANTE JHENNER CASTILLO OGANDO</t>
  </si>
  <si>
    <t>A LA ESPERA DE DOCUMENTOS</t>
  </si>
  <si>
    <t>1333-2012</t>
  </si>
  <si>
    <t>MATIAS RAMON MELLA 2</t>
  </si>
  <si>
    <t>ABEL DANILO GALVAN SUZAÑA</t>
  </si>
  <si>
    <t>231-2013</t>
  </si>
  <si>
    <t>LICEO DE JUAN SANTIAGO</t>
  </si>
  <si>
    <t>JUAN SANTIAGO</t>
  </si>
  <si>
    <t>WILSON EDISSON ADAMES BERIGUETE</t>
  </si>
  <si>
    <t>LICEO RIO LIMPIO</t>
  </si>
  <si>
    <t>PEDRO SANTANA</t>
  </si>
  <si>
    <t>JONATHAN ANTONIO PAREDES CESPEDES</t>
  </si>
  <si>
    <t>515-2013</t>
  </si>
  <si>
    <t>BUENA VISTA DEL YAQUE</t>
  </si>
  <si>
    <t>BOHECHIO</t>
  </si>
  <si>
    <t>YULIS SANCHEZ ROSARIO</t>
  </si>
  <si>
    <t>BASICA GAJO DE PEDRO-PLACER BONITO</t>
  </si>
  <si>
    <t>TEMISTOCLES BENJAMIN BAUTISTA</t>
  </si>
  <si>
    <t>LICEO BATISTA</t>
  </si>
  <si>
    <t>ROBERTO LUCIANO ESPINOSA</t>
  </si>
  <si>
    <t>507-2013</t>
  </si>
  <si>
    <t>LICEO CARRERA DE YEGUA</t>
  </si>
  <si>
    <t>JOSE MERCEDES MATEO AGRAMONTE</t>
  </si>
  <si>
    <t>POLITECNICO ARROYO CANO</t>
  </si>
  <si>
    <t>CARIDAD DE LOS REMEDIOS SANCHEZ PANIAGUA</t>
  </si>
  <si>
    <t>1474-2012</t>
  </si>
  <si>
    <t>CE JUAN ANTONIO ALIX (FLORIPE MERCEDES TUERO)</t>
  </si>
  <si>
    <t>LICEY AL MEDIO</t>
  </si>
  <si>
    <t>PAOLA MICHELLE MARRERO SANCHEZ</t>
  </si>
  <si>
    <t>1560-2012</t>
  </si>
  <si>
    <t>BASICA  LA HERRADURA 1</t>
  </si>
  <si>
    <t>ENGELS PEREZ DOMINGUEZ</t>
  </si>
  <si>
    <t>1559-2012</t>
  </si>
  <si>
    <t>BASICA NAVARRETE 3</t>
  </si>
  <si>
    <t>PAVEL RAFAEL VALDEZ MARQUEZ</t>
  </si>
  <si>
    <t>BASICA GLORIA BEATO</t>
  </si>
  <si>
    <t>RAYMOND ALEXANDER ACOSTA SANTANA</t>
  </si>
  <si>
    <t>RESTAURACION</t>
  </si>
  <si>
    <t>188-2013</t>
  </si>
  <si>
    <t>LAS ROSAS</t>
  </si>
  <si>
    <t>HITHER JOSE EUCLIDES ALVAREZ SALAZAR</t>
  </si>
  <si>
    <t>441-2013</t>
  </si>
  <si>
    <t>GREGORIO TORIBIO</t>
  </si>
  <si>
    <t>ALTAMIRA</t>
  </si>
  <si>
    <t>OMAR ELIAS CASTILLO DIAZ-ALEJO</t>
  </si>
  <si>
    <t>LICEO MARTIN HIRALDO CRUZ</t>
  </si>
  <si>
    <t>LEXINGTON DEVELOPMENT SRL</t>
  </si>
  <si>
    <t>GUANANICO</t>
  </si>
  <si>
    <t>433-2013</t>
  </si>
  <si>
    <t>POLITECNICO IMBERT</t>
  </si>
  <si>
    <t>LEONARDO FRANCISCO GOMEZ SANTANA</t>
  </si>
  <si>
    <t>BASICA SALOME UREÑA Y SABALLO</t>
  </si>
  <si>
    <t>SOLUCIONES ARQUITECTONICA DANY MINAYA &amp; ASOC SRL</t>
  </si>
  <si>
    <t>BASICA LOS TOROS</t>
  </si>
  <si>
    <t>CONSTRUCTORA GARAOL S R L</t>
  </si>
  <si>
    <t>LICEO LAS CABIRMAS</t>
  </si>
  <si>
    <t>NELSON CESAR MILIAN MEJIA</t>
  </si>
  <si>
    <t>1429-2012</t>
  </si>
  <si>
    <t>BASICA NORDESTE</t>
  </si>
  <si>
    <t>JUNIOR DAVID ALMONTE POLANCO</t>
  </si>
  <si>
    <t>LOMA DE CABRERA</t>
  </si>
  <si>
    <t>BASICA VUELTA LARGA</t>
  </si>
  <si>
    <t>SANSON REYES CASTILLO</t>
  </si>
  <si>
    <t>LUPERON</t>
  </si>
  <si>
    <t>LICEO LAS CHARCAS</t>
  </si>
  <si>
    <t>BASICA LAS CAOBAS #2</t>
  </si>
  <si>
    <t>NESTOR ENRIGUE LIRANZO PAULINO</t>
  </si>
  <si>
    <t>478-2013</t>
  </si>
  <si>
    <t>LICEO HATILLO</t>
  </si>
  <si>
    <t>HR HIGUEY REALTY SRL</t>
  </si>
  <si>
    <t>BASICA MINERVA ALTAGRACIA RODRIGUEZ IZQUIERDO</t>
  </si>
  <si>
    <t>RAFAEL ANTONIO ROMERO ROSARIO</t>
  </si>
  <si>
    <t>VILLEGAS</t>
  </si>
  <si>
    <t>480-2013</t>
  </si>
  <si>
    <t>BASICA PUEBLO NUEVO-LAVAPIES</t>
  </si>
  <si>
    <t>CONSTRUCTORA GARCIA MASSANET SRL</t>
  </si>
  <si>
    <t>549-2013</t>
  </si>
  <si>
    <t>LICEO BATERO</t>
  </si>
  <si>
    <t>RAMON JIMENEZ RONDON</t>
  </si>
  <si>
    <t>BASICA EL MANI</t>
  </si>
  <si>
    <t>PROBLEMAS LEGALES</t>
  </si>
  <si>
    <t>PUÑAL</t>
  </si>
  <si>
    <t>BASICA MEDINA</t>
  </si>
  <si>
    <t>YONATTAN ALGENIS BAEZ MENDEZ</t>
  </si>
  <si>
    <t>CARLOS GONZALEZ NUÑEZ - EL PINO</t>
  </si>
  <si>
    <t>EL PINO</t>
  </si>
  <si>
    <t>LICEO CALLE EN MEDIO</t>
  </si>
  <si>
    <t>ADONISE LLUBERES MUSTAFA</t>
  </si>
  <si>
    <t>BASICA LAS DIEZ CASITAS</t>
  </si>
  <si>
    <t>MARLYN PATRICIA NILS DE JESUS</t>
  </si>
  <si>
    <t>LICEO NAJAYO EN MEDIO</t>
  </si>
  <si>
    <t>INMOBILIARIA MARAY S A</t>
  </si>
  <si>
    <t>BASICA PEDRO ANTONIO ALMONTE HIDALGO</t>
  </si>
  <si>
    <t>PATRIANY GARRIDO CAMILO DE BETANCES</t>
  </si>
  <si>
    <t>BASICA SABANA LAS COLINAS</t>
  </si>
  <si>
    <t>OSVALDO DE JESUS PIÑA SORIANO</t>
  </si>
  <si>
    <t>498-2013</t>
  </si>
  <si>
    <t>ISIDRO RODRIGUEZ</t>
  </si>
  <si>
    <t>CARLOS JESUS MOTA RODRIGUEZ</t>
  </si>
  <si>
    <t>NO INICIADA</t>
  </si>
  <si>
    <t>LICEO LAS YAYAS DE VIAJAMA</t>
  </si>
  <si>
    <t>LAS YAYAS DE VIAJAMA</t>
  </si>
  <si>
    <t>EDWIN ERNESTO FIGUEROA FIGUEROA</t>
  </si>
  <si>
    <t>LICEO JUANA VICENTA</t>
  </si>
  <si>
    <t>ING IVAN COLLADO &amp; ASOCS SRL</t>
  </si>
  <si>
    <t>BASICA LOS BRUJAN</t>
  </si>
  <si>
    <t>HILDA DEL ROSARIO CID MANSUR</t>
  </si>
  <si>
    <t>CAMBIO DE SOLAR</t>
  </si>
  <si>
    <t>BASICA VILLA VERDE</t>
  </si>
  <si>
    <t>FAUSTO ANTONIO ABREU UREÑA</t>
  </si>
  <si>
    <t>TAMBORIL</t>
  </si>
  <si>
    <t>BASICA ESPEJO CELESTINA PATRIA GRULLON FRANCO</t>
  </si>
  <si>
    <t>BENI MARIA VALDEZ DIAZ</t>
  </si>
  <si>
    <t>435-2013</t>
  </si>
  <si>
    <t>BASICA SIXTO CRUZ (EL ESTRECHO)</t>
  </si>
  <si>
    <t>NORBERTO DE JESUS CAPELLAN DE LEON</t>
  </si>
  <si>
    <t>LICEO EL CAIMITO</t>
  </si>
  <si>
    <t>JANICO</t>
  </si>
  <si>
    <t>IVAN RADHAMES ASENCIO FADUL</t>
  </si>
  <si>
    <t>BASICA LOS RANCHOS DE BABOSICO ARRIBA</t>
  </si>
  <si>
    <t>SABANA IGLESIA</t>
  </si>
  <si>
    <t>J A PEREZ CONSTRUCCIONES SRL</t>
  </si>
  <si>
    <t>BASICA FRANCISCO AZCONA RODRIGUEZ</t>
  </si>
  <si>
    <t>SAN JOSE DE LAS MATAS</t>
  </si>
  <si>
    <t>DIOMEDES STHERLINE GIRON PANTALEON</t>
  </si>
  <si>
    <t>MICHELLE OCTAVIO ALBA RODRIGUEZ</t>
  </si>
  <si>
    <t>ELIGIO ANTONIO CERDA JAQUEZ</t>
  </si>
  <si>
    <t>BASICA CIPRIAN CABRERA</t>
  </si>
  <si>
    <t>FLOR ANGEL DEL CARMEN DISLA PAULINO</t>
  </si>
  <si>
    <t>LAS CAÑAS</t>
  </si>
  <si>
    <t>376-2013</t>
  </si>
  <si>
    <t>BIENVENIDO DEL CASTILLO</t>
  </si>
  <si>
    <t>KYAMALIE ELAINE SANG VARGAS</t>
  </si>
  <si>
    <t>1328-2012</t>
  </si>
  <si>
    <t>AMERICO RAFAEL REYES PIMENTEL</t>
  </si>
  <si>
    <t>1587-2012</t>
  </si>
  <si>
    <t>BASICA FANTINO 2</t>
  </si>
  <si>
    <t>FANTINO</t>
  </si>
  <si>
    <t>ALVIN ARTURO MIESES MOSQUEA</t>
  </si>
  <si>
    <t>337-2013</t>
  </si>
  <si>
    <t>SABANETA</t>
  </si>
  <si>
    <t>SANMY NICOLAS CAMPOS PALMA</t>
  </si>
  <si>
    <t>BASICA PEDRO HENRIQUEZ UREÑA</t>
  </si>
  <si>
    <t>FREDDY ALCIBIADES SIMON GARCIA</t>
  </si>
  <si>
    <t>BASICA NOROESTE</t>
  </si>
  <si>
    <t>CONSTRUCTORA CARLOS Y MURIEL S.A.</t>
  </si>
  <si>
    <t>426-2013</t>
  </si>
  <si>
    <t>LICEO PUEBLO NUEVO</t>
  </si>
  <si>
    <t>MODESTO LEONIDAS PEÑA REYNA</t>
  </si>
  <si>
    <t>BASICA LA FE 1</t>
  </si>
  <si>
    <t>CONSTRUCTORA GONZALEZ TAVERAS &amp; ASOCIADOS SRL</t>
  </si>
  <si>
    <t>1499-2012</t>
  </si>
  <si>
    <t>MATILDE DE JESUS FERNANDEZ RAMIREZ</t>
  </si>
  <si>
    <t>CARLOS RENZO RODRIGUEZ ALMONTE</t>
  </si>
  <si>
    <t>BASICA MARIA SECUNDINA TORRES SIRI, PROFESORA</t>
  </si>
  <si>
    <t>SEVERINO MONEGRO LANTIGUA</t>
  </si>
  <si>
    <t>SOLAR EN NEGOCIACION</t>
  </si>
  <si>
    <t>BASICA PARAISO</t>
  </si>
  <si>
    <t>GRISELDA ALICIA ROSARIO BELTRE</t>
  </si>
  <si>
    <t>LICEO EL GUANO</t>
  </si>
  <si>
    <t>RIGOBERTO SANTOS HILARIO</t>
  </si>
  <si>
    <t>BASICA CRUCE DE BARRERO</t>
  </si>
  <si>
    <t>SALLY ALTAGRACIA CORNIEL COLLADO</t>
  </si>
  <si>
    <t>345-2013</t>
  </si>
  <si>
    <t>BURENDE</t>
  </si>
  <si>
    <t>CARMEN MARIA ALEJO GARCIA</t>
  </si>
  <si>
    <t>323-2013</t>
  </si>
  <si>
    <t>LICEO SABANETA-RANCHO VIEJO</t>
  </si>
  <si>
    <t>CARLOS AMADO NIN CAVALLO</t>
  </si>
  <si>
    <t>TALLERES EN POLITECNICO PIEDRA BLANCA</t>
  </si>
  <si>
    <t>RAFAEL RIVAS PEÑA</t>
  </si>
  <si>
    <t>467-2013</t>
  </si>
  <si>
    <t>MARCELINA ENCARNACION</t>
  </si>
  <si>
    <t>AMPARO ALTAGRACIA MINIER CEBALLOS DE VERAS</t>
  </si>
  <si>
    <t>1366-2012</t>
  </si>
  <si>
    <t>LICEO ANA MARIA ALCANTARA</t>
  </si>
  <si>
    <t>GUAYABAL</t>
  </si>
  <si>
    <t>RETROFIT ONE METAL</t>
  </si>
  <si>
    <t>BASICA LAS ESCOBAS</t>
  </si>
  <si>
    <t>LOURDES SANCHEZ SOLIS</t>
  </si>
  <si>
    <t>331-2013</t>
  </si>
  <si>
    <t>HOMERO BERRIDO GLASS (BASICA MARIA ISOLINA CRUZ)</t>
  </si>
  <si>
    <t>DIOGENES PAULINO ARNO</t>
  </si>
  <si>
    <t>332-2013</t>
  </si>
  <si>
    <t>JUMUNUCO</t>
  </si>
  <si>
    <t>RIGOBERTO ARISTIDES FRANCO TAVERAS</t>
  </si>
  <si>
    <t>BASICA ESPEJO ARENOSO</t>
  </si>
  <si>
    <t>ARIEL OMAR ROSARIO ABREU</t>
  </si>
  <si>
    <t>POLITECNICO EN ARTE DARIO SURO</t>
  </si>
  <si>
    <t>TADEO ANTONIO GRACIANO SUAREZ</t>
  </si>
  <si>
    <t>1358-2012</t>
  </si>
  <si>
    <t>BASICA CENTRO DE LA CIUDAD</t>
  </si>
  <si>
    <t>DOMINICA LUISA MOJICA NICOLAS DE THOMAS</t>
  </si>
  <si>
    <t>573-2013</t>
  </si>
  <si>
    <t>ROSA LEOCADIA PICHARDO</t>
  </si>
  <si>
    <t>NOEL RADHAMES CABRERA BLANCO</t>
  </si>
  <si>
    <t>TALLERES EN POLITECNICO CAFEMBA - EL JAVILLAR</t>
  </si>
  <si>
    <t>CAONABO RAFAEL ALMONTE QUINTANA</t>
  </si>
  <si>
    <t>BASICA LAS PALMERAS</t>
  </si>
  <si>
    <t>JOSE ARIEL GOMEZ GUZMAN</t>
  </si>
  <si>
    <t>615-2013</t>
  </si>
  <si>
    <t>BASICA ESPEJO BELLA COLINA-JAPON</t>
  </si>
  <si>
    <t>EIRA PAOLA CURIEL CRUZ</t>
  </si>
  <si>
    <t>JUAN PABLO II</t>
  </si>
  <si>
    <t>1364-2012</t>
  </si>
  <si>
    <t>BASICA PUEBLO VIEJO</t>
  </si>
  <si>
    <t>CONSTRUCTORES MELO PANIAGUA</t>
  </si>
  <si>
    <t>ARIEL AMIN RODRIGUEZ LIBERATO</t>
  </si>
  <si>
    <t>BASICA LA SABANETA</t>
  </si>
  <si>
    <t>JORGE LUIS JEREZ DIAZ</t>
  </si>
  <si>
    <t>BASICA LOS CEREZOS</t>
  </si>
  <si>
    <t>SERVICIOS TECNOLOGIA Y CONSTRUCCIONES DEL CARIBE SETCA SRL</t>
  </si>
  <si>
    <t>BASICA QUITA SUEÑO # 2</t>
  </si>
  <si>
    <t>SERVICIOS INGENIERIA CIVIL Y ELECTRICA C.POR.A</t>
  </si>
  <si>
    <t>MOJA CAZABE</t>
  </si>
  <si>
    <t>557-2013</t>
  </si>
  <si>
    <t>LICEO JUNCALITO ABAJO</t>
  </si>
  <si>
    <t>YORDIN ERICKSON UREÑA PEREZ</t>
  </si>
  <si>
    <t>BASICA ANA DOLORES TORRES</t>
  </si>
  <si>
    <t>RUBEN DARIO GIL GARCIA GARCIA</t>
  </si>
  <si>
    <t>LICEO MONTE ADENTRO-PARADA VIEJA</t>
  </si>
  <si>
    <t>RAYSA MARIA SAINT HILAIRE DIAZ</t>
  </si>
  <si>
    <t>MARTHA ALEJANDRA DAJER PORTORREAL</t>
  </si>
  <si>
    <t>118-2013</t>
  </si>
  <si>
    <t>19 DE MARZO #2</t>
  </si>
  <si>
    <t>PERALTA</t>
  </si>
  <si>
    <t>BIENVENIDO ALEJANDRO VALERIO DUARTE</t>
  </si>
  <si>
    <t>CENTRO EDUCATIVO FERREGU</t>
  </si>
  <si>
    <t>JOSIAN GERMAN RUIZ MEJIA</t>
  </si>
  <si>
    <t>BASICA GUARICANO NOROESTE</t>
  </si>
  <si>
    <t>METRO ELECTRICA SRL</t>
  </si>
  <si>
    <t>BASICA PONCE</t>
  </si>
  <si>
    <t>BASICA SABANA PERDIDA  HOGAR</t>
  </si>
  <si>
    <t>CRISTIAN JOEL CRUZ GONZALEZ</t>
  </si>
  <si>
    <t>LICEO PAPAYO</t>
  </si>
  <si>
    <t>DIONICIO SANCHEZ GARCIA</t>
  </si>
  <si>
    <t>1371-2012</t>
  </si>
  <si>
    <t>EL RECODO</t>
  </si>
  <si>
    <t>VLADIMIR ILLINOV MONTAS CEDEÑO</t>
  </si>
  <si>
    <t>338-2013</t>
  </si>
  <si>
    <t>REVERENDO ANDRES AMENGUAL FE Y ALEGRIA</t>
  </si>
  <si>
    <t>GRACCO S A</t>
  </si>
  <si>
    <t>1340-2012</t>
  </si>
  <si>
    <t>BASICA VILLA LA MATA 1</t>
  </si>
  <si>
    <t>ASFALTOS TROPICALES SRL</t>
  </si>
  <si>
    <t>BASICA EL MANGUITO</t>
  </si>
  <si>
    <t>DAVID DANIEL SHULTERBRANDT PEGUERO</t>
  </si>
  <si>
    <t>BASICA BUEN NOMBRE</t>
  </si>
  <si>
    <t>ADOLFO BORG</t>
  </si>
  <si>
    <t>LICEO CABIA</t>
  </si>
  <si>
    <t>JUAN MIGUEL DE OLEO OGANDO</t>
  </si>
  <si>
    <t>LICEO JUAN BENTZ</t>
  </si>
  <si>
    <t>CARLOS JOSE NOBOA GAÑAN</t>
  </si>
  <si>
    <t>BASICA PALO AMARILLO</t>
  </si>
  <si>
    <t>CONSTRUCCIONES FRATABA SRL</t>
  </si>
  <si>
    <t>BASICA EDUVIGIS MARIA LUNA (JIMA)</t>
  </si>
  <si>
    <t>MARITZA CANDELARIA GRULLON CORTORREAL DE MARTINEZ</t>
  </si>
  <si>
    <t>439-2013</t>
  </si>
  <si>
    <t>MIGUEL MARTINEZ</t>
  </si>
  <si>
    <t>VILLA ISABELA</t>
  </si>
  <si>
    <t>NESTOR JULIO NAVARRO DE LEON</t>
  </si>
  <si>
    <t>456-2013</t>
  </si>
  <si>
    <t>BOCA NUEVA (CAMU)</t>
  </si>
  <si>
    <t>CINTHIA NOELIA DE LA CRUZ MOGENA</t>
  </si>
  <si>
    <t>YUNIA PATRICIA TEJADA GOMEZ</t>
  </si>
  <si>
    <t>BASICA LA PIÑA</t>
  </si>
  <si>
    <t>NESTOR N ALMONTE INGENIEROS &amp; ARQUITECTOS SRL</t>
  </si>
  <si>
    <t>LICEO LA MILAGROSA</t>
  </si>
  <si>
    <t>JOHANNY DOMINGUEZ GARCIA</t>
  </si>
  <si>
    <t>1588-2012</t>
  </si>
  <si>
    <t>BASICA LA SABINA</t>
  </si>
  <si>
    <t>ALEJANDRO ANTONIO ABUD CORNELIO</t>
  </si>
  <si>
    <t>327-2013</t>
  </si>
  <si>
    <t>14 DE JUNIO</t>
  </si>
  <si>
    <t>BASICA DELFIN SANTOS PINALES - EL CHORRO</t>
  </si>
  <si>
    <t>LUIS RAFAEL VERAS BIDO</t>
  </si>
  <si>
    <t>BASICA LOS PINOS</t>
  </si>
  <si>
    <t>FREDDY YUSEP GOMEZ ESCUDER</t>
  </si>
  <si>
    <t>330-2013</t>
  </si>
  <si>
    <t>CRUCERO</t>
  </si>
  <si>
    <t>GUZMAN &amp; THEN COMERCIAL SEGURIDAD SRL</t>
  </si>
  <si>
    <t>COMPRA TERRENO ADICIONAL</t>
  </si>
  <si>
    <t>312-2013</t>
  </si>
  <si>
    <t>LICEO BUENA VISTA</t>
  </si>
  <si>
    <t>JUAN VIRGINIO RESTITUYO RODRIGUEZ</t>
  </si>
  <si>
    <t>336-2013</t>
  </si>
  <si>
    <t>PINAR QUEMADO</t>
  </si>
  <si>
    <t>ALEXIS JOSE PEREZ ABREU</t>
  </si>
  <si>
    <t>BASICA LA VEGA 6</t>
  </si>
  <si>
    <t>EMMANUEL DE JESUS LOPEZ LOPEZ</t>
  </si>
  <si>
    <t>343-2013</t>
  </si>
  <si>
    <t>G B C INGENIERIA S A</t>
  </si>
  <si>
    <t>346-2013</t>
  </si>
  <si>
    <t>JOSE VIRGILIO DIAZ TERUEL</t>
  </si>
  <si>
    <t>320-2013</t>
  </si>
  <si>
    <t>JAMO ARRIBA</t>
  </si>
  <si>
    <t>JOSE ANGEL RODRIGUEZ ORTEGA</t>
  </si>
  <si>
    <t>353-2013</t>
  </si>
  <si>
    <t>LA YERBAS</t>
  </si>
  <si>
    <t>RAFAEL DE LEON MEDINA</t>
  </si>
  <si>
    <t>BASICA FRANCISCO PANAL</t>
  </si>
  <si>
    <t>GERMAN HERNANDEZ MENDEZ</t>
  </si>
  <si>
    <t>BASICA SOTO</t>
  </si>
  <si>
    <t>GLADIS EUGENIA GIL PEÑA</t>
  </si>
  <si>
    <t>LICEO AUT. DUARTE (CERCANO AL RIO JAYACO)</t>
  </si>
  <si>
    <t>ROQUE BURGOS &amp; ASOCIADOS SRL</t>
  </si>
  <si>
    <t>468-2013</t>
  </si>
  <si>
    <t>SANTO CAPOIS</t>
  </si>
  <si>
    <t>PAULA CRISTINA DE LEON INOA</t>
  </si>
  <si>
    <t>BASICA ATENAIDA ESCARRE DE BERROA PROF.</t>
  </si>
  <si>
    <t>LUIS EDUARDO CORSINO DIAZ</t>
  </si>
  <si>
    <t>469-2013</t>
  </si>
  <si>
    <t>BASICA MAJAGUAL</t>
  </si>
  <si>
    <t>HOSMIL ARGENIS GARCIA PAULINO</t>
  </si>
  <si>
    <t>461-2013</t>
  </si>
  <si>
    <t>RAFAEL ALVARADO</t>
  </si>
  <si>
    <t>HUMBERTO RAFAEL GALAN RODRIGUEZ</t>
  </si>
  <si>
    <t>BASICA COTUI 2</t>
  </si>
  <si>
    <t>COTUI</t>
  </si>
  <si>
    <t>550-2013</t>
  </si>
  <si>
    <t>BASICA COTUI 5</t>
  </si>
  <si>
    <t>552-2013</t>
  </si>
  <si>
    <t>JUANA DOLORES CRUZ JEREZ</t>
  </si>
  <si>
    <t>LAURA VIRGINIA CRESPO VASQUEZ</t>
  </si>
  <si>
    <t>1356-2012</t>
  </si>
  <si>
    <t>LA BIJA-JOSE FRANCISCO PEÑA GOMEZ</t>
  </si>
  <si>
    <t>MARCO ANTONIO ROMAN NICOLAS</t>
  </si>
  <si>
    <t>BASICA 27 DE FEBRERO</t>
  </si>
  <si>
    <t>ROBEL VALENZUELA PINALES</t>
  </si>
  <si>
    <t>LICEO MARIA IGNACIA SARITA</t>
  </si>
  <si>
    <t>ANNETTE CAROLINA VALDEZ MELO</t>
  </si>
  <si>
    <t>LICEO FUNDACION</t>
  </si>
  <si>
    <t>HORMIGONES PUERTO PLATA SRL</t>
  </si>
  <si>
    <t>BASICA ANTERA MOTA</t>
  </si>
  <si>
    <t>ALBERT ALMONTE YZQUIERDO</t>
  </si>
  <si>
    <t>BASICA LOS OLIVA</t>
  </si>
  <si>
    <t>CADIR JOSE MIGUEL MARTINEZ GONZALEZ</t>
  </si>
  <si>
    <t>BASICA PADRE LAS CASAS</t>
  </si>
  <si>
    <t>YOVINSE PICHARDO RUALES</t>
  </si>
  <si>
    <t>LICEO BARRIO LOS CUETO</t>
  </si>
  <si>
    <t>JOSE ANTONIO LOPEZ ACOSTA</t>
  </si>
  <si>
    <t>CONSTRUCCIONES RUMBULA SRL</t>
  </si>
  <si>
    <t>BASICA EL PORTON-HATO DEL YAQUE</t>
  </si>
  <si>
    <t>MARIAN JOSELY VARGAS HERNANDEZ</t>
  </si>
  <si>
    <t>BASICA JOSE VALENTIN PEREZ CASTRO - LA NORIEGA</t>
  </si>
  <si>
    <t>ANGEL RICARDO VALENTIN ROSARIO</t>
  </si>
  <si>
    <t>BASICA LA BARRANQUITA</t>
  </si>
  <si>
    <t>CARLOS MANUEL TAVERAS LIRIANO</t>
  </si>
  <si>
    <t>BASICA PADRE VIDAL</t>
  </si>
  <si>
    <t>TANIA MARIELA POLANCO DIAZ</t>
  </si>
  <si>
    <t>BASICA VILLA BAO</t>
  </si>
  <si>
    <t>HAMLET WERNER VLADIMIR OTAÑEZ TEJADA</t>
  </si>
  <si>
    <t>TALLERES EN POLITECNICO DE TAMBORIL</t>
  </si>
  <si>
    <t>PEDRO LUIS MARTE PANTALEON</t>
  </si>
  <si>
    <t>BASICA LA LOMOTA</t>
  </si>
  <si>
    <t>INDIRA MARTHA MINERVA MEJIA CABRERA</t>
  </si>
  <si>
    <t>334-2013</t>
  </si>
  <si>
    <t>PASO BAJITO</t>
  </si>
  <si>
    <t>MARTINA MIGUELINA M MARIA ERO</t>
  </si>
  <si>
    <t>1372-2012</t>
  </si>
  <si>
    <t>LICEO AZUA 1</t>
  </si>
  <si>
    <t>JUAN CARLOS NOVA MENDEZ</t>
  </si>
  <si>
    <t>EL PUERTO</t>
  </si>
  <si>
    <t>BASICA LA BOMBA</t>
  </si>
  <si>
    <t>BRONNY EMILIO DIAZ FELIZ</t>
  </si>
  <si>
    <t>LICEO EL PRADO</t>
  </si>
  <si>
    <t>YAQUI GERMOSEN TAVERAS</t>
  </si>
  <si>
    <t>LICEO VILLA PALMAREJO</t>
  </si>
  <si>
    <t>CARLOS MIGUEL TEJEDA CABRERA</t>
  </si>
  <si>
    <t>TVC. VALENTIN GARCIA</t>
  </si>
  <si>
    <t>PADRE LAS CASAS</t>
  </si>
  <si>
    <t>CESAR MEDRANO</t>
  </si>
  <si>
    <t>LOS LADRILLOS</t>
  </si>
  <si>
    <t>MERVI LUZ CABRAL GIL</t>
  </si>
  <si>
    <t>TABARA ARRIBA</t>
  </si>
  <si>
    <t>RAMON BERNARDO PEREZ NOBOA</t>
  </si>
  <si>
    <t>POLITECNICO CONSTANZA NORTE</t>
  </si>
  <si>
    <t>JOSE ELIAS UREÑA ROSARIO</t>
  </si>
  <si>
    <t>TALLERES EN POLITECNICO CONSTANZA NORTE</t>
  </si>
  <si>
    <t>MARY DALIA NUÑEZ HERNANDEZ</t>
  </si>
  <si>
    <t>LICEO CEIBA DE MADERA</t>
  </si>
  <si>
    <t>DISENO E INGENIERIA SRL</t>
  </si>
  <si>
    <t>BASICA LOS CASTILLO</t>
  </si>
  <si>
    <t>CAMILO J HURTADO C INGENIEROS ASOCIADOS SRL</t>
  </si>
  <si>
    <t>BASICA ESPEJO CRISTO OBRERO</t>
  </si>
  <si>
    <t>CLARINDA EMILIA DAVIS PATRONE</t>
  </si>
  <si>
    <t>LICEO JOSE FRANCISCO PEÑA GOMEZ</t>
  </si>
  <si>
    <t>CASA ALEXANDER</t>
  </si>
  <si>
    <t>BASICA SABANA BARRIO NUEVO</t>
  </si>
  <si>
    <t>GUSTAVO JOSE FEBLES FERNANDEZ</t>
  </si>
  <si>
    <t>BASICA EL GRINGO</t>
  </si>
  <si>
    <t>JESUS MARIA PANIAGUA SEGURA</t>
  </si>
  <si>
    <t>LUZ CLARIBEL BAUTISTA CASTILLO</t>
  </si>
  <si>
    <t>BASICA ESPEJO IVAN GUZMAN</t>
  </si>
  <si>
    <t>WILSON LEONARDO MARTINEZ VASQUEZ</t>
  </si>
  <si>
    <t>LICEO ESCALERA ARRIBA</t>
  </si>
  <si>
    <t>IBELKA JOSELYN ALONZO GONZALEZ</t>
  </si>
  <si>
    <t>BASICA HILARIO SANTOS LEON - LOS FRIOS</t>
  </si>
  <si>
    <t>SANDRA IVELISSE VARGAS</t>
  </si>
  <si>
    <t>BASICA EL TUNEL</t>
  </si>
  <si>
    <t>CONSTRUCTORA VELEZ Y SANCHEZ SRL</t>
  </si>
  <si>
    <t>BASICA ESCUELA HOGAR DOÑA CHUCHA</t>
  </si>
  <si>
    <t>MARIEN SARRAFF HERRERA</t>
  </si>
  <si>
    <t>GLADYS ROSA SANCHEZ MOLANO DE DIAZ</t>
  </si>
  <si>
    <t>POLITECNICO JOSE FRANCISCO PEÑA GOMEZ</t>
  </si>
  <si>
    <t>MARIA DE LOURDES MENDEZ MINAYA</t>
  </si>
  <si>
    <t>197-2013</t>
  </si>
  <si>
    <t>GARCIA RODRIGUEZ Y ASOCIADOS DISENO Y CONSTRUCCIONES SRL</t>
  </si>
  <si>
    <t>BASICA LOS JOBOS</t>
  </si>
  <si>
    <t>YSELMYS RODRIGUEZ PEREZ</t>
  </si>
  <si>
    <t>SOLAR NO IDENTIFICADO</t>
  </si>
  <si>
    <t>LICEO BARRANCON</t>
  </si>
  <si>
    <t>CONSTRUCCIONES GEORGE EDUARDO MORALES SRL</t>
  </si>
  <si>
    <t>EDUARDO ESPINO CAMILO</t>
  </si>
  <si>
    <t>BASICA JUAN GUZMAN-MANOGUAYABO</t>
  </si>
  <si>
    <t>CONSTRUCCION SUPERVISION Y ESTUDIOS TOPOGRAFICOS SRL</t>
  </si>
  <si>
    <t>BASICA PUERTO PLATA 12</t>
  </si>
  <si>
    <t>ISEMCA CPOR A</t>
  </si>
  <si>
    <t>BASICA PADRE GRANERO 2</t>
  </si>
  <si>
    <t>STALIN GONZALEZ CRUZ</t>
  </si>
  <si>
    <t>LICEO PADRE GRANERO</t>
  </si>
  <si>
    <t>INGRID ABREU COLLADO</t>
  </si>
  <si>
    <t>BASICA LAS MARVINAS</t>
  </si>
  <si>
    <t>ELBIS ERNESTO PEÑA ROSARIO</t>
  </si>
  <si>
    <t>LICEO ENGOMBE</t>
  </si>
  <si>
    <t>MARIM &amp; GROUP INVERSIONISTAS C POR A</t>
  </si>
  <si>
    <t>GILLERMINA TONO</t>
  </si>
  <si>
    <t>VICENTE NOBLE</t>
  </si>
  <si>
    <t>ASUNCION ESTEBANIA MARTIN MATOS DE DE LA CRUZ</t>
  </si>
  <si>
    <t>LICEO NIGUA 2</t>
  </si>
  <si>
    <t>SAN GREGORIO DE NIGUA</t>
  </si>
  <si>
    <t>JOSE LUIS RODRIGUEZ PEGUERO</t>
  </si>
  <si>
    <t>BASICA SABANA PERDIDA-LA FELICIDAD</t>
  </si>
  <si>
    <t>PEDRO JOSE BERNABEL CABRERA</t>
  </si>
  <si>
    <t>493-2013</t>
  </si>
  <si>
    <t>SAINAGUA</t>
  </si>
  <si>
    <t>LUIS RAFAEL PEREZ PEREZ</t>
  </si>
  <si>
    <t>BASICA NARANJAL ARRIBA</t>
  </si>
  <si>
    <t>OTTO MIGUEL ANTONIO SEIFFE REYNA</t>
  </si>
  <si>
    <t>1551-2012</t>
  </si>
  <si>
    <t>BASICA LA CAOBA - CAEI</t>
  </si>
  <si>
    <t>EDGAR J. MARTINEZ SANCHEZ</t>
  </si>
  <si>
    <t>BASICA EL SUMBI</t>
  </si>
  <si>
    <t>LOS CACAOS</t>
  </si>
  <si>
    <t>ELECTROMAR SRL</t>
  </si>
  <si>
    <t>LICEO CALLEJON DE NIZAO</t>
  </si>
  <si>
    <t>JULIO MOCK &amp; COMPANIAS SRL</t>
  </si>
  <si>
    <t>1605-2012</t>
  </si>
  <si>
    <t>BASICA LOS CACAOS</t>
  </si>
  <si>
    <t>FAUSTO FRANCISCO DOÑE TIBURCIO</t>
  </si>
  <si>
    <t>BASICA SAN ANTONIO</t>
  </si>
  <si>
    <t>ACELA ARMANTINA ALARCON PEGUERO</t>
  </si>
  <si>
    <t>POLITECNICO EN ARTE DOÑA CHUCA</t>
  </si>
  <si>
    <t>MIGUELINA ROSSI</t>
  </si>
  <si>
    <t>BASICA ABRAHAN MATEO - MAGUEYAL CORTES</t>
  </si>
  <si>
    <t>JOSE ORESTES MARTINEZ PEREZ</t>
  </si>
  <si>
    <t>BASICA CORAZONES UNIDOS - LOS HAITISES</t>
  </si>
  <si>
    <t>CESAR EDUARDO PEREZ MELO</t>
  </si>
  <si>
    <t>BASICA CORNELIO MARTINEZ - MONTE BONITO</t>
  </si>
  <si>
    <t>MARIA VICTORIA PERALTA GIL</t>
  </si>
  <si>
    <t>BASICA EVANGELISTA VELOZ</t>
  </si>
  <si>
    <t>MARINO AUGUSTO LUPERON FELIZ</t>
  </si>
  <si>
    <t>NADYA ELINA MENDEZ VARGAS</t>
  </si>
  <si>
    <t>FALTA SOLAR</t>
  </si>
  <si>
    <t>BASICA LA PLAYA</t>
  </si>
  <si>
    <t>DEMBEL RAMIREZ ARIAS</t>
  </si>
  <si>
    <t>LICEO ENRIQUILLO-RIO CHIL</t>
  </si>
  <si>
    <t>COLASTICA PEÑA PEREZ</t>
  </si>
  <si>
    <t>BASICA CABRAL 2</t>
  </si>
  <si>
    <t>ROSABEL ROSARIO FERNANDEZ</t>
  </si>
  <si>
    <t>LICEO EL PEÑON</t>
  </si>
  <si>
    <t>EL PEÑON</t>
  </si>
  <si>
    <t>BASICA LOS BLANCOS</t>
  </si>
  <si>
    <t>ANAHI BATISTA DOTEL</t>
  </si>
  <si>
    <t>BASICA HERMANOS PUELLO</t>
  </si>
  <si>
    <t>BASICA LA PATILLA</t>
  </si>
  <si>
    <t>CONSTCA SRL</t>
  </si>
  <si>
    <t>BASICA JUAN PABLO DUARTE</t>
  </si>
  <si>
    <t>LUIS CESAR RAMIREZ</t>
  </si>
  <si>
    <t>BASICA SABANA DE JENJIBRE</t>
  </si>
  <si>
    <t>VIVERLYN ALTAGRACIA BAEZ MARTINEZ</t>
  </si>
  <si>
    <t>BASICA MATA DE GUANABANO</t>
  </si>
  <si>
    <t>SANTO ORTEGA</t>
  </si>
  <si>
    <t>LICEO FRANCISCO ANTONIO SALCEDO</t>
  </si>
  <si>
    <t>CARLOS GABRIEL DIAZ NIN</t>
  </si>
  <si>
    <t>LICEO MONTE DE LA JAGUA</t>
  </si>
  <si>
    <t>JOSE ANTONIO ARIAS ACOSTA</t>
  </si>
  <si>
    <t>BASICA COLONIA JAPONESA</t>
  </si>
  <si>
    <t>FRANCISCO ANTONIO POLANCO ANGELES</t>
  </si>
  <si>
    <t>BASICA EL TORNADO</t>
  </si>
  <si>
    <t>JOSE JOAQUIN VARGAS URIBE</t>
  </si>
  <si>
    <t>BASICA MARIA ANGELICA BAUTISTA GALAN - LA ESCUCHADERA</t>
  </si>
  <si>
    <t>FRANCIS ABREU HERNANDEZ</t>
  </si>
  <si>
    <t>BASICA RAMON MARIA RAMIREZ</t>
  </si>
  <si>
    <t>GLADYS MERCEDES HERNANDEZ HUNGRIA</t>
  </si>
  <si>
    <t>BASICA DOMINGO ANTONIO PEREZ OZUNA</t>
  </si>
  <si>
    <t>GABINO ANTONIO PADILLA BALBUENA</t>
  </si>
  <si>
    <t>BASICA HOMERO BERRIDO GLASS</t>
  </si>
  <si>
    <t>ARIDIA TAVERAS GARCIA</t>
  </si>
  <si>
    <t>DISCONSA TECH SRL</t>
  </si>
  <si>
    <t>BASICA EL HIGUERO</t>
  </si>
  <si>
    <t>EDDER ARIDIO DE JESUS CONCEPCION LOPEZ</t>
  </si>
  <si>
    <t>BASICA JOAQUIN GARCIA</t>
  </si>
  <si>
    <t>ROMELINDA ANTONIA SANTOS REYES</t>
  </si>
  <si>
    <t>BASICA LAS LAGUNAS-ZONA FRANCA</t>
  </si>
  <si>
    <t>ALINA TERESA REYES RODRIGUEZ</t>
  </si>
  <si>
    <t>BASICA OLIMPIA ACEVEDO DE ALMAZAR</t>
  </si>
  <si>
    <t>LEANDRO NERIS GOMEZ LORA</t>
  </si>
  <si>
    <t>BASICA MAXIMO GOMEZ</t>
  </si>
  <si>
    <t>PROYECTOS GENERALES PROGRESA SRL</t>
  </si>
  <si>
    <t>BASICA PROSPERIDAD</t>
  </si>
  <si>
    <t>JOSE GABRIEL DE LA ROSA HOLGUIN</t>
  </si>
  <si>
    <t>BASICA SAN JOSE 2</t>
  </si>
  <si>
    <t>AMELIA YIRALY PEREZ CAMARENA</t>
  </si>
  <si>
    <t>LICEO LA DELICIA</t>
  </si>
  <si>
    <t>GREGORIO GARCIA ACOSTA</t>
  </si>
  <si>
    <t>TALLERES EN POLITECNICO TIPICO BONAO</t>
  </si>
  <si>
    <t>BASICA EL LIMONAL-LA VEREDA</t>
  </si>
  <si>
    <t>CONSTRUMIRKA SRL</t>
  </si>
  <si>
    <t>LICEO CARRETON-CATALINA</t>
  </si>
  <si>
    <t>CONSTRUCTORAS LOS CALIMETES SRL</t>
  </si>
  <si>
    <t>BASICA ERNESTO CABRERA DURAN - RIO GRANDE AL MEDIO</t>
  </si>
  <si>
    <t>JOSE LUIS TEJADA SIRI</t>
  </si>
  <si>
    <t>TALLERES EN POLITECNICO DE IMBERT CAFEMBA - EL JAVILLAR</t>
  </si>
  <si>
    <t>CYNTHIA MICHAEL VALERIO RUIZ</t>
  </si>
  <si>
    <t>INICIAL (I)</t>
  </si>
  <si>
    <t>FRANCISCO MANUEL TEZANOS BAEZ</t>
  </si>
  <si>
    <t>BASICA CHARAMICOS</t>
  </si>
  <si>
    <t>RAMON ANTONIO SILVERIO PEN</t>
  </si>
  <si>
    <t>LAS TERRENAS</t>
  </si>
  <si>
    <t>VIRGILIO FRANCISCO RODRIGUEZ GONZALEZ</t>
  </si>
  <si>
    <t>LICEO SAMANA NORDESTE</t>
  </si>
  <si>
    <t>RAMON EMILIO MINIER CEBALLOS</t>
  </si>
  <si>
    <t>BASICA MINERVA MIRABAL</t>
  </si>
  <si>
    <t>BYRON ALFONSO RODRIGUEZ ABREU</t>
  </si>
  <si>
    <t>BASICA EL NIETO</t>
  </si>
  <si>
    <t>INVERSIONES LAVABER S R L</t>
  </si>
  <si>
    <t>BASICA MOVEARTE EL DIQUE</t>
  </si>
  <si>
    <t>YAN CARLOS CASTILLO DE LA CRUZ</t>
  </si>
  <si>
    <t>BASICA SIGLO XXI</t>
  </si>
  <si>
    <t>WILSTON HIPOLITO RODRIGUEZ VALDEZ</t>
  </si>
  <si>
    <t>LICEO EL CALICHE</t>
  </si>
  <si>
    <t>JESUS ARMANDO CRUZ RIJO</t>
  </si>
  <si>
    <t>LICEO LA PLANTA</t>
  </si>
  <si>
    <t>SOLUCIONES CATEJA SRL</t>
  </si>
  <si>
    <t>COMPAÑIA CONSTRUCTORA MONTERMEJ SRL</t>
  </si>
  <si>
    <t>BASICA HERMANAS MIRABAL</t>
  </si>
  <si>
    <t>MISHELLE MARIET ABREU SOTO</t>
  </si>
  <si>
    <t>BASICA EL JAMEY</t>
  </si>
  <si>
    <t>JOSE ERNESTO HERNANDEZ ARCINIEGA</t>
  </si>
  <si>
    <t>BASICA MADRE VIEJA SUR</t>
  </si>
  <si>
    <t>INVERSIONES BERMACH SRL</t>
  </si>
  <si>
    <t>ROMILLY SRL</t>
  </si>
  <si>
    <t>BASICA NUEVO PROGRESO</t>
  </si>
  <si>
    <t>SONIA MARGARITA CAMILO MEJIA</t>
  </si>
  <si>
    <t>BASICA SAINAGUA-CRUCE DE CANASTA</t>
  </si>
  <si>
    <t>HERNANDEZ CONSTRUCTORA E INMOBILIARIA HERCONSI SRL</t>
  </si>
  <si>
    <t>INSTITUTO PREPARATORIO DE MENORES-SC-“REFOR”-1ERA ETAPA</t>
  </si>
  <si>
    <t>INGENIEROS CONSTRUCTORES SANTANA &amp; MORETA RIVAS C POR A</t>
  </si>
  <si>
    <t>INSTITUTO PREPARATORIO DE MENORES-SC-“REFOR”-2DA ETAPA</t>
  </si>
  <si>
    <t>COTAVESA SRL</t>
  </si>
  <si>
    <t>LICEO MADRE VIEJA SUR</t>
  </si>
  <si>
    <t>EDINSA ELADIO DURAN INVESTMENTS SRL</t>
  </si>
  <si>
    <t>LICEO NAJAYO ARRIBA</t>
  </si>
  <si>
    <t>WILFREDO MENA VERAS</t>
  </si>
  <si>
    <t>LICEO SABANA TORO</t>
  </si>
  <si>
    <t>WALDO MANUEL CAMPUSANO SEGURA</t>
  </si>
  <si>
    <t>BASICA YOGO YOGO</t>
  </si>
  <si>
    <t>GM2 ARQUITECTURA INGENIERIA &amp; URBANISMO SRL</t>
  </si>
  <si>
    <t>BASICA SAN JOSE</t>
  </si>
  <si>
    <t>DISSEN ELECTRICA &amp; CONSTRUCTORA SRL</t>
  </si>
  <si>
    <t>BASICA URANIA MONTAS</t>
  </si>
  <si>
    <t>RESISOLID SRL</t>
  </si>
  <si>
    <t>LICEO CESAR EVERTZ</t>
  </si>
  <si>
    <t>LICEO MARIA TERESA MIRABAL</t>
  </si>
  <si>
    <t>JOSE MARIA POLANCO BRITO</t>
  </si>
  <si>
    <t>BASICA MACHIN</t>
  </si>
  <si>
    <t>CESAR HIPOLITO VASQUEZ LOPEZ</t>
  </si>
  <si>
    <t>YANIRY BONIFACIO PEÑA DE SANCHEZ</t>
  </si>
  <si>
    <t>TALLERES EN POLITECNICO JOSE NUÑEZ DE CACERES</t>
  </si>
  <si>
    <t>JULIETTA MARIBEL PUJOLS VELAZQUEZ</t>
  </si>
  <si>
    <t>RAFAEL BERGES SANCHEZ</t>
  </si>
  <si>
    <t>BASICA LA SIEMBRA</t>
  </si>
  <si>
    <t>LICEO LAS MULAS</t>
  </si>
  <si>
    <t>ALTAGRACIA DE JESUS GONZALEZ CASTRO</t>
  </si>
  <si>
    <t>LICEO SANTA LUCIA</t>
  </si>
  <si>
    <t>LL SOLUCIONES ALTERNATIVAS EIRL</t>
  </si>
  <si>
    <t>BASICA LOS DAMNIFICADOS</t>
  </si>
  <si>
    <t>KARILEIDY SOSA TAPIA</t>
  </si>
  <si>
    <t>LICEO GUAZUMAL</t>
  </si>
  <si>
    <t>JULYS LOESMIT FIGUEREO RODRIGUEZ</t>
  </si>
  <si>
    <t>LICEO SAN JUAN SURESTE-PEDRO HENRIQUEZ UREÑA 2</t>
  </si>
  <si>
    <t>ALVIN EDISON RAMIREZ LUCIANO</t>
  </si>
  <si>
    <t>ANDRES LEONEL HERNANDEZ HERNANDEZ</t>
  </si>
  <si>
    <t>TALLERES EN POLITECNICO BRISAS DE CAUCEDO (ITECO)</t>
  </si>
  <si>
    <t>ANGELA MARIA OLIVO SANTANA</t>
  </si>
  <si>
    <t>BASICA VILLA LA MATA</t>
  </si>
  <si>
    <t>JUAN ZOILO ROA SANTANA</t>
  </si>
  <si>
    <t>RICHARD APOLINAR MERCEDES FERNANDEZ</t>
  </si>
  <si>
    <t>BASICA ZENEIDA DE BLANCO, PROF - LAS AROMAS</t>
  </si>
  <si>
    <t>BELARMINIO ALFONSO PEREZ VERAS</t>
  </si>
  <si>
    <t>LICEO REPARTO FERMIN</t>
  </si>
  <si>
    <t>NINOSKA KATHERINE ARIAS ORTIZ</t>
  </si>
  <si>
    <t>583-2013</t>
  </si>
  <si>
    <t>DONA INOCE (ESCUELA INOCENCIA MERCEDES CABRERA)</t>
  </si>
  <si>
    <t>OMAR ALEXANDER NICASIO ROMERO</t>
  </si>
  <si>
    <t>BASICA CANCA LA HOYA</t>
  </si>
  <si>
    <t>CANDIDA PATRICIA GARCIA RODRIGUEZ</t>
  </si>
  <si>
    <t>POLITECNICO NAVARRETE</t>
  </si>
  <si>
    <t>CONSTRUCTORA Y SERVICIOS HERNANDEZ GRULLON ASOCS COSGA SRL</t>
  </si>
  <si>
    <t>BASICA ANA LUZ CABRERA - EL AGUACATE DEL LIMON</t>
  </si>
  <si>
    <t>ANGELICA MARIA UREÑA VASQUEZ</t>
  </si>
  <si>
    <t>TALLERES EN POLITECNICO DE VILLA GONZALEZ</t>
  </si>
  <si>
    <t>ALBERTO DE JESUS VILLALONA MORILLO</t>
  </si>
  <si>
    <t>BASICA EL NARANJITO</t>
  </si>
  <si>
    <t>JOSE ANTONIO MEDRANO HAZIM</t>
  </si>
  <si>
    <t>ESTANCIA (E)</t>
  </si>
  <si>
    <t>MARILU FIGUEROA MEDINA</t>
  </si>
  <si>
    <t>VILLA MELLA II</t>
  </si>
  <si>
    <t>SEMUROSA SUPLISERVIC CONSULT SRL</t>
  </si>
  <si>
    <t>FAUSTO RAFAEL JIMENEZ FERNANDEZ</t>
  </si>
  <si>
    <t>GURABO ABAJO</t>
  </si>
  <si>
    <t>LEONARDO SANTOS BELIAEVA</t>
  </si>
  <si>
    <t>BARSEQUILLO</t>
  </si>
  <si>
    <t>MIGUEL SERRANO SEGURA</t>
  </si>
  <si>
    <t>OSCAR MARINO FRANCISCO CABRERA</t>
  </si>
  <si>
    <t>CRISTO REY</t>
  </si>
  <si>
    <t>JFS CONSTRUCCIONES SRL</t>
  </si>
  <si>
    <t>CRISTO REY 2</t>
  </si>
  <si>
    <t>CONSTRUCTORA SERVITERM SRL</t>
  </si>
  <si>
    <t>CIENFUEGOS-OESTE</t>
  </si>
  <si>
    <t>RAFAEL MARINO QUIÑONES PEGUERO</t>
  </si>
  <si>
    <t>CAPOTILLO</t>
  </si>
  <si>
    <t>HERMANOS YARYURA ARQUITECTOS E INGENIEROS CONTRATISTAS SRL</t>
  </si>
  <si>
    <t>DOMINGO SABIO</t>
  </si>
  <si>
    <t>JOHANNY ESTRELLA RIVERA</t>
  </si>
  <si>
    <t>GUALEY</t>
  </si>
  <si>
    <t>COART ARQUITECTURA SRL</t>
  </si>
  <si>
    <t>SIMON BOLIVAR</t>
  </si>
  <si>
    <t>MIDRIAN YLUMINADA SALAS REYES</t>
  </si>
  <si>
    <t>ROSA MARGARITA SANCHEZ ORTEGA</t>
  </si>
  <si>
    <t>GUARICANO II</t>
  </si>
  <si>
    <t>JUAN OSCAR DE PEÑA GARCIA</t>
  </si>
  <si>
    <t>CONSTRUCTORA ANDUJAR CAMBERO &amp; ASOCS SRL</t>
  </si>
  <si>
    <t>DISTRITO MUNICIPAL HATO DEL YAQUE 1</t>
  </si>
  <si>
    <t>VICTOR EMILIO CARRERAS BUENO</t>
  </si>
  <si>
    <t>YAPUR  DUMIT</t>
  </si>
  <si>
    <t>FRANCISCO RENE QUINTANA ALVAREZ</t>
  </si>
  <si>
    <t>PUERTO PLATA 1</t>
  </si>
  <si>
    <t>XIOMARA POLANCO TAVAREZ</t>
  </si>
  <si>
    <t>BARRIOS LOS JAZMINES – PAPAYO-PEKIN 2</t>
  </si>
  <si>
    <t>HERALCA SRL</t>
  </si>
  <si>
    <t>BLOQUE DE BARRIOS SAN JOSE LA MINA-BARRIO LINDO</t>
  </si>
  <si>
    <t>CONSTRUCCIONES Y SERVICIOS MEJIA SRL</t>
  </si>
  <si>
    <t>BLOQUE ENSANCHE BOLIVAR-ENS. HERMANAS MIRABAL-EL EJIDO</t>
  </si>
  <si>
    <t>GIOVANNY BIENVENIDO RODRIGUEZ</t>
  </si>
  <si>
    <t>LICELO VASQUEZ TINEO</t>
  </si>
  <si>
    <t>SAN MARTIN-VILLA FRANCISCA</t>
  </si>
  <si>
    <t>MATERIALES LIGEROS CONSTRUCCIONES ARQUITECTURA Y ASESORIA SRL</t>
  </si>
  <si>
    <t>FELIX TAVAREZ DISLA</t>
  </si>
  <si>
    <t>JACINTO JOSE FERNANDEZ MATOS</t>
  </si>
  <si>
    <t>CARLOS TAVARES ACOSTA</t>
  </si>
  <si>
    <t>COTUI 2</t>
  </si>
  <si>
    <t>JHONNY WILFREDO PEREZ ARIAS</t>
  </si>
  <si>
    <t>LUIS MANUEL DURAN MIESES</t>
  </si>
  <si>
    <t>PUERTO PLATA LOS MAESTROS</t>
  </si>
  <si>
    <t>CRISTHIAN EMILIO PERALTA PERALTA</t>
  </si>
  <si>
    <t>TEODORO EUSEBIO TEJADA TAVAREZ</t>
  </si>
  <si>
    <t>BANI 1</t>
  </si>
  <si>
    <t>JESUS EMMANUEL MONTERO JAVIER</t>
  </si>
  <si>
    <t>BANI 2</t>
  </si>
  <si>
    <t>INGENIERIA HIGUERITO SRL</t>
  </si>
  <si>
    <t>BANI 3 CASCO URBANO</t>
  </si>
  <si>
    <t>SANTA ANA GUZMAN UBRI DE DE LOS SANTOS</t>
  </si>
  <si>
    <t>PADRE GRANERO</t>
  </si>
  <si>
    <t>CONSTRUCTORA HACHE BORDAS SRL</t>
  </si>
  <si>
    <t>LUIS BIENVENIDO LEDESMA CUEVAS</t>
  </si>
  <si>
    <t>LOS RIOS</t>
  </si>
  <si>
    <t>ZENEN JAVIER MORA</t>
  </si>
  <si>
    <t>VILLA MELLA</t>
  </si>
  <si>
    <t>MYSETTE DOLORES BATISTA GOMEZ DE CUEVAS</t>
  </si>
  <si>
    <t>LAS FLORES</t>
  </si>
  <si>
    <t>RAFAEL NICOLAS ALCANTARA SANCHEZ</t>
  </si>
  <si>
    <t>AZUA 2</t>
  </si>
  <si>
    <t>DINY WANDER MATOS GARABITO</t>
  </si>
  <si>
    <t>KELGOMSA SRL</t>
  </si>
  <si>
    <t>MASYMAX MULTI SERVICES SRL</t>
  </si>
  <si>
    <t>DISTRITO VILLA CENTRAL BARAHONA</t>
  </si>
  <si>
    <t>HECTOR BIENVENIDO SEGURA MATOS</t>
  </si>
  <si>
    <t>BISERICI CONSTRUCCIONES SRL</t>
  </si>
  <si>
    <t>JOSE RAMON CEPIN LOPEZ</t>
  </si>
  <si>
    <t>LUIS RAFAEL SANTOS ROJAS</t>
  </si>
  <si>
    <t>CONSTRUMAGNA SRL</t>
  </si>
  <si>
    <t>DISCONART DISEÑOS &amp; CONSTRUCCIONES SRL</t>
  </si>
  <si>
    <t>LA VEGA (LA ALBOLEDA I-IV)</t>
  </si>
  <si>
    <t>IVAN IGNACIO DE LOS SANTOS JAVIER</t>
  </si>
  <si>
    <t>CARMEN MARGARITA MEDINA PEÑA</t>
  </si>
  <si>
    <t>BONAO (CENTRO DE LA CIUDAD)</t>
  </si>
  <si>
    <t>JOAN ALEXANDER HERNANDEZ VALDEZ</t>
  </si>
  <si>
    <t>ANA DE LA ROSA MERCEDES</t>
  </si>
  <si>
    <t>EL AVISPERO</t>
  </si>
  <si>
    <t>DIOGENES PARTENIO VARGAS FERMIN</t>
  </si>
  <si>
    <t>PUERTO PLATA 2</t>
  </si>
  <si>
    <t>PRISCILLA CRISTINA ANTONIO DIDIEZ</t>
  </si>
  <si>
    <t>KENNIA ALICIA LALANE MATOS</t>
  </si>
  <si>
    <t>ALEXIS SANTIAGO MONEGRO ANTIGUA</t>
  </si>
  <si>
    <t>CONSTRUCTORA E Y V SRL</t>
  </si>
  <si>
    <t>CANASTICA</t>
  </si>
  <si>
    <t>MIRQUIADES FIGUEREO BELTRE</t>
  </si>
  <si>
    <t>MADRE VIEJA DEL NORTE</t>
  </si>
  <si>
    <t>GPF GROUP SRL</t>
  </si>
  <si>
    <t>SAN CRISTOBAL CASCO URBANO</t>
  </si>
  <si>
    <t>MARIA ALTAGRACIA DEL C MARIANO TEJEDA</t>
  </si>
  <si>
    <t>NIGUA</t>
  </si>
  <si>
    <t>OCTAVIO RADHAMES RODRIGUEZ GARCIA</t>
  </si>
  <si>
    <t>ARMANDO DE JESUS FELIZ VALDEZ</t>
  </si>
  <si>
    <t>CONSTRUCTORA ROYSER SRL</t>
  </si>
  <si>
    <t>COTUI 1</t>
  </si>
  <si>
    <t>INGETECTURA SRL</t>
  </si>
  <si>
    <t>OSIRIS ANTONIO LIBERATO TAVARES</t>
  </si>
  <si>
    <t>BLOQUE DE BARRIOS REPARTO PERALTA, YAGUITA DEL PASTOR</t>
  </si>
  <si>
    <t>EDUARDO DE LEON BALBUENA</t>
  </si>
  <si>
    <t>DISTRITO MUNICIPAL HATO DEL YAQUE 2</t>
  </si>
  <si>
    <t>LUIS MANUEL CONCEPCION PEÑA</t>
  </si>
  <si>
    <t>GURABO 2</t>
  </si>
  <si>
    <t>CYNDI JOHANNA CASTILLO CALDERON</t>
  </si>
  <si>
    <t>LAS COLINAS</t>
  </si>
  <si>
    <t>ILSO VIRGILIO FELIPE FELIPE AMEZQUITA</t>
  </si>
  <si>
    <t>MIGUEL ADAMS TORRES MARTINEZ</t>
  </si>
  <si>
    <t>TORRES INGENIERIA SRL</t>
  </si>
  <si>
    <t>NAVARRETE</t>
  </si>
  <si>
    <t>LUIS ERNESTO GOBAIRA MALUF</t>
  </si>
  <si>
    <t>CRISTIAN FRANCISCO CABRERA RAMOS</t>
  </si>
  <si>
    <t>JUAN PABLO DUARTE</t>
  </si>
  <si>
    <t>HERMANAS MIRABAL</t>
  </si>
  <si>
    <t>VILLA JARAGUA</t>
  </si>
  <si>
    <t>INAUGURADA.</t>
  </si>
  <si>
    <t>1379-2012</t>
  </si>
  <si>
    <t>JUAN CARLOS ARIAS GOMEZ</t>
  </si>
  <si>
    <t>LA DESCUBIERTA</t>
  </si>
  <si>
    <t>CENTRO MODELO DE INICIAL</t>
  </si>
  <si>
    <t>Terminada.</t>
  </si>
  <si>
    <t>PENDIENTE CUB.#10: DR$1,646,290.18. FINAL PROGRA.</t>
  </si>
  <si>
    <t>HERANDY SANTOS SANTOS</t>
  </si>
  <si>
    <t>644-2013</t>
  </si>
  <si>
    <t>GREGORIO ANTONIO AUZON ABREU</t>
  </si>
  <si>
    <t>PROBLEMAS MIMARENA</t>
  </si>
  <si>
    <t>LICEO FRANCISCO DEL ROSARIO SANCHEZ (BASICA FRANCISCO DEL ROSARIO SANCHEZ)</t>
  </si>
  <si>
    <t>RAMON FRANCISCO MERCEDES MARIANO</t>
  </si>
  <si>
    <t xml:space="preserve"> </t>
  </si>
  <si>
    <t>1</t>
  </si>
  <si>
    <t>2</t>
  </si>
  <si>
    <t>3</t>
  </si>
  <si>
    <t>4</t>
  </si>
  <si>
    <t>2418</t>
  </si>
  <si>
    <t>175</t>
  </si>
  <si>
    <t>2433</t>
  </si>
  <si>
    <t>2331</t>
  </si>
  <si>
    <t>2332</t>
  </si>
  <si>
    <t>2339</t>
  </si>
  <si>
    <t>2355</t>
  </si>
  <si>
    <t>1291</t>
  </si>
  <si>
    <t>2359</t>
  </si>
  <si>
    <t>2361</t>
  </si>
  <si>
    <t>2365</t>
  </si>
  <si>
    <t>2555</t>
  </si>
  <si>
    <t>2092</t>
  </si>
  <si>
    <t>2100</t>
  </si>
  <si>
    <t>2383</t>
  </si>
  <si>
    <t>2110</t>
  </si>
  <si>
    <t>2111</t>
  </si>
  <si>
    <t>2385</t>
  </si>
  <si>
    <t>2115</t>
  </si>
  <si>
    <t>2117</t>
  </si>
  <si>
    <t>2118</t>
  </si>
  <si>
    <t>2131</t>
  </si>
  <si>
    <t>2132</t>
  </si>
  <si>
    <t>2389</t>
  </si>
  <si>
    <t>2392</t>
  </si>
  <si>
    <t>0006-15</t>
  </si>
  <si>
    <t>0007-15</t>
  </si>
  <si>
    <t>0008-15</t>
  </si>
  <si>
    <t>2140</t>
  </si>
  <si>
    <t>0009-15</t>
  </si>
  <si>
    <t>0010-15</t>
  </si>
  <si>
    <t>2141</t>
  </si>
  <si>
    <t>0011-15</t>
  </si>
  <si>
    <t>0012-15</t>
  </si>
  <si>
    <t>2142</t>
  </si>
  <si>
    <t>0133-2013</t>
  </si>
  <si>
    <t>2193</t>
  </si>
  <si>
    <t>2393</t>
  </si>
  <si>
    <t>0016-15</t>
  </si>
  <si>
    <t>0373-15</t>
  </si>
  <si>
    <t>1745-2012</t>
  </si>
  <si>
    <t>0019-15</t>
  </si>
  <si>
    <t>0376-15</t>
  </si>
  <si>
    <t>0020-15</t>
  </si>
  <si>
    <t>0021-15</t>
  </si>
  <si>
    <t>0022-15</t>
  </si>
  <si>
    <t>2150</t>
  </si>
  <si>
    <t>0023-15</t>
  </si>
  <si>
    <t>173-13</t>
  </si>
  <si>
    <t>0026-15</t>
  </si>
  <si>
    <t>2155</t>
  </si>
  <si>
    <t>0378-15</t>
  </si>
  <si>
    <t>2370</t>
  </si>
  <si>
    <t>2043</t>
  </si>
  <si>
    <t>2170</t>
  </si>
  <si>
    <t>0021-16</t>
  </si>
  <si>
    <t>0391-15</t>
  </si>
  <si>
    <t>1672-2012</t>
  </si>
  <si>
    <t>0054-15</t>
  </si>
  <si>
    <t>0055-15</t>
  </si>
  <si>
    <t>2171</t>
  </si>
  <si>
    <t>0057-15</t>
  </si>
  <si>
    <t>0392-15</t>
  </si>
  <si>
    <t>0058-15</t>
  </si>
  <si>
    <t>COLEGIO DON BOSCO</t>
  </si>
  <si>
    <t>JUAN CRISOSTOMO ESTRELLA</t>
  </si>
  <si>
    <t>2181</t>
  </si>
  <si>
    <t>0393-15</t>
  </si>
  <si>
    <t>0065-15</t>
  </si>
  <si>
    <t>0066-15</t>
  </si>
  <si>
    <t>0067-15</t>
  </si>
  <si>
    <t>0070-15</t>
  </si>
  <si>
    <t>2401</t>
  </si>
  <si>
    <t>2213</t>
  </si>
  <si>
    <t>2214</t>
  </si>
  <si>
    <t>2215</t>
  </si>
  <si>
    <t>0107-15</t>
  </si>
  <si>
    <t>0108-15</t>
  </si>
  <si>
    <t>0109-15</t>
  </si>
  <si>
    <t>0110-15</t>
  </si>
  <si>
    <t>705</t>
  </si>
  <si>
    <t>2218</t>
  </si>
  <si>
    <t>2219</t>
  </si>
  <si>
    <t>0111-15</t>
  </si>
  <si>
    <t>2221</t>
  </si>
  <si>
    <t>1644-2012</t>
  </si>
  <si>
    <t>2222</t>
  </si>
  <si>
    <t>2223</t>
  </si>
  <si>
    <t>2226</t>
  </si>
  <si>
    <t>0118-15</t>
  </si>
  <si>
    <t>0121-15</t>
  </si>
  <si>
    <t>2236</t>
  </si>
  <si>
    <t>2410</t>
  </si>
  <si>
    <t>0399-15</t>
  </si>
  <si>
    <t>0132-15</t>
  </si>
  <si>
    <t>0133-15</t>
  </si>
  <si>
    <t>0134-15</t>
  </si>
  <si>
    <t>0400-15</t>
  </si>
  <si>
    <t>0135-15</t>
  </si>
  <si>
    <t>765</t>
  </si>
  <si>
    <t>2042</t>
  </si>
  <si>
    <t>0409-15</t>
  </si>
  <si>
    <t>0411-15</t>
  </si>
  <si>
    <t>0152-15</t>
  </si>
  <si>
    <t>0153-15</t>
  </si>
  <si>
    <t>0154-15</t>
  </si>
  <si>
    <t>2419</t>
  </si>
  <si>
    <t>2420</t>
  </si>
  <si>
    <t>2262</t>
  </si>
  <si>
    <t>0156-15</t>
  </si>
  <si>
    <t>2263</t>
  </si>
  <si>
    <t>0158-15</t>
  </si>
  <si>
    <t>1482-2012</t>
  </si>
  <si>
    <t>2265</t>
  </si>
  <si>
    <t>2266</t>
  </si>
  <si>
    <t>2268</t>
  </si>
  <si>
    <t>0165-15</t>
  </si>
  <si>
    <t>0166-15</t>
  </si>
  <si>
    <t>0413-15</t>
  </si>
  <si>
    <t>0414-15</t>
  </si>
  <si>
    <t>0415-15</t>
  </si>
  <si>
    <t>0170-15</t>
  </si>
  <si>
    <t>1714-2012</t>
  </si>
  <si>
    <t>2276</t>
  </si>
  <si>
    <t>2273</t>
  </si>
  <si>
    <t>2421</t>
  </si>
  <si>
    <t>2275</t>
  </si>
  <si>
    <t>0174-15</t>
  </si>
  <si>
    <t>1712-2012</t>
  </si>
  <si>
    <t>2278</t>
  </si>
  <si>
    <t>2279</t>
  </si>
  <si>
    <t>2281</t>
  </si>
  <si>
    <t>0417-15</t>
  </si>
  <si>
    <t>292-2015</t>
  </si>
  <si>
    <t>2422</t>
  </si>
  <si>
    <t>0177-15</t>
  </si>
  <si>
    <t>2423</t>
  </si>
  <si>
    <t>2284</t>
  </si>
  <si>
    <t>0180-15</t>
  </si>
  <si>
    <t>0422-15</t>
  </si>
  <si>
    <t>0424-15</t>
  </si>
  <si>
    <t>0425-15</t>
  </si>
  <si>
    <t>0426-15</t>
  </si>
  <si>
    <t>0427-15</t>
  </si>
  <si>
    <t>0183-15</t>
  </si>
  <si>
    <t>0184-15</t>
  </si>
  <si>
    <t>2293</t>
  </si>
  <si>
    <t>2294</t>
  </si>
  <si>
    <t>2295</t>
  </si>
  <si>
    <t>0188-15</t>
  </si>
  <si>
    <t>0431-15</t>
  </si>
  <si>
    <t>0191-15</t>
  </si>
  <si>
    <t>2429-2013</t>
  </si>
  <si>
    <t>0196-15</t>
  </si>
  <si>
    <t>2301</t>
  </si>
  <si>
    <t>2303</t>
  </si>
  <si>
    <t>0198-15</t>
  </si>
  <si>
    <t>2310-2013</t>
  </si>
  <si>
    <t>0201-15</t>
  </si>
  <si>
    <t>0203-15</t>
  </si>
  <si>
    <t>2320</t>
  </si>
  <si>
    <t>0214-15</t>
  </si>
  <si>
    <t>0216-15</t>
  </si>
  <si>
    <t>0567-2013</t>
  </si>
  <si>
    <t>0438-15</t>
  </si>
  <si>
    <t>LICEO PEKIN ADENTRO (ETAPA 2)</t>
  </si>
  <si>
    <t>2333</t>
  </si>
  <si>
    <t>0230-15</t>
  </si>
  <si>
    <t>0231-15</t>
  </si>
  <si>
    <t>0232-15</t>
  </si>
  <si>
    <t>0233-15</t>
  </si>
  <si>
    <t>0234-15</t>
  </si>
  <si>
    <t>0236-15</t>
  </si>
  <si>
    <t>0237-15</t>
  </si>
  <si>
    <t>0240-15</t>
  </si>
  <si>
    <t>0243-15</t>
  </si>
  <si>
    <t>0247-15</t>
  </si>
  <si>
    <t>2358</t>
  </si>
  <si>
    <t>0249-15</t>
  </si>
  <si>
    <t>0250-15</t>
  </si>
  <si>
    <t>0252-15</t>
  </si>
  <si>
    <t>2114</t>
  </si>
  <si>
    <t>2116</t>
  </si>
  <si>
    <t>616-2013</t>
  </si>
  <si>
    <t>2129-2013</t>
  </si>
  <si>
    <t>2130-2013</t>
  </si>
  <si>
    <t>0005-15</t>
  </si>
  <si>
    <t>0371-15</t>
  </si>
  <si>
    <t>0372-15</t>
  </si>
  <si>
    <t>1698-2013</t>
  </si>
  <si>
    <t>0018-15</t>
  </si>
  <si>
    <t>1700-2013</t>
  </si>
  <si>
    <t>0377-15</t>
  </si>
  <si>
    <t>1701-2013</t>
  </si>
  <si>
    <t>1702-2013</t>
  </si>
  <si>
    <t>1703-2013</t>
  </si>
  <si>
    <t>1704-2013</t>
  </si>
  <si>
    <t>1671-2013</t>
  </si>
  <si>
    <t>1681-2013</t>
  </si>
  <si>
    <t>1680-2013</t>
  </si>
  <si>
    <t>1675-2013</t>
  </si>
  <si>
    <t>0390-15</t>
  </si>
  <si>
    <t>0056-15</t>
  </si>
  <si>
    <t>0061-15</t>
  </si>
  <si>
    <t>0395-15</t>
  </si>
  <si>
    <t>0105-15</t>
  </si>
  <si>
    <t>0397-15</t>
  </si>
  <si>
    <t>1722-2013</t>
  </si>
  <si>
    <t>0113-15</t>
  </si>
  <si>
    <t>0114-15</t>
  </si>
  <si>
    <t>0130-15</t>
  </si>
  <si>
    <t>0131-15</t>
  </si>
  <si>
    <t>0408-15</t>
  </si>
  <si>
    <t>0149-15</t>
  </si>
  <si>
    <t>0151-15</t>
  </si>
  <si>
    <t>0115-15</t>
  </si>
  <si>
    <t>1728-2013</t>
  </si>
  <si>
    <t>1729-2013</t>
  </si>
  <si>
    <t>0159-2013</t>
  </si>
  <si>
    <t>0161-15</t>
  </si>
  <si>
    <t>0167-2015</t>
  </si>
  <si>
    <t>0169-15</t>
  </si>
  <si>
    <t>1641-2013</t>
  </si>
  <si>
    <t>1640-2013</t>
  </si>
  <si>
    <t>178-2015</t>
  </si>
  <si>
    <t>1638-2013</t>
  </si>
  <si>
    <t>0197-15</t>
  </si>
  <si>
    <t>1692-2013</t>
  </si>
  <si>
    <t>0437-15</t>
  </si>
  <si>
    <t>0213-15</t>
  </si>
  <si>
    <t>1694-2013</t>
  </si>
  <si>
    <t>1705-2013</t>
  </si>
  <si>
    <t>1706-2013</t>
  </si>
  <si>
    <t>0439-15</t>
  </si>
  <si>
    <t>0440-15</t>
  </si>
  <si>
    <t>0220-15</t>
  </si>
  <si>
    <t>0223-15</t>
  </si>
  <si>
    <t>0228-15</t>
  </si>
  <si>
    <t>1715-2013</t>
  </si>
  <si>
    <t>1662-2013</t>
  </si>
  <si>
    <t>1661-2013</t>
  </si>
  <si>
    <t>AGOSTO</t>
  </si>
  <si>
    <t>AULA FINAL</t>
  </si>
  <si>
    <t>ESTATUS OBRA</t>
  </si>
  <si>
    <t>RESUMEN GENERAL DE ESTATUS DE PLANTELES POR PROVINCIAS</t>
  </si>
  <si>
    <t>ERNESTO CONCEPCION LUCIANO</t>
  </si>
  <si>
    <t>FECHATERMI</t>
  </si>
  <si>
    <t>DUARTE</t>
  </si>
  <si>
    <t>MONTE CRISTI</t>
  </si>
  <si>
    <t>VALVERDE</t>
  </si>
  <si>
    <t>EL SEIBO</t>
  </si>
  <si>
    <t>MONTE PLATA</t>
  </si>
  <si>
    <t>HATO MAYOR</t>
  </si>
  <si>
    <t>LA ALTAGRACIA</t>
  </si>
  <si>
    <t>LA ROMANA</t>
  </si>
  <si>
    <t>MOPC</t>
  </si>
  <si>
    <t xml:space="preserve">PAGO SOLAR </t>
  </si>
  <si>
    <t>0751-2014</t>
  </si>
  <si>
    <t>PRELIMINARES</t>
  </si>
  <si>
    <t xml:space="preserve">  </t>
  </si>
  <si>
    <t>RITMO LENTO</t>
  </si>
  <si>
    <t xml:space="preserve">A LA ESPERA APROBACIONES </t>
  </si>
  <si>
    <t xml:space="preserve">CONSTRUCTORA MOAREVAS SRL </t>
  </si>
  <si>
    <t xml:space="preserve">PELAEZ &amp; KOURY INGENIERIA Y ARQUITECTURA C X A </t>
  </si>
  <si>
    <t>MOPC2</t>
  </si>
  <si>
    <t>LICEO LOS JARDINES</t>
  </si>
  <si>
    <t>BIOCONSTRUCTORA DOMINICANA MLD, S.R.L.</t>
  </si>
  <si>
    <t>POLITECNICO VICTOR ESTRELLA LIZ (SANTA MARTHA)</t>
  </si>
  <si>
    <t xml:space="preserve">REPUBLICA DE HAITI ETAPA II (BASICA ESPEJO CAMILA HENRIQUEZ) </t>
  </si>
  <si>
    <t>BASICA CARREFOUR</t>
  </si>
  <si>
    <t xml:space="preserve">BEN RUIZ CONSTRUCTORA SRL </t>
  </si>
  <si>
    <t>BASICA FUNDACION-LOS GIRASOLES</t>
  </si>
  <si>
    <t>RAMON ONESIMO CASTILLO BONIFACIO</t>
  </si>
  <si>
    <t>0039-15</t>
  </si>
  <si>
    <t>BASICA PERANTUEN</t>
  </si>
  <si>
    <t>ALBO DANIEL PEREZ SANABIA</t>
  </si>
  <si>
    <t>LICEO CRISTO REY 1</t>
  </si>
  <si>
    <t>FANJUL ESTEVEZ SERVICIOS DE INGENIERIA &amp; CIA</t>
  </si>
  <si>
    <t>TALLERES EN POLITECNICO JOSE FRANCISCO PEÑA GOMEZ</t>
  </si>
  <si>
    <t>NELSON ANTONIO PONS MATOS</t>
  </si>
  <si>
    <t>BASICA LOS ALTILES</t>
  </si>
  <si>
    <t>ARENOSO</t>
  </si>
  <si>
    <t>FRANCISCO ANTONIO SANTOS REYES</t>
  </si>
  <si>
    <t>207-2013</t>
  </si>
  <si>
    <t>YAIBA ABAJO</t>
  </si>
  <si>
    <t>CASTILLO</t>
  </si>
  <si>
    <t>ANYER PABLO SUAREZ BLANCO</t>
  </si>
  <si>
    <t>209-2013</t>
  </si>
  <si>
    <t>LICEO FLERIDA HERNANDEZ</t>
  </si>
  <si>
    <t>LAS GUARANAS</t>
  </si>
  <si>
    <t>LENMY ANTONIO CRUZ ALMONTE</t>
  </si>
  <si>
    <t>SAN FRANCISCO DE MACORIS</t>
  </si>
  <si>
    <t>BASICA LOMA DE LA JOYA</t>
  </si>
  <si>
    <t>CESAR GUILLERMO CASTRO</t>
  </si>
  <si>
    <t>BASICA SEFERINO TEN ROSARIO</t>
  </si>
  <si>
    <t>MIGUEL SALVADOR PEREZ LASTANAO</t>
  </si>
  <si>
    <t>BASICA URBANIZACION BALBI</t>
  </si>
  <si>
    <t>GRACIANO ANTONIO LORA MAYI</t>
  </si>
  <si>
    <t>LICEO LOS CHIRIPO-LOS HORMIGUEROS</t>
  </si>
  <si>
    <t>CARMEN ELVIA LIZARDO PAULINO</t>
  </si>
  <si>
    <t>LICEO SAGRADO CORAZON DE JESUS</t>
  </si>
  <si>
    <t>JUAN JOSE ROSA PEÑA</t>
  </si>
  <si>
    <t>TALLERES EN POLITECNICO DE DUARTE, B. LAS CAOBAS</t>
  </si>
  <si>
    <t>JULISSA MUÑOZ ORTEGA</t>
  </si>
  <si>
    <t>229-2013</t>
  </si>
  <si>
    <t>LA REFORMA</t>
  </si>
  <si>
    <t>VILLA RIVA</t>
  </si>
  <si>
    <t>EDDY RAFAEL ROSARIO RODRIGUEZ</t>
  </si>
  <si>
    <t xml:space="preserve">MARIA TRINIDAD SANCHEZ </t>
  </si>
  <si>
    <t xml:space="preserve">   </t>
  </si>
  <si>
    <t>LICEO SABANA DE LA MAR NORTE</t>
  </si>
  <si>
    <t>SABANA DE LA MAR</t>
  </si>
  <si>
    <t>P &amp; D INGENIERIA ARQUITECTURA Y TERMINACIONES SRL</t>
  </si>
  <si>
    <t>270-2013</t>
  </si>
  <si>
    <t>AGUA FRIA</t>
  </si>
  <si>
    <t>SALCEDO</t>
  </si>
  <si>
    <t>CONSTRUCTORA ORTEGA GONZALEZ &amp; ASOCIADOS, SRL</t>
  </si>
  <si>
    <t>272-2013</t>
  </si>
  <si>
    <t>ANA DELIA FLORENTINO</t>
  </si>
  <si>
    <t>EUFEMIO TEJADA PEÑA</t>
  </si>
  <si>
    <t>280-2013</t>
  </si>
  <si>
    <t xml:space="preserve">PABLO RAMON ROMERO AYBAR </t>
  </si>
  <si>
    <t>TENARES</t>
  </si>
  <si>
    <t>VICTOR JUAN MARTINEZ TORIBIO</t>
  </si>
  <si>
    <t>LICEO ISIDRO ANTONIO ESTEVEZ</t>
  </si>
  <si>
    <t>AMBIORY RODRIGUEZ PAULINO</t>
  </si>
  <si>
    <t>LICEO TENARES NORTE</t>
  </si>
  <si>
    <t>MILDRE BIENVENIDA SANZ GALAY</t>
  </si>
  <si>
    <t>0076-15</t>
  </si>
  <si>
    <t>BASICA LA CUARENTA</t>
  </si>
  <si>
    <t>VILLA TAPIA</t>
  </si>
  <si>
    <t>LUIS FELIPE NICASIO HERNANDEZ</t>
  </si>
  <si>
    <t>TALLERES EN POLITECNICO VILLA TAPIA</t>
  </si>
  <si>
    <t>JORGE LUIS ESCOLASTICO OLIVO</t>
  </si>
  <si>
    <t>1616-2012</t>
  </si>
  <si>
    <t>LICEO BARRIO SAN GEORGES (PICA PIEDRA)</t>
  </si>
  <si>
    <t>HIGUEY</t>
  </si>
  <si>
    <t>GUSTAVO RAFAEL DOMINGUEZ LUIS</t>
  </si>
  <si>
    <t>0094-15</t>
  </si>
  <si>
    <t>BASICA BATEY PELIGRO</t>
  </si>
  <si>
    <t>JESUS BENJAMIN PEREZ HERRERA</t>
  </si>
  <si>
    <t>BASICA CHILO POURIET</t>
  </si>
  <si>
    <t>JHOANDRY SANTANA CASTILLO</t>
  </si>
  <si>
    <t>BASICA CRUZ DEL ISLEÑO</t>
  </si>
  <si>
    <t>AMABLE EURIPIDES MONTAS UREÑA</t>
  </si>
  <si>
    <t>BASICA SAJOUR</t>
  </si>
  <si>
    <t>ANTHONY ROOSEVELT BRUNO ROSARIO</t>
  </si>
  <si>
    <t>JOSE ARTURO CARABALLO LACHE</t>
  </si>
  <si>
    <t>LICEO SABANETA EL CARRIL (LICEO LA CEIBA DE LA ALTAGRACIA)</t>
  </si>
  <si>
    <t>LICEO VILLA CERRO</t>
  </si>
  <si>
    <t>FELIX GUERRERO ABREU</t>
  </si>
  <si>
    <t>TALLERES EN POLITECNICO DE VILLA CERRO</t>
  </si>
  <si>
    <t>CESAR FRANK SANCHEZ OVANDO</t>
  </si>
  <si>
    <t>304-2013</t>
  </si>
  <si>
    <t>BOCA DE CHAVON</t>
  </si>
  <si>
    <t>SAN RAFAEL DEL YUMA</t>
  </si>
  <si>
    <t>ANGEL LUIS URBAEZ SANTANA</t>
  </si>
  <si>
    <t>BASICA BATEY MAGDALENA</t>
  </si>
  <si>
    <t>JULIO ERNESTO CEDEÑO CEDANO</t>
  </si>
  <si>
    <t>BASICA CAMPO NUEVO</t>
  </si>
  <si>
    <t>DLC ARQUITECTURA S A</t>
  </si>
  <si>
    <t>LICEO BOCA DE YUMA</t>
  </si>
  <si>
    <t>ELAINE YAQUENIA BELTRE INOA</t>
  </si>
  <si>
    <t>BASICA ESPEJO PAULINA JIMENEZ</t>
  </si>
  <si>
    <t>EDUARDO MATEO BERROA</t>
  </si>
  <si>
    <t>LICEO VILLA VERDE NORTE</t>
  </si>
  <si>
    <t>CIMENTA CONSTRUCTORA &amp; SERVICIOS CCS SRL</t>
  </si>
  <si>
    <t>BASICA ROMANA DEL OESTE</t>
  </si>
  <si>
    <t>FABIAN ELADIO MARTINEZ RODRIGUEZ</t>
  </si>
  <si>
    <t>BASICA VILLA VERDE (ESPEJO EL PEÑON)</t>
  </si>
  <si>
    <t>MERCEDES ACEVEDO DEL ROSARIO</t>
  </si>
  <si>
    <t>VILLA HERMOSA</t>
  </si>
  <si>
    <t>BASICA EL 6 (ESPEJO TZU-CHI)</t>
  </si>
  <si>
    <t>HOMERO MANELIX GRATEREAUX DURAN</t>
  </si>
  <si>
    <t xml:space="preserve">CONSULTING ENGINEERS AND SERVICES STEMMA SRL </t>
  </si>
  <si>
    <t xml:space="preserve">ARIDIO DE JS. CONCEPCION GUERRERO </t>
  </si>
  <si>
    <t xml:space="preserve">  PROBLEMAS LEGALES (SOLAR): PROYECTO TIENE PROBLEMAS DE LITIS CON EL SOLAR</t>
  </si>
  <si>
    <t>0125-15</t>
  </si>
  <si>
    <t>BASICA EL BARRO</t>
  </si>
  <si>
    <t>EL FACTOR</t>
  </si>
  <si>
    <t>HUMBERTO MANUEL LANTIGUA BALBUENA</t>
  </si>
  <si>
    <t>BASICA CURNA</t>
  </si>
  <si>
    <t>NAGUA</t>
  </si>
  <si>
    <t>CONRADO ROMAN ALONZO ESCAÑO</t>
  </si>
  <si>
    <t>HEROINA LINARES DE LA CRUZ</t>
  </si>
  <si>
    <t>TALLERES EN POLITECNICO DE ZONA NOROESTE</t>
  </si>
  <si>
    <t>WILLIAM ANTONIO ALVARADO MENDOZA</t>
  </si>
  <si>
    <t>359-2013</t>
  </si>
  <si>
    <t>ROSA VENTURA-LA HOZADERA</t>
  </si>
  <si>
    <t>RIO SAN JUAN</t>
  </si>
  <si>
    <t>JOSE ALTAGRACIA ZACARIA DEL ORBE</t>
  </si>
  <si>
    <t xml:space="preserve">BASICA SILVESTRE ANTONIO MEJIA ALVAREZ </t>
  </si>
  <si>
    <t xml:space="preserve">ANDRICKSON &amp; BOHLER INGENIERIA S R L </t>
  </si>
  <si>
    <t>2566-2013</t>
  </si>
  <si>
    <t>LICEO CORINA BELLIARD</t>
  </si>
  <si>
    <t>GUAYUBIN</t>
  </si>
  <si>
    <t>MANUEL ALFONSO ISIDOR MEDINA</t>
  </si>
  <si>
    <t>387-2013</t>
  </si>
  <si>
    <t>LUIS JOSE ANTOINE</t>
  </si>
  <si>
    <t>JOAQUIN ANTONIO TAVAREZ GLAS</t>
  </si>
  <si>
    <t>En proceso de rescisión de contrato. Se envío en fecha 22-02-2018 al Dpto. de presupuesto levantamiento volumétrico de partidas pendientes por ejecutar para fines de elaboración de presupuesto de terminación.</t>
  </si>
  <si>
    <t>389-2013</t>
  </si>
  <si>
    <t>RAMON EMILIO LOZADA</t>
  </si>
  <si>
    <t>JOSE WILLIAM CASTILLO LIBERATO</t>
  </si>
  <si>
    <t>SANTA CRUZ</t>
  </si>
  <si>
    <t>LAS MATAS DE SANTA CRUZ</t>
  </si>
  <si>
    <t>INGENIERIA PRACTICA</t>
  </si>
  <si>
    <t>0402-15</t>
  </si>
  <si>
    <t>STRUCTA SRL</t>
  </si>
  <si>
    <t>0138-15</t>
  </si>
  <si>
    <t>BASICA RAUL ALFREDO PUJOLS TEJADA, PROF. - PATRIA BELLIAR</t>
  </si>
  <si>
    <t>VILLA VASQUEZ</t>
  </si>
  <si>
    <t>VICTOR MANUEL GONZALEZ UREÑA</t>
  </si>
  <si>
    <t>401-2013</t>
  </si>
  <si>
    <t>FRANCISCO ALBERTO CAAMAÑO DEÑO</t>
  </si>
  <si>
    <t>BAYAGUANA</t>
  </si>
  <si>
    <t>NAILA ONANEY RODRIGUEZ BATISTA</t>
  </si>
  <si>
    <t>402-2013</t>
  </si>
  <si>
    <t>ARQUITECA C POR A</t>
  </si>
  <si>
    <t>GENERAL GASPAR POLANCO</t>
  </si>
  <si>
    <t>BASICA BAYAGUANA 1</t>
  </si>
  <si>
    <t>HECTOR ANTONIO OLIVO RODRIGUEZ</t>
  </si>
  <si>
    <t>CONSTRUCTORA MIGOSPE SRL</t>
  </si>
  <si>
    <t>BASICA LAS CEJAS</t>
  </si>
  <si>
    <t>FAUSTO ARGENIS RAMIREZ AYBAR</t>
  </si>
  <si>
    <t>TALLERES EN POLITECNICO MONTE PLATA</t>
  </si>
  <si>
    <t>NORBERTO JESUS ANTIGUA CRUZ</t>
  </si>
  <si>
    <t>411-2013</t>
  </si>
  <si>
    <t>BENJAMIN HERRERA</t>
  </si>
  <si>
    <t>PERALVILLO</t>
  </si>
  <si>
    <t>JIMMY ALEXANDER MARTINEZ GENAO</t>
  </si>
  <si>
    <t>SABANA GRANDE DE BOYA</t>
  </si>
  <si>
    <t>LICEO NORDESTE SABANA GRANDE DE BOYA</t>
  </si>
  <si>
    <t>AURICA C POR A</t>
  </si>
  <si>
    <t>1594-2012</t>
  </si>
  <si>
    <t>BASICA PERALEJOS</t>
  </si>
  <si>
    <t>YAMASA</t>
  </si>
  <si>
    <t>ING ARQ. L Y F SRL</t>
  </si>
  <si>
    <t>BASICA LA PALMITA</t>
  </si>
  <si>
    <t>CO2 ARQUITECTURA SRL</t>
  </si>
  <si>
    <t>BASICA NICOLAS MELENDEZ FASE 2, BASICA PUERTO PLATA 3 Y LICEO MARTIN HIRALDO</t>
  </si>
  <si>
    <t xml:space="preserve">LICEO LAS TERRENAS </t>
  </si>
  <si>
    <t xml:space="preserve">NAVAM ARQUITECTURA Y CONSTRUCCIONES MODERNAS SRL </t>
  </si>
  <si>
    <t>0534</t>
  </si>
  <si>
    <t>CENTRO ESTUDIANTIL LOYOLA</t>
  </si>
  <si>
    <t>0535-2014</t>
  </si>
  <si>
    <t>TALLERES DEL POLITECNICO INSTITUTO PREPARATORIO DE MENORES Y OFICINAS IEESL, LOYOLA</t>
  </si>
  <si>
    <t>0191-2015</t>
  </si>
  <si>
    <t>2299</t>
  </si>
  <si>
    <t xml:space="preserve">FISCALIZACIÓN MOPC </t>
  </si>
  <si>
    <t xml:space="preserve">TERMINADA </t>
  </si>
  <si>
    <t xml:space="preserve">A LA ESPERA QUE ENVÍEN EL INFORME DE FISCALIZACIÓN MINERD CUBICACION CIERRE. </t>
  </si>
  <si>
    <t xml:space="preserve">TERMINADA.     </t>
  </si>
  <si>
    <t>BASICA LOS CHICHARONES</t>
  </si>
  <si>
    <t>CONSUELO</t>
  </si>
  <si>
    <t>JHONATAN RAFAEL TRAVIESO ROMANO</t>
  </si>
  <si>
    <t>2315</t>
  </si>
  <si>
    <t>BASICA LOS LLANOS</t>
  </si>
  <si>
    <t>LOS LLANOS</t>
  </si>
  <si>
    <t>RAFAEL ANTONIO CASTRO GONZALEZ</t>
  </si>
  <si>
    <t>539-2013</t>
  </si>
  <si>
    <t>BATEY EL JAGUAL</t>
  </si>
  <si>
    <t>RAMON SANTANA</t>
  </si>
  <si>
    <t>ANTONIO JOSE CID CID</t>
  </si>
  <si>
    <t>1612-2012</t>
  </si>
  <si>
    <t>BASICA ANGELINA</t>
  </si>
  <si>
    <t>MARISOL MIRANDA LOPEZ</t>
  </si>
  <si>
    <t>2317</t>
  </si>
  <si>
    <t>BASICA BARRIO MEXICO</t>
  </si>
  <si>
    <t>JOHANNA MARGARITA JAVIER POLANCO</t>
  </si>
  <si>
    <t>0207-15</t>
  </si>
  <si>
    <t>BASICA BARRIO SANTA FE</t>
  </si>
  <si>
    <t>CARLOS RAFAEL HERNANDEZ ASENCIO</t>
  </si>
  <si>
    <t>LICEO BARRIO JUAN PABLO DUARTE</t>
  </si>
  <si>
    <t>ELENA MARIA PAZ LEONOR</t>
  </si>
  <si>
    <t>LICEO PUNTA DE GARZA</t>
  </si>
  <si>
    <t>DAVID EMMANUEL TRONCOSO CEPEDA</t>
  </si>
  <si>
    <t>LICEO VILLA VELAZQUEZ</t>
  </si>
  <si>
    <t>RAFAEL MEDRANO LEWEST</t>
  </si>
  <si>
    <t>POLITECNICO MODALIDAD EN ARTES PORVENIR</t>
  </si>
  <si>
    <t>ANDRES AMIN RIVERA DE CASTRO</t>
  </si>
  <si>
    <t xml:space="preserve">PROVICON CONSTRUCTORA SRL </t>
  </si>
  <si>
    <t>PENDIENTE PAGO CUB. #17 EN (MOPC-SUP). ESTA NEGATIVA.</t>
  </si>
  <si>
    <t>TERMINADA.</t>
  </si>
  <si>
    <t>0564-2013</t>
  </si>
  <si>
    <t xml:space="preserve">CONSTRUCTORA BENCOSME Y ASOCIADOS C POR A </t>
  </si>
  <si>
    <t>2044</t>
  </si>
  <si>
    <t>BASICA CAMPO LINDO</t>
  </si>
  <si>
    <t>BOCA CHICA</t>
  </si>
  <si>
    <t>LUIS ONORIO MONTAS VENTURA</t>
  </si>
  <si>
    <t>ALTAGRACIA MARIA PEREZ MARTINEZ DE SILVERIO</t>
  </si>
  <si>
    <t>LICEO CAMPO LINDO NORTE</t>
  </si>
  <si>
    <t>HUELLAS C2 GROUP SRL</t>
  </si>
  <si>
    <t>2052</t>
  </si>
  <si>
    <t>BASICA LA UNION</t>
  </si>
  <si>
    <t>LOS ALCARRIZOS</t>
  </si>
  <si>
    <t>FLOR VITALINA SELMO MORENO</t>
  </si>
  <si>
    <t>2058</t>
  </si>
  <si>
    <t>BASICA NAZARENO</t>
  </si>
  <si>
    <t>ROSENDO GUZMAN CAAMAÑO</t>
  </si>
  <si>
    <t>BASICA PABLO NERUDA</t>
  </si>
  <si>
    <t>ARQGE ARQUITECTOS SRL</t>
  </si>
  <si>
    <t>2376</t>
  </si>
  <si>
    <t>LICEO LA PIÑA</t>
  </si>
  <si>
    <t>CONSTRUCTORA JOHNEL SRL</t>
  </si>
  <si>
    <t>BASICA EL PROGRESO</t>
  </si>
  <si>
    <t>ARCADIA FRANCISCO BAQUERO</t>
  </si>
  <si>
    <t>BASICA ESPEJO CAMILA HENRIQUEZ - FE Y ALEGRIA</t>
  </si>
  <si>
    <t>CRISTINA DE LA CRUZ ENCARNACION</t>
  </si>
  <si>
    <t>BASICA MANUEL DE JESUS GALVAN</t>
  </si>
  <si>
    <t>VILMA MERCEDES ALVAREZ MARTINEZ</t>
  </si>
  <si>
    <t>BASICA OBRA DE DIOS</t>
  </si>
  <si>
    <t>INMOBILIARIA VINIRASA SRL</t>
  </si>
  <si>
    <t>BASICA OBRAS PUBLICAS-INVI</t>
  </si>
  <si>
    <t>DE OCA INGENIERIA SRL</t>
  </si>
  <si>
    <t>CANDY MAGDI LOPEZ LOPEZ</t>
  </si>
  <si>
    <t>0336-15</t>
  </si>
  <si>
    <t>LICEO LA UNION-TAMARINDO</t>
  </si>
  <si>
    <t>KELVIN SALVADOR PIÑA PANIAGUA</t>
  </si>
  <si>
    <t>LICEO NUEVO AMANECER</t>
  </si>
  <si>
    <t xml:space="preserve">ODRYS YHINEZKA QUELIZ PEÑA </t>
  </si>
  <si>
    <t>MARIA ELENA MATIAS PERALTA</t>
  </si>
  <si>
    <t>2064</t>
  </si>
  <si>
    <t>BASICA ESPEJO MARIA MONTESSORI</t>
  </si>
  <si>
    <t>PEDRO BRAND</t>
  </si>
  <si>
    <t>MARIA LUZ PEREZ DIAZ</t>
  </si>
  <si>
    <t>BASICA SALUSTIANO ACEBAL MARTINEZ-LOS COROZOS (BASICA ESPEJO CAMILA HENRIQUEZ)</t>
  </si>
  <si>
    <t>BASICA SANTANA (GREGORIO SANTOS LOS COCOS)</t>
  </si>
  <si>
    <t>MELANIA MENA ROMERO</t>
  </si>
  <si>
    <t>BASICA LAS MISIONERAS</t>
  </si>
  <si>
    <t>SAN ANTONIO DE GUERRA</t>
  </si>
  <si>
    <t>CESAR MANUEL TEJEDA VASQUEZ</t>
  </si>
  <si>
    <t>0013-15</t>
  </si>
  <si>
    <t>BASICA VICENTE CRUZ VICTORIANO - EL GRAMASO</t>
  </si>
  <si>
    <t>GISELL FELIXA HENRIQUEZ TAVAREZ</t>
  </si>
  <si>
    <t>LICEO MADRE LAURA</t>
  </si>
  <si>
    <t>CONSTRUCTORA MART SRL</t>
  </si>
  <si>
    <t>1507-2012</t>
  </si>
  <si>
    <t>BASICA CANCINO ADENTRO 1</t>
  </si>
  <si>
    <t>SANTO DOMINGO ESTE</t>
  </si>
  <si>
    <t>DIONICIO APOLINAR ORTEGA DE JESUS</t>
  </si>
  <si>
    <t>1400-2012</t>
  </si>
  <si>
    <t>GIOVANNA BEATO VARGAS DE GUERRERO</t>
  </si>
  <si>
    <t>BASICA  CAMILA HENRIQUEZ</t>
  </si>
  <si>
    <t>NORMA LUISA PEREZ NUNEZ</t>
  </si>
  <si>
    <t>BASICA  ESPEJO PIKI LORA</t>
  </si>
  <si>
    <t>GESCON SRL</t>
  </si>
  <si>
    <t>BASICA  LOS CARTONES</t>
  </si>
  <si>
    <t>FREMY FELIPE FRIAS BATISTA</t>
  </si>
  <si>
    <t>BASICA EL BONITO ADENTRO</t>
  </si>
  <si>
    <t>RAFAEL HENRY ALCANTARA ALMONTE</t>
  </si>
  <si>
    <t>BASICA INVIVIENDA</t>
  </si>
  <si>
    <t>JOSE FELIZ BAEZ</t>
  </si>
  <si>
    <t>BASICA LAS CASITAS</t>
  </si>
  <si>
    <t>GARY TOMAS ZAYAS LANTIGUA</t>
  </si>
  <si>
    <t>BASICA PROF. JUAN BOSCH</t>
  </si>
  <si>
    <t>CORNELIO BENJAMIN AYBAR ADAMES</t>
  </si>
  <si>
    <t>ESTA OBRA FUE RE-UBICADA A SANTO DOMINGO NORTE EN EL SECTOR BUEN NOMBRE</t>
  </si>
  <si>
    <t>BASICA VIRGEN DE LA ALTAGRACIA</t>
  </si>
  <si>
    <t>MARIA DEL CARMEN TEJADA GUTIERREZ</t>
  </si>
  <si>
    <t>WELINGTON LEONIDAS SENCION PEÑA</t>
  </si>
  <si>
    <t>LICEO EL BONITO ADENTRO</t>
  </si>
  <si>
    <t>BIELKA YOLAINY TEJADA RODRIGUEZ</t>
  </si>
  <si>
    <t>LICEO INVIVIENDA</t>
  </si>
  <si>
    <t>JOSE RAUL GOMEZ ABREU</t>
  </si>
  <si>
    <t>GABRIEL TAVERAS DURAN</t>
  </si>
  <si>
    <t>LICEO SANTO DOMINGO ESTE</t>
  </si>
  <si>
    <t>JULIO ALBERTO UREÑA ACOSTA</t>
  </si>
  <si>
    <t>LICEO VILLA FARO</t>
  </si>
  <si>
    <t>VICTOR MATOS MEDINA</t>
  </si>
  <si>
    <t>POLITECNICO MOVEARTE OZAMA</t>
  </si>
  <si>
    <t>CONSTRUCTORA MORLA SRL</t>
  </si>
  <si>
    <t>2556-2013</t>
  </si>
  <si>
    <t>BASICA LA ESPERANZA</t>
  </si>
  <si>
    <t>LUCIA ARGENTINA NINA DE LA ROSA</t>
  </si>
  <si>
    <t>BASICA MARIA MONTESORRI</t>
  </si>
  <si>
    <t>BASICA ANGEL DE JESUS DURAN PROF. - MATA MAMON</t>
  </si>
  <si>
    <t>KELVIN REYNORD SANCHEZ MEDINA</t>
  </si>
  <si>
    <t>2091</t>
  </si>
  <si>
    <t>BASICA BARRIO LINDO I (OISOE)</t>
  </si>
  <si>
    <t>RAFAEL ERNESTO LEMBERT MENDEZ</t>
  </si>
  <si>
    <t xml:space="preserve">BIOTEC CONSTRUCCIONES SRL </t>
  </si>
  <si>
    <t>MANEJO FINANCIERO CUESTIONABLE, CONTRATISTA DICE NO TENER DINERO PARA SEGUIR TRABAJANDO EN LA OBRA. SE INICIO PROCESO PARA RESCINDIR OBRA.</t>
  </si>
  <si>
    <t>BASICA CAMPECHITO-CHARLLE</t>
  </si>
  <si>
    <t>OSCAR HERMOGENES NUÑEZ BUENO</t>
  </si>
  <si>
    <t>BASICA EL CERCADILLO</t>
  </si>
  <si>
    <t>JOSE ISRAEL ROJAS FERREYRA</t>
  </si>
  <si>
    <t>BASICA EL CRISTAL</t>
  </si>
  <si>
    <t>GENEROSO DE JESUS PEÑA OLIVO</t>
  </si>
  <si>
    <t>BASICA ESPEJO ANA CELIA VIUDA VASQUEZ</t>
  </si>
  <si>
    <t>JOSE ALEJANDRO SANCHEZ SUERO</t>
  </si>
  <si>
    <t>BASICA ESPEJO RAMONA NERIS SOSA</t>
  </si>
  <si>
    <t>JOSE NICOLAS SANTANA SANTANA</t>
  </si>
  <si>
    <t>BASICA LA JAVILLA-NUEVO PROYECTO</t>
  </si>
  <si>
    <t>TEONIS LAPAIX ACOSTA</t>
  </si>
  <si>
    <t>BASICA LOS REDIMIDOS</t>
  </si>
  <si>
    <t>FELIX NOEL LAGARES HERNANDEZ</t>
  </si>
  <si>
    <t>0316-15</t>
  </si>
  <si>
    <t>BASICA PARAISO ESCONDIDO (MAMA TINGO)</t>
  </si>
  <si>
    <t>RODNEY RAFAEL DE LA ROSA RODRIGUEZ</t>
  </si>
  <si>
    <t>BASICA PARAISO II</t>
  </si>
  <si>
    <t>ENRIQUE DO¥E SEVERINO</t>
  </si>
  <si>
    <t>0454-15</t>
  </si>
  <si>
    <t>BASICA SAN FELIPE SUR-GUALEY</t>
  </si>
  <si>
    <t>TIPAGA CONSTRUCTORA SRL</t>
  </si>
  <si>
    <t>0318-15</t>
  </si>
  <si>
    <t>BASICA VILLA JERUSALEN</t>
  </si>
  <si>
    <t>PABLO MANUEL MARTE PEREZ</t>
  </si>
  <si>
    <t>LICEO EDEN</t>
  </si>
  <si>
    <t>EDISON AUGUSTO PELAEZ BACO</t>
  </si>
  <si>
    <t>0456-15</t>
  </si>
  <si>
    <t>LICEO EL MAMEY</t>
  </si>
  <si>
    <t>AGROAMERICA SRL</t>
  </si>
  <si>
    <t>SOLAR NO IDENTIFICADO.</t>
  </si>
  <si>
    <t>LICEO LA CEIBA</t>
  </si>
  <si>
    <t>ROBERTO ANDRES VALENZUELA GALVAN</t>
  </si>
  <si>
    <t>LICEO LA ESPERANZA</t>
  </si>
  <si>
    <t>MATEO PINALES &amp; ASOCIADOS SRL</t>
  </si>
  <si>
    <t>LICEO LA VICTORIA</t>
  </si>
  <si>
    <t>DAVID GERARDO PEREZ CORDERO</t>
  </si>
  <si>
    <t>LICEO PADRE EMILIANO TARDIF</t>
  </si>
  <si>
    <t>EDWAL ALCANTARA ALCANTARA</t>
  </si>
  <si>
    <t>LICEO PUNTA -LOS BAMBUS</t>
  </si>
  <si>
    <t>JACINTA HERRERA BRAZOBAN</t>
  </si>
  <si>
    <t>CONSTRUCTORA BELLO D JESUS SRL</t>
  </si>
  <si>
    <t>LICEO VILLA JERUSALEN</t>
  </si>
  <si>
    <t>BELKIS GRISELDA NUÑEZ GONZALEZ</t>
  </si>
  <si>
    <t>ROMMEL MIGUEL PIMENTEL NIN</t>
  </si>
  <si>
    <t>POLITECNICO MODALIDAD EN ARTES VILLA MELLA</t>
  </si>
  <si>
    <t>ORQUIDEA ALTAGRACIA MATEO GUZMAN</t>
  </si>
  <si>
    <t>TALLERES EN POLITECNICO JUAN PABLO II FE Y ALEGRIA</t>
  </si>
  <si>
    <t>JUAN DE JESUS CONCE TAVERAS</t>
  </si>
  <si>
    <t>MANEJO FINANCIERO CUESTIONABLE, CONTRATISTA DICE NO TENER UN FLUJO DE DINERO PARA PODER INVERTIR EN LA OBRA. SE ESTA A LA ESPERA DE LA APROBACIÓN DEL MEDIO AMBIENTE PARA LA CONSTRUCCIÓN DE LA CANCHA ENCIMA DE LA CANADA.</t>
  </si>
  <si>
    <t>BASICA EL CAFE 2</t>
  </si>
  <si>
    <t>NUVIA RAFAELA OLIVER MARIN</t>
  </si>
  <si>
    <t>BASICA ESPEJO JAMAICA</t>
  </si>
  <si>
    <t>DEYANIRA DEL ROSARIO BOTTIER DUVERNAI</t>
  </si>
  <si>
    <t>BASICA JUAN GUZMAN</t>
  </si>
  <si>
    <t>RAFAEL GUZMAN MENDEZ</t>
  </si>
  <si>
    <t>BASICA LAS PALMAS</t>
  </si>
  <si>
    <t>JRR INGENIERIA SRL</t>
  </si>
  <si>
    <t>BASICA MOVEARTE FLOR EL CAFE</t>
  </si>
  <si>
    <t>SURELIS ELIZABETH CALDERON BOYER</t>
  </si>
  <si>
    <t xml:space="preserve">SOLAR NO IDENTIFICADO. </t>
  </si>
  <si>
    <t>LICEO  HATO NUEVO</t>
  </si>
  <si>
    <t>JUAN CONTRERAS CACERES</t>
  </si>
  <si>
    <t>LICEO BUENOS AIRES</t>
  </si>
  <si>
    <t>RAMONCITO CALDERON</t>
  </si>
  <si>
    <t>LICEO LA ALTAGRACIA</t>
  </si>
  <si>
    <t>LOKMAR PACIFIC GROUP SRL</t>
  </si>
  <si>
    <t>POLITECNICO MOVEARTE FLOR EL CAFE</t>
  </si>
  <si>
    <t>JAIME JOEL GARCIA DISLA</t>
  </si>
  <si>
    <t>2368</t>
  </si>
  <si>
    <t>BASICA ESPERANZA OESTE</t>
  </si>
  <si>
    <t>ESPERANZA</t>
  </si>
  <si>
    <t>ALBERTO JOSE TAVERAS CASTELLANOS</t>
  </si>
  <si>
    <t>0364-15</t>
  </si>
  <si>
    <t>LICEO BOCA DE MAO</t>
  </si>
  <si>
    <t>LUIS VALDEMAR GUICHARDO REYES</t>
  </si>
  <si>
    <t>LICEO CRUCE DE ESPERANZA</t>
  </si>
  <si>
    <t>HERBERT JOSE RODRIGUEZ FERNANDEZ</t>
  </si>
  <si>
    <t>LICEO EL MAIZAL</t>
  </si>
  <si>
    <t>GENRY RODOLFO CONCEPCION SOSA</t>
  </si>
  <si>
    <t>LICEO LA CAYA</t>
  </si>
  <si>
    <t>LAGUNA SALADA</t>
  </si>
  <si>
    <t>MABEL CAROLINA PEÑA NUÑEZ</t>
  </si>
  <si>
    <t>BASICA TAITABON</t>
  </si>
  <si>
    <t>MAO</t>
  </si>
  <si>
    <t>JUAN ARIEL RODRIGUEZ RODRIGUEZ</t>
  </si>
  <si>
    <t>0370-15</t>
  </si>
  <si>
    <t>LICEO CURNO-UASD</t>
  </si>
  <si>
    <t>RAFAEL ESTEBAN RODRIGUEZ VALENCIA</t>
  </si>
  <si>
    <t xml:space="preserve">VILLA JUANA </t>
  </si>
  <si>
    <t>CRISTOBAL PORTORREAL</t>
  </si>
  <si>
    <t>ARQ PEREZ &amp; PEREZ SRL</t>
  </si>
  <si>
    <t>DOMINGO SAVIO</t>
  </si>
  <si>
    <t>CONSTRUCTORA YEARA SRL</t>
  </si>
  <si>
    <t>JESUS RAMON NUÑEZ MERCADO</t>
  </si>
  <si>
    <t>ENSANCHE LA FE</t>
  </si>
  <si>
    <t>ANDRES ROBERTO PEREZ CADENA</t>
  </si>
  <si>
    <t>ENSANCHE LUPERON</t>
  </si>
  <si>
    <t>PABLO JOSE ESPINAL MADERA</t>
  </si>
  <si>
    <t>JOSE MIGUEL SANTANA VALDEZ</t>
  </si>
  <si>
    <t>LOS KM CARRETERA SANCHEZ</t>
  </si>
  <si>
    <t>FANNY ANACAONA CARRASCO SOCIAS DE SIMO</t>
  </si>
  <si>
    <t>CONSTRUCCIONES Y TECNOLOGIA S R L</t>
  </si>
  <si>
    <t>MARIA AUXILIADORA I</t>
  </si>
  <si>
    <t>JIMENEZ MONEGRO &amp; ASOCIADOS SRL</t>
  </si>
  <si>
    <t>MARIA AUXILIADORA II</t>
  </si>
  <si>
    <t>FRANCISCO ALEJANDRO PRATS MOREY</t>
  </si>
  <si>
    <t>PALMA REAL (LOS GIRASOLES)(1)</t>
  </si>
  <si>
    <t>FABIO WILFREDO MARTINEZ CASTRO</t>
  </si>
  <si>
    <t>PALMA REAL (LOS GIRASOLES)(2)</t>
  </si>
  <si>
    <t>YUNIOR CIFRES SANCHEZ</t>
  </si>
  <si>
    <t xml:space="preserve">REPUBLICA DE COLOMBIA </t>
  </si>
  <si>
    <t>CONSTRUCTORA VIMAENRO SRL</t>
  </si>
  <si>
    <t xml:space="preserve">ELECASA CONSTRUCTORA E INMOBILIARIA SRL </t>
  </si>
  <si>
    <t>VILLA FRANCISCA</t>
  </si>
  <si>
    <t>JOELIZ MEJIA GRATEREAUX</t>
  </si>
  <si>
    <t>ZONA UNIVERSITARIA</t>
  </si>
  <si>
    <t>SOLVIA SRL</t>
  </si>
  <si>
    <t>JONATAN EMMANUEL PAULA TAVERAS</t>
  </si>
  <si>
    <t>-NO TIENE AVANCE, NI SOLAR</t>
  </si>
  <si>
    <t>BLOQUE DE BARRIOS HORMIGUERO-LOS JIBARITOS-VILLA DUARTE Y 24 DE ABRIL</t>
  </si>
  <si>
    <t>MIZRAIM AMIHER SANTOS HERNANDEZ</t>
  </si>
  <si>
    <t>URB. ALMANZAR</t>
  </si>
  <si>
    <t>JUAN CARLOS DIAZ OLIVO</t>
  </si>
  <si>
    <t>CUNDINAMARCA INVESTMENTS SRL</t>
  </si>
  <si>
    <t xml:space="preserve">MAL MANEJO FINANCIERO DEL CONTRATISTA, NO SE HA PODIDO HACER EL CIERRE. SITUACIÓN DE PLANTEL ENVIADA A MINERD EN OFICIO DGE-PNEE/Z4/314-2016. PENDIENTE PAGO DE SOLAR. </t>
  </si>
  <si>
    <t>JANNFREISY ANABELLE RIVAS RODRIGUEZ</t>
  </si>
  <si>
    <t>0073-15</t>
  </si>
  <si>
    <t>JOSE MIGUEL ALCANGEL NUÑEZ BALBUENA</t>
  </si>
  <si>
    <t>ELIO MANUEL MARTINEZ GLOSS</t>
  </si>
  <si>
    <t>VERON – BAVARO 1</t>
  </si>
  <si>
    <t>STARLIN ANDRES MARTINEZ GRULLON</t>
  </si>
  <si>
    <t>SAVICA-QUISQUEYA</t>
  </si>
  <si>
    <t>CESAR AUGUSTO HUNT ALVAREZ</t>
  </si>
  <si>
    <t xml:space="preserve">VILLA VERDE ZONA FRANCA </t>
  </si>
  <si>
    <t>CONSTRUCTORA TERRERO FRANCO SRL</t>
  </si>
  <si>
    <t>BARRIO VILLA VERDE</t>
  </si>
  <si>
    <t>ESTEBAN CAYETANO RIJO</t>
  </si>
  <si>
    <t>CONSTRUCTORA RECRILO SRL</t>
  </si>
  <si>
    <t>0137-15</t>
  </si>
  <si>
    <t>PEPILLO SALCEDO</t>
  </si>
  <si>
    <t>FERNANDO ARTURO CABREJA ABREU</t>
  </si>
  <si>
    <t>JULIAN RAMON NATERA SOSA</t>
  </si>
  <si>
    <t>CONSORCIO DE CONSTRUCCIONES SALDAÑA SANTANA SRL</t>
  </si>
  <si>
    <t>NELLELY MARTINEZ CASTRO</t>
  </si>
  <si>
    <t xml:space="preserve">TERMINADA.  </t>
  </si>
  <si>
    <t>BARRIO LINDO</t>
  </si>
  <si>
    <t>ALEJANDRO ALEXI MOTA SANTANA</t>
  </si>
  <si>
    <t>CASTOR CONSTRUCCIONES EIRL</t>
  </si>
  <si>
    <t>SAN PEDRO DE MACORIS  1</t>
  </si>
  <si>
    <t>MOLINARA INGENIERIA Y AGRIMENSURA SRL</t>
  </si>
  <si>
    <t xml:space="preserve">SAN PEDRO DE MACORIS (CASCO URBANO) </t>
  </si>
  <si>
    <t>LUIS CESAR QUEZADA PIMENTEL</t>
  </si>
  <si>
    <t>CONTRATO CERRADO.</t>
  </si>
  <si>
    <t xml:space="preserve">NO PUESTA EN POSESION MINERD NO HA  ADQUIRIDO SOLAR. </t>
  </si>
  <si>
    <t xml:space="preserve">VILLA OLIMPICA </t>
  </si>
  <si>
    <t>ANDRES – BOCA CHICA 1</t>
  </si>
  <si>
    <t>HUMBERTO ARISMENDI CASTILLO TERRERO</t>
  </si>
  <si>
    <t>ANDRES – BOCA CHICA 2</t>
  </si>
  <si>
    <t>LUIS MANUEL POLANCO BATISTA</t>
  </si>
  <si>
    <t>LA CALETA – BOCA CHICA 1</t>
  </si>
  <si>
    <t>JUDITH CRUZ GARCIA</t>
  </si>
  <si>
    <t>LA CALETA – BOCA CHICA 2</t>
  </si>
  <si>
    <t>CAROLINA GARCIA GARCIA</t>
  </si>
  <si>
    <t>ALCARRIZOS 1</t>
  </si>
  <si>
    <t>AIMEE GREGORIA MALECK SOTO</t>
  </si>
  <si>
    <t>0328-15</t>
  </si>
  <si>
    <t>ALCARRIZOS 2</t>
  </si>
  <si>
    <t>JENNIFER VIRGINIA PELAEZ DURAN</t>
  </si>
  <si>
    <t xml:space="preserve">ALCARRIZOS 3 </t>
  </si>
  <si>
    <t>EDUARDO LAJARA GUERRERO</t>
  </si>
  <si>
    <t>0331-15</t>
  </si>
  <si>
    <t>PANTOJA</t>
  </si>
  <si>
    <t>PEDRO JOSE RODRIGUEZ MORIS</t>
  </si>
  <si>
    <t>MUNICIPIO DE GUERRA</t>
  </si>
  <si>
    <t>MARIA ELENA VARGAS</t>
  </si>
  <si>
    <t>LOS MINA NORTE</t>
  </si>
  <si>
    <t>CECILIA EVELIN ESTRELLA GONZALEZ</t>
  </si>
  <si>
    <t>ALMA ROSA</t>
  </si>
  <si>
    <t>MARTHA BEATRIZ ACOSTA DEL ROSARIO</t>
  </si>
  <si>
    <t>BARRIOS ISABELITA/ LOS MAMEYES 1</t>
  </si>
  <si>
    <t>DELVINSON JULIAN MOSQUEA JORGE</t>
  </si>
  <si>
    <t>BARRIOS ISABELITA/ LOS MAMEYES 2</t>
  </si>
  <si>
    <t>JUDITH EMILIA LABATA DEL POZO</t>
  </si>
  <si>
    <t>EL ALMIRANTE 1</t>
  </si>
  <si>
    <t>MART CONSTRUCTORA MARTCON SRL</t>
  </si>
  <si>
    <t>EL ALMIRANTE 2</t>
  </si>
  <si>
    <t>MARIA DEL ROSARIO SANTANA DIAZ</t>
  </si>
  <si>
    <t>ENSANCHE OZAMA (CM)</t>
  </si>
  <si>
    <t>BANESA HOWLEY DE OLEO</t>
  </si>
  <si>
    <t>LOS MINA 1</t>
  </si>
  <si>
    <t>FELIX ALEXANDER HERRERA MORA</t>
  </si>
  <si>
    <t>LOS MINA 2</t>
  </si>
  <si>
    <t>YOANNA MATOS HERNANDEZ</t>
  </si>
  <si>
    <t>LOS TRES BRAZOS 1</t>
  </si>
  <si>
    <t>JULIAN JAVIER MOLINA PILARTE</t>
  </si>
  <si>
    <t>LOS TRES BRAZOS 2</t>
  </si>
  <si>
    <t>WILSON MIGUEL BURGOS MERCADO</t>
  </si>
  <si>
    <t>MENDOZA</t>
  </si>
  <si>
    <t>EDCONSA SRL</t>
  </si>
  <si>
    <t>VILLA LIBERACION/EL TAMARINDO</t>
  </si>
  <si>
    <t>JEAN DAVE SANCHEZ VIZCAINO</t>
  </si>
  <si>
    <t>GUARICANO 1</t>
  </si>
  <si>
    <t>PEDRO PABLO TORIBIO LANTIGUA</t>
  </si>
  <si>
    <t>GUARICANO 2</t>
  </si>
  <si>
    <t>WILKY JHONNY TEJEDA MELO</t>
  </si>
  <si>
    <t>PALMAR ENCANTANDO</t>
  </si>
  <si>
    <t>RAMONA JIMENEZ CARBONELL</t>
  </si>
  <si>
    <t>SABANA PERDIDA 1</t>
  </si>
  <si>
    <t>ANTONIO MORENO MATEO</t>
  </si>
  <si>
    <t>0305-15</t>
  </si>
  <si>
    <t>SABANA PERDIDA 2</t>
  </si>
  <si>
    <t>MARIANA BRAZOBAN MAÑON</t>
  </si>
  <si>
    <t>SABANA PERDIDA 3</t>
  </si>
  <si>
    <t>INGELCOND SRL</t>
  </si>
  <si>
    <t>0306-15</t>
  </si>
  <si>
    <t>SABANA PERDIDA 4</t>
  </si>
  <si>
    <t>FERLENNY ZORRILLA GONZALEZ</t>
  </si>
  <si>
    <t>URB. PRIMAVERAL</t>
  </si>
  <si>
    <t>CONSTRUCTORA DNW SRL</t>
  </si>
  <si>
    <t>VILLA MELLA 2</t>
  </si>
  <si>
    <t>WELLINGTON APOLINAR RAMIREZ DE LEON</t>
  </si>
  <si>
    <t>VILLA MELLA 3</t>
  </si>
  <si>
    <t>JONATHAN GILBERTO BRITO HERNANDEZ</t>
  </si>
  <si>
    <t>VILLA MELLA 4</t>
  </si>
  <si>
    <t>ANIBAL RIVERA CONSTRUCCIONES CIVILES &amp; SERVICIOS SRL</t>
  </si>
  <si>
    <t>0343-15</t>
  </si>
  <si>
    <t>ALAMEDA</t>
  </si>
  <si>
    <t>BRAULIO JOSE MATOS REYES</t>
  </si>
  <si>
    <t>HERRERA- DUARTE- BUENOS AIRES 1</t>
  </si>
  <si>
    <t>MANUEL DE JESUS PEÑA SALAZAR</t>
  </si>
  <si>
    <t>HERRERA- DUARTE- BUENOS AIRES 2</t>
  </si>
  <si>
    <t>ROY SIDO HAWLI</t>
  </si>
  <si>
    <t>HERRERA- EL ABANICO</t>
  </si>
  <si>
    <t>JUAN DANIEL PEREZ RAMIREZ</t>
  </si>
  <si>
    <t>HERRERA- EL CAFE</t>
  </si>
  <si>
    <t>FANNY VIOLETA ALTAGRACIA GUERRERO CEDEÑO</t>
  </si>
  <si>
    <t xml:space="preserve">HERRERA- EL LIBERTADOR </t>
  </si>
  <si>
    <t>HERBERT LENIN BRITO MARTINEZ</t>
  </si>
  <si>
    <t xml:space="preserve">HERRERA-ENGOMBE </t>
  </si>
  <si>
    <t>RAMON FRANCISCO CASTRO BELLO</t>
  </si>
  <si>
    <t>HERRERA-LA ALTAGRACIA</t>
  </si>
  <si>
    <t>JHONNY TERC MEJIA</t>
  </si>
  <si>
    <t>RAFAEL LEONARDO MEDRANO MEDINA</t>
  </si>
  <si>
    <t>LAS CAOBAS-EL ROSAL</t>
  </si>
  <si>
    <t>ARISTIDES MANUEL RUBIO SANCHEZ</t>
  </si>
  <si>
    <t xml:space="preserve">MANOGUAYABO  </t>
  </si>
  <si>
    <t>MILDRED IVELISSE SUERO DE LOS SANTOS</t>
  </si>
  <si>
    <t>VILLA AURA - LOS OLIVOS</t>
  </si>
  <si>
    <t>ANTONIA ALEXANDRA CACERES GONZALEZ</t>
  </si>
  <si>
    <t>OCTUBRE</t>
  </si>
  <si>
    <t>VICTOR JAQUEZ</t>
  </si>
  <si>
    <t>JOSE UREÑA</t>
  </si>
  <si>
    <t>JEISET SUSANA</t>
  </si>
  <si>
    <t>BASICA RUBEN VALDES SANCHEZ - PIEDRA GORDA</t>
  </si>
  <si>
    <t>KATHERINE FONT FRIAS</t>
  </si>
  <si>
    <t>AULAS</t>
  </si>
  <si>
    <t>BASICA LA ENEA</t>
  </si>
  <si>
    <t>JUAN MANUEL CEBALLOS SOSA</t>
  </si>
  <si>
    <t xml:space="preserve">BASICA ZENON SANTANA </t>
  </si>
  <si>
    <t>NESTOR ALBERTO BRITO MARTINEZ</t>
  </si>
  <si>
    <t>OTROS</t>
  </si>
  <si>
    <t>FICHA INAUG</t>
  </si>
  <si>
    <t>FECHA TERMINO</t>
  </si>
  <si>
    <t>ENTIDAD</t>
  </si>
  <si>
    <t>AULA</t>
  </si>
  <si>
    <t>GRUPO OCEANEXT SRL</t>
  </si>
  <si>
    <t xml:space="preserve">INAUGURADA. </t>
  </si>
  <si>
    <t>A LA ESPERA PROGRAMACIÓN</t>
  </si>
  <si>
    <t>0650</t>
  </si>
  <si>
    <t>TERRENO NO IDENTIFICADO. AVANCE DE RD$6,565,188.89, PAGO EL 23/02/2016.</t>
  </si>
  <si>
    <t>INAUGURADA. SE APLICO FISCALIZACION DE CIERRE PARA CONTINUAR PROCESO DE CUBICACION  DE CIERRE. SE REALIZO LA FISCALIZACION DE CIERRE EL 28/07/2017. SE APLICO ADENDA Y TIENE CARTA CON MONTO FIRMADA.  PENDIENTE PAGO CUBICACION 7 FINAL EN (MINERD-FISCALIZACION).</t>
  </si>
  <si>
    <t>DEPARTAMENTO PROCESO</t>
  </si>
  <si>
    <t>0260-15</t>
  </si>
  <si>
    <t>SE SOLICITO LA INTERVENCION LEGAL, PERO DEBIDO A LA NOTIFICACION POR PARTE DEL MINERD, LA CONTRATISTA REANUDO SUS TRABAJOS.</t>
  </si>
  <si>
    <t>A LA ESPERA DE PROGRAMACIÓN PARA ´PUESTA DE POSESIÓN.</t>
  </si>
  <si>
    <t>Ministerio de Obras Públicas y Comunicaciones</t>
  </si>
  <si>
    <t>RESUMEN SITUACION PNEE - MOPC</t>
  </si>
  <si>
    <t xml:space="preserve">TOTAL PROGRAMA </t>
  </si>
  <si>
    <t>TOTAL INAUGURADAS + TERMINADAS</t>
  </si>
  <si>
    <t>ESCUELAS Y ESTANCIAS PENDIENTES A ENTREGAR</t>
  </si>
  <si>
    <t>ESCUELAS MOPC</t>
  </si>
  <si>
    <t>ESTANCIAS MOPC</t>
  </si>
  <si>
    <t xml:space="preserve"> TOTAL </t>
  </si>
  <si>
    <t xml:space="preserve">DETENIDAS MOPC </t>
  </si>
  <si>
    <t xml:space="preserve">PENDIENTE PAGO CUBICACION </t>
  </si>
  <si>
    <t>TOTAL SITUACIONES EN MANOS MINERD</t>
  </si>
  <si>
    <t>TOTAL DETENIDAS SITUACION CONTRATISTAS</t>
  </si>
  <si>
    <t>MOPC-MINERD PROCESO EVALUACIÓN</t>
  </si>
  <si>
    <t>MOPC-PENDIENTE CUBICACIÓN CORTE</t>
  </si>
  <si>
    <t>MOPC-MINERD PROCESO CUBICACIÓN</t>
  </si>
  <si>
    <t>A LA ESPERA DE DOCUMENTO (CONTRATISTA)</t>
  </si>
  <si>
    <t>A LA ESPERA DE PROGRAMACION</t>
  </si>
  <si>
    <t xml:space="preserve">MINERD DETENIDAS </t>
  </si>
  <si>
    <t>* DETENIDAS POR SITUACIONES DE SOLAR</t>
  </si>
  <si>
    <t>SITUACIONES TECNICAS/LEGALES</t>
  </si>
  <si>
    <t>MICHES</t>
  </si>
  <si>
    <t>BASICA VICTORIA PEÑA (LICEO VILLA MORADA)</t>
  </si>
  <si>
    <t>JOSE DEL CARMEN SENA SEGURA (LICEO CRISTOBAL) (LICEO VILLA MORADA)</t>
  </si>
  <si>
    <t>JOSE GABRIEL GARCIA (LICEO VILLA MORADA)</t>
  </si>
  <si>
    <t>CASTAÑUELAS</t>
  </si>
  <si>
    <t>CHIRINO</t>
  </si>
  <si>
    <t>0333-15</t>
  </si>
  <si>
    <t>0446-2015</t>
  </si>
  <si>
    <t>BASICA CASA VIEJA</t>
  </si>
  <si>
    <t>INNOVATION SRL</t>
  </si>
  <si>
    <t>NEIBA (LA DESCUBIERTA)</t>
  </si>
  <si>
    <r>
      <t xml:space="preserve">PLANTELES EN MANOS MOPC              </t>
    </r>
    <r>
      <rPr>
        <b/>
        <sz val="10"/>
        <rFont val="Calibri"/>
        <family val="2"/>
        <scheme val="minor"/>
      </rPr>
      <t xml:space="preserve"> (TOTAL RESPONSABILIDAD - DETENIDAS )                         </t>
    </r>
    <r>
      <rPr>
        <sz val="10"/>
        <rFont val="Calibri"/>
        <family val="2"/>
        <scheme val="minor"/>
      </rPr>
      <t/>
    </r>
  </si>
  <si>
    <t>NOMBRE INAUGURADA</t>
  </si>
  <si>
    <t>LICEO SABANETA EL CARRIL</t>
  </si>
  <si>
    <t>PIEDRA BLANCA HATILLO (ETAPA 2)</t>
  </si>
  <si>
    <t>BASICA MARIA ISOLINA CRUZ</t>
  </si>
  <si>
    <t xml:space="preserve">ESCUELA  PROFESORA RAMONA  OLINDA CANELA </t>
  </si>
  <si>
    <t>ANDRES AMENGUAL</t>
  </si>
  <si>
    <t>ERNESTO COM</t>
  </si>
  <si>
    <t>TALLERES EN POLITECNICO BRISAS DE CAUCEDO</t>
  </si>
  <si>
    <t>LOS DAMNIFICADOS, VILLA ESPEFRANZA (VILLA LIBERACION)</t>
  </si>
  <si>
    <t xml:space="preserve">DETENIDA. PENDIENTE INSTRUCCIONES DEL MINERD, DEFINIR EL ÁREA DE CONSTRUCCIÓN DEL TERRENO NEGOCIADO YA QUE UNO DE LOS OFERENTES (SUCESIÓN DE HERMANOS) NO ESTÁ DISPUESTA A VENDER SU PORCIÓN DEL TERRENO. EN ESPERA DEL MINERD DE PLANO CATASTRAL. </t>
  </si>
  <si>
    <t>SOSUA (ESTANCIA INFANTIL MONCIÓN)</t>
  </si>
  <si>
    <t>0128-15</t>
  </si>
  <si>
    <t xml:space="preserve">SOLAR NO IDENTIFICADO </t>
  </si>
  <si>
    <t>RECONTRATACIÓN RESCISIÓN</t>
  </si>
  <si>
    <t>* SOLAR NO IDENTIFICADO</t>
  </si>
  <si>
    <t xml:space="preserve">* MINERD SITUACIONES TERRENOS </t>
  </si>
  <si>
    <t>0219-15</t>
  </si>
  <si>
    <t>2159-2013</t>
  </si>
  <si>
    <t>2191</t>
  </si>
  <si>
    <t>0127-15</t>
  </si>
  <si>
    <t xml:space="preserve">TERMINADA   </t>
  </si>
  <si>
    <t>0043-15</t>
  </si>
  <si>
    <t>FALTAN 4</t>
  </si>
  <si>
    <t>TOTAL PLANTELES SORTEADOS PNEE</t>
  </si>
  <si>
    <t>TOTAL PLANTELES INAUGURADOS PNEE</t>
  </si>
  <si>
    <t>TOTAL PLANTELES SORTEADOS MOPC (ORIGINAL)</t>
  </si>
  <si>
    <t>TOTAL PLANTELES INAUGURADOS MOPC (ORIGINAL)</t>
  </si>
  <si>
    <t>% EFECTIVIDAD MOPC ORIGINAL</t>
  </si>
  <si>
    <t>PLANTELES PNEE</t>
  </si>
  <si>
    <t>EFECTIVIDAD MOPC EN PNEE</t>
  </si>
  <si>
    <t>ANTONIO DUVERGE DUVAL (BASICA LA GALLERA)</t>
  </si>
  <si>
    <t>LOS FRANCESES (BASICA LA GALLERA)</t>
  </si>
  <si>
    <t>TOTAL PLANTELES TRABAJADOS MOPC (ORIGINAL)</t>
  </si>
  <si>
    <t>RELACIÓN PLANTELES ENTREGADAS PNEE</t>
  </si>
  <si>
    <t>1713-2012</t>
  </si>
  <si>
    <t>0047-15</t>
  </si>
  <si>
    <t>0049-15</t>
  </si>
  <si>
    <t>BASICA DOS JARDAS</t>
  </si>
  <si>
    <t>GRUPO CARPIO R INGENIEROS ARQUITECTOS SRL</t>
  </si>
  <si>
    <t>OMAR ELADIO GRATEREAUX MARTINEZ</t>
  </si>
  <si>
    <t>0129-15</t>
  </si>
  <si>
    <t>0157</t>
  </si>
  <si>
    <t xml:space="preserve"> TEMÍSTOCLES VALENTÍN VOLQUEZ HERASME</t>
  </si>
  <si>
    <t>CUBICACION DE CIERRE ENTREGADA, ESPERANDO FISCALIZACION.</t>
  </si>
  <si>
    <t>0442-15</t>
  </si>
  <si>
    <t>0334-15</t>
  </si>
  <si>
    <t>CONTRATISTA LLEVA UN RITMO LENTO DE EJECUCION DE LOS TRABAJOS</t>
  </si>
  <si>
    <t>A LA ESPERA DE EVALUACION DEL SUPERVISOR</t>
  </si>
  <si>
    <t>EN MANOS DEL SUPERVISOR</t>
  </si>
  <si>
    <t>JUMUNUCU</t>
  </si>
  <si>
    <t>BASICA EL BUEN PASTOR (BASICA EVANGELISTA VELOZ)</t>
  </si>
  <si>
    <t>0159</t>
  </si>
  <si>
    <t>JOSE RAFAEL ESPINAL FORTUNA</t>
  </si>
  <si>
    <t>COMUNIDAD: EL RANCHO,SALCEDO   DETENIDA, ESTE PLANTEL SE RECIBIO EN PROCESO DE RESCISION DE CONTRATO POR PARTE DE OISOE RECIBIDA EL DIA 21/2/17.VISITA CON NUEVO CONTRATISTA PARA EL RECONOCIMIENTO Y EVALUACION DEL PLANTEL EL 27/09/2017.</t>
  </si>
  <si>
    <t xml:space="preserve">COMUNIDAD: EL PINO REUBICADA A LA ESCUELA ARZ. JUAN ANTONIO FLORES SANTANA (EL PINO). EL CONTRATISTA  DICE QUE NO VA A PONER EN POSECION EL PLANTEL, YA QUE MINERD LE ORDENO REALIZAR UN COMEDOR EN LA ESCUELA ARZ. JUAN ANTONIO FLORES Y ALEGA QUE SE SACO UN PLANTEL NUEVO. SE ENVIO INFORME DE SITUACION AL MINERD. DGEE/Z1/904-2017 DE FECHA 2-11-2017 </t>
  </si>
  <si>
    <t>GRUPO INNOVANDO SOLUCIONES JAVE, SRL</t>
  </si>
  <si>
    <t xml:space="preserve">NOTA: SE RECIBIO EL OFICIO DE PUESTA EN POSESION MEDIANTE UF-PNEE#863-2018 D/F 28-03-2018, A LO CAUL SE PROGRAMO EL ACTO DE PUESTA EN POSESION , EL CUAL NO PUDO SER REALIZADO DEBIDO A QUE EL DUEÑO DEL SOLAR SE OPONE, ANTE ESTO SE ENVIA EL OFICIO DGEE/Z1/565-2018 EL 23/05/2018 EN DONDE SE SOLICITA LA CARTA DE COMPROMISO PARA RECTIFICACIÓN DE LA PUESTA EN POSESIÓN DE ESTE PLANTEL.   </t>
  </si>
  <si>
    <t>EMERLY ALEXANDRA EUSEBIO DE LA CRUZ</t>
  </si>
  <si>
    <t>0113-16</t>
  </si>
  <si>
    <t>POLITECNICO FE Y ALEGRIA</t>
  </si>
  <si>
    <t>394-2013</t>
  </si>
  <si>
    <t>SE ESTA A LA ESPERA DE LA SOLUCION DE MURO DE CONTENCION.</t>
  </si>
  <si>
    <t>0148-15</t>
  </si>
  <si>
    <t>0173-15</t>
  </si>
  <si>
    <t>0421-15</t>
  </si>
  <si>
    <t>0433-15</t>
  </si>
  <si>
    <t>0225-15</t>
  </si>
  <si>
    <t>0283-15</t>
  </si>
  <si>
    <t>JOSE FRANCISCO CABRERA TINEO</t>
  </si>
  <si>
    <t>EL PORTAL-ATALA (LAGUNA SALADA)</t>
  </si>
  <si>
    <t>LICEO LAS CAÑITAS</t>
  </si>
  <si>
    <t>MIRIAM ELIZABETH RIVERA SANCHEZ</t>
  </si>
  <si>
    <t>0725-15</t>
  </si>
  <si>
    <t>0162-15</t>
  </si>
  <si>
    <t>2280-2013</t>
  </si>
  <si>
    <t>2291-2013</t>
  </si>
  <si>
    <t>YUDITH ALTAGRACIA JAVIER MORILLO</t>
  </si>
  <si>
    <t>2297-2013</t>
  </si>
  <si>
    <t>0202-15</t>
  </si>
  <si>
    <t>ARCONIM CONSTRUCTORA S.A</t>
  </si>
  <si>
    <t>0253-15</t>
  </si>
  <si>
    <t>0268-15</t>
  </si>
  <si>
    <t>0286-15</t>
  </si>
  <si>
    <t>0289-15</t>
  </si>
  <si>
    <t>BASICA SIGLO XXI (SECUNDARIA CACHÓN DE LA RUBIA)</t>
  </si>
  <si>
    <t>0297-15</t>
  </si>
  <si>
    <t>0386-15</t>
  </si>
  <si>
    <t>0038-15</t>
  </si>
  <si>
    <t>0387-15</t>
  </si>
  <si>
    <t>0040-15</t>
  </si>
  <si>
    <t>0394-15</t>
  </si>
  <si>
    <t>0396-15</t>
  </si>
  <si>
    <t>0085-15</t>
  </si>
  <si>
    <t>0086-15</t>
  </si>
  <si>
    <t>0096-15</t>
  </si>
  <si>
    <t>0101-15</t>
  </si>
  <si>
    <t>2247-2013</t>
  </si>
  <si>
    <t>0144-15</t>
  </si>
  <si>
    <t>0406-15</t>
  </si>
  <si>
    <t>BASICA PARAISO (LICEO MARIA TERESA MIRABAL)</t>
  </si>
  <si>
    <t>0209-15</t>
  </si>
  <si>
    <t>0211-15</t>
  </si>
  <si>
    <t>0212-15</t>
  </si>
  <si>
    <t>0295-15</t>
  </si>
  <si>
    <t>0299-15</t>
  </si>
  <si>
    <t>0300-15</t>
  </si>
  <si>
    <t>0302-15</t>
  </si>
  <si>
    <t>0463-15</t>
  </si>
  <si>
    <t>0369-15</t>
  </si>
  <si>
    <t>0036-15</t>
  </si>
  <si>
    <t>0401-15</t>
  </si>
  <si>
    <t>0025-15</t>
  </si>
  <si>
    <t>0304-15</t>
  </si>
  <si>
    <t>0271-15</t>
  </si>
  <si>
    <t>0452-15</t>
  </si>
  <si>
    <t>0455-15</t>
  </si>
  <si>
    <t>0308-15</t>
  </si>
  <si>
    <t>0449-15</t>
  </si>
  <si>
    <t>0365-15</t>
  </si>
  <si>
    <t>0027-15</t>
  </si>
  <si>
    <t>0379-15</t>
  </si>
  <si>
    <t>0380-15</t>
  </si>
  <si>
    <t>0029-15</t>
  </si>
  <si>
    <t>0030-15</t>
  </si>
  <si>
    <t>0031-15</t>
  </si>
  <si>
    <t>0032-15</t>
  </si>
  <si>
    <t>0381-15</t>
  </si>
  <si>
    <t>0382-15</t>
  </si>
  <si>
    <t>0033-15</t>
  </si>
  <si>
    <t>0091-15</t>
  </si>
  <si>
    <t>1713-2013</t>
  </si>
  <si>
    <t>46-2015</t>
  </si>
  <si>
    <t>0087-15</t>
  </si>
  <si>
    <t>2229-12</t>
  </si>
  <si>
    <t>2553-13</t>
  </si>
  <si>
    <t>419-2015</t>
  </si>
  <si>
    <t>266-15</t>
  </si>
  <si>
    <t xml:space="preserve">INAUGURADA. CUB. DE CIERRE PAGADA  </t>
  </si>
  <si>
    <t>285-2015</t>
  </si>
  <si>
    <t>0285-15</t>
  </si>
  <si>
    <t>0296-15</t>
  </si>
  <si>
    <t>303-15</t>
  </si>
  <si>
    <t>0312-2015</t>
  </si>
  <si>
    <t>BASICA SABANA PERDIDA 1</t>
  </si>
  <si>
    <t>MERCEDES ADAMES INGENIERIA SRL</t>
  </si>
  <si>
    <t>290-15</t>
  </si>
  <si>
    <t>367-15</t>
  </si>
  <si>
    <t>1682-13</t>
  </si>
  <si>
    <t>146-15</t>
  </si>
  <si>
    <t>LOS DAMNIFICADOS (VILLA ESPERANZA)</t>
  </si>
  <si>
    <t xml:space="preserve">PLANTEL RECIBIDA DE LA TRANSICIÓN OISOE - MOPC. DETENIDO POR CAMBIO DE SOLAR </t>
  </si>
  <si>
    <t>MINERD</t>
  </si>
  <si>
    <t>POLITECNICO VICTOR ESTRELLA LIZ</t>
  </si>
  <si>
    <t>0088-15</t>
  </si>
  <si>
    <t>0204-2015</t>
  </si>
  <si>
    <t>0210-2015</t>
  </si>
  <si>
    <t>A LA ESPERA DEL REDISEÑO DE LOS MUROS DE CONTENCIÓN.</t>
  </si>
  <si>
    <t>0311-2015</t>
  </si>
  <si>
    <t>0465-2015</t>
  </si>
  <si>
    <t>0117-15</t>
  </si>
  <si>
    <t>FAISAL ALFREDO TAUIL SANTOS</t>
  </si>
  <si>
    <t>A LA ESPERA DEL DEPARTAMENTO DE DISENO/CALCULO PARA LA DEFINICION DE LOS NIVELES DE PISOS Y MURO DE CONTENCION.</t>
  </si>
  <si>
    <t>0320-15</t>
  </si>
  <si>
    <t>0458-2015</t>
  </si>
  <si>
    <t>SE RECIBIERON LOS PLANOS ESTRUCTURALES, LA OBRA PRESENTA UN PROBLEMA CON UNA CASETA DE MEDIO AMBIENTE EN EL TERRENO, SE ESTA A LA ESPERA DEL INCIO DE LA OBRA POR PARTE DEL CONTRATISTA.</t>
  </si>
  <si>
    <t>DIAZ INGENIEROS Y CONSULTORES, SRL</t>
  </si>
  <si>
    <t>LICEO EL CALICHE (COLOMBINA CANARIO)</t>
  </si>
  <si>
    <t>MINERD NOS NOTIFICO DE MANERA VERBAL QUE SERIA REUBICADA A LA BASICA SALOME URENA. AMPLIACION EN LOS MAMEYES.</t>
  </si>
  <si>
    <t>0363-2015</t>
  </si>
  <si>
    <t xml:space="preserve">DETENIDA POR PAGO DE SOLAR. LOS DUENOS NO PERMITEN CONTINUAR.  </t>
  </si>
  <si>
    <t>TERMINADA EL 25.10.2018. EN ESPERA DE REVISION TECNICA INICIAL.</t>
  </si>
  <si>
    <t>EN PROCESO DE ADJUDICACION DE NUEVO CONTRATISTA.</t>
  </si>
  <si>
    <t>BASICA CAMBOYA</t>
  </si>
  <si>
    <t>LOS MUROS APROBADOS TUVIERON UN RETRASO DE MAS DE 6 MESES, DEBIDO A LAS CAMBIOS POR PARTES DEL MINERD Y LA REEVALUACION POR PARTE DEL DEPARTAMENTO DE DISENO DEL MOPC.</t>
  </si>
  <si>
    <t>EL DIRECTOR DEL CENTRO EDUCATIVO SOLICITO LA AMPLIACION DE DOS NIVELES DEL BLOQUE B1 Y B2.</t>
  </si>
  <si>
    <t>CONTRATISTA LLEVA UN FLUJO LENTO DE TRABAJO POR MAL MANEJO FINANCIERO, DICE NO CONTAR CON MUCHOS RECURSOS PARA LLEVAR UN BUEN FLUJO DE TRABAJO.</t>
  </si>
  <si>
    <t>CONTRATISTA LLEVA UN RITMO LENTO EN LA EJECUCION DE LOS TRABAJOS SIN RAZON JUSTIFICADA.</t>
  </si>
  <si>
    <t>CONTRATISTA TRANSFERIDO DE LA OISOE, REACTIVACION DE OBRA CON UN RITMO LENTO. ESTO TRAJO COMO CONSECUENCIA UN ATRASO DE 5 MESES.</t>
  </si>
  <si>
    <t xml:space="preserve">  PLANO REPLANTEO DEL CONJUNTO ENVIADO VIA CORREO 12-07-2018 A CONTRATISTA, PARA ELABORACION DE SONDEOS PARA ESTUDIO DE SUELO.  OBSERVACIONES: PROPIETARIO DEL SOLAR SE OPONE A INICIO DE TRABAJOS, HASTA QUE MINERD REALICE UN ACUERDO DE PAGO. - REMISION A MINERD ACTO DE ALGUACIL MEDIANTE DGEE/Z1/1308-2018 d/f 21-11-2018, SOLICITANDO QUE NO SEAN INICIADOS LOS TRABAJOS HASTA TANTO MINERD REALICE PAGO DEL TERRENO  COMUNIDAD: VILLA TAPIA  ACCESO: CRUDO COORDENADAS:https://goo.gl/maps/pasfdqTnN4R2 </t>
  </si>
  <si>
    <t>4254</t>
  </si>
  <si>
    <t>FAUSTO MARTINEZ ASENCIO</t>
  </si>
  <si>
    <t>POLITECNICO LA SALLE (LA LOMETA)</t>
  </si>
  <si>
    <t>DESIGNARQ SRL</t>
  </si>
  <si>
    <t>POLITECNICO NUESTRA SEÑORA DEL CARMEN (LA LOMETA)</t>
  </si>
  <si>
    <t>DESINARQ SRL</t>
  </si>
  <si>
    <t>POLITECNICO LOYOLA (BASICA JACAGUA)</t>
  </si>
  <si>
    <t>PRIMARIA MADRE GERTRUDIS CASTAÑER FE Y ALEGRIA (BASICA JACAGUA)</t>
  </si>
  <si>
    <t>GUILLERMINA TONO</t>
  </si>
  <si>
    <t xml:space="preserve">ESTA OBRA SE HA REUBICADO EN EL SECTOR DE SABANA PERDIDA, DIVIDIENDO EL CONTRATO EN DOS PARTES. Y A LA ESPERA DE UNA NUEVA PUESTA EN POSESIÓN. </t>
  </si>
  <si>
    <t>CENTRO EDUCATIVO NUESTRA SEÑORA DEL ALTAGRACIA (LOTIFICACION DEL ESTE)</t>
  </si>
  <si>
    <t>SANTO DE LA ROSA SORIANO</t>
  </si>
  <si>
    <t xml:space="preserve">A LA ESPERA DE ADENDA. A LA ESPERA DE IR A MINERD A FIRMAR INFORME DE CIERRE DEL PLANTEL CUBICACION FINAL  </t>
  </si>
  <si>
    <t xml:space="preserve">INAUGURADA. En espera de fiscalización del MINERD.   </t>
  </si>
  <si>
    <t>INAUGURADA CUB. #15 CIERRE PAGADA</t>
  </si>
  <si>
    <t>ESTE PLANTEL FUE REUBICADO A TALLERES DEL LICEO ALMIRANTE - POLITÉCNICO MANUEL DEL CABRAL FE Y ALEGRIA.</t>
  </si>
  <si>
    <t>0273-15</t>
  </si>
  <si>
    <t>ESTA A LA ESPERA DEL COMPLEMENTO DE LA SOLUCION DE MUROS DE CONTENCION QUE SE ENCUENTRA EN ETAPA DE EVALUACION POR EL DEPARTAMENTO DE CALCULO.</t>
  </si>
  <si>
    <t xml:space="preserve">TRABAJOS DETENIDOS POR PROPIETARIO QUIEN ALEGA FALTA DE PAGO CORRESPONDIENTE. </t>
  </si>
  <si>
    <t>MEJORAMIENTO SOCIAL</t>
  </si>
  <si>
    <t>MILDRED ALTAGRACIA HERNANDEZ LOPEZ</t>
  </si>
  <si>
    <t xml:space="preserve"> PROCESO DE CIERRE: -EL 3/11/2017 MEDIANTE UF-PNEE#2884-2017, RECIBIMOS LA DEVOLUCION DE LA CUBICACION, YA QUE LA CONTRATISTA NO ESTA DE ACUERDO CON LA FISCALIZACION REALIZADA Y NO FIRMO LA MISMA. -ESTAMOS A LA ESPERA DE QUE LA CONTRATISTA NOS HAGA LLEGAR LOS RECLAMOS PARA CONTINUAR CON EL PROCESO.</t>
  </si>
  <si>
    <t xml:space="preserve">-PENDIENTE PAGO DE SOLAR. -LOS DUEÑOS DEL TERRENO INICIARON UN CAMBIO DE LAS PARCELAS A VENDER CON RELACIÓN A LAS NEGOCIADAS CON MINERD.  -RECIBIMOS LA VISITA EL 18/07/2017 DE GESTION INMOBILIARIA PARA UNA RECTIFICACION DE PUESTA EN POSESION Y ESTAMOS A LA ESPERA DE RESPUESTA. -SOLICITUD DE RESPUESTA A VISITA DE LA COMISION DE GETION INMOBILIARIA POR MOTIVO DE CAMBIO DE AREA DE PARCELA NEGOCIADA CON MINERD MEDIANTE OFICIO DGEE/Z1/572-2017 D/F 8-8-2017.   </t>
  </si>
  <si>
    <t xml:space="preserve">PROCESO ACTUAL: DETENIDA POR PROBLEMAS DEL SOLAR. LA FUNDACIÓN FUNDECORENORTE PRESENTO UNA DOCUMENTACIÓN DONDE EL INVI LE CEDIÓ EL TERRENO. MINERD ESTA EN PROCESO DE UBICACIÓN DE NUEVO TERRENO.   </t>
  </si>
  <si>
    <t>0351-2015</t>
  </si>
  <si>
    <t>POLITECNICO NORTE DE NEIBA</t>
  </si>
  <si>
    <t xml:space="preserve">COMUNIDAD: YAIBA ABAJO  A LA ESPERA LEVANTAMIENTO TOPOGRAFICO QUE INCLUYA NIVELES DE PISO EN AREAS EXISTENTES POR PARTE DEL CONTRATISTA. SUPERVISION MOPC NOTIFICÓ AL CONTRATISTA PARA REINICIO DE LOS TRABAJOS 12/1/2017, NO HAY CUBICACION EN CIRCUITO EL CONTRATISTA NO TIENE RECURSOS PARA INICIAR LOS TRABAJOS DE CONSTRUCCION DE ESTE PLANTEL, POR ESTAS RAZONES SE DIFICULTA LA ENTREGA DEL MISMO POR LO TANTO QUEDA FUERA DE PROYECCION.REMISION A MINERD INFORME DE SITUACION ACTUAL MEDIANTE DGEE/Z1/1383-2018 D/F 17-12-2018. </t>
  </si>
  <si>
    <t xml:space="preserve">COMUNIDAD: JAYABO,SALCEDO  OBSERVACIONES: SE ENVIO A MINERD SOLICITUD DE UBICACIÓN DE LA PORCION DE PARCELA MEDIANTE DGEE/Z1/1398-2018 D/F 18-12-2018. </t>
  </si>
  <si>
    <t>COMUNIDAD: JUMUNUCU.  CONTRATO RESCINDIDO MEDIANTE OFICIO UF-PNEE#3733-2018 D/F 10/12/18</t>
  </si>
  <si>
    <t>COMUNIDAD: LA HOZADERA, RIO SAN JUAN  REMISION A MINERD INFORME DE SITUACION ACTUAL MEDIANTE DGEE/Z1/1383-2018 D/F 17-12-2018. DETENIDA POR MAL MANEJO FINANCIERO, EL CONTRATISTA ALEGA NO CONTAR CON RECURSOS PARA CONTINUAR CON LOS TRABAJOS.</t>
  </si>
  <si>
    <t xml:space="preserve">  ACTUAL:  DETENIDA, a esperas de MINERD para reubicación del solar luego de visita fiscalización solicitada por la supervisión MOPC, debido a las inundaciones dentro del 2do solar sugerido ocasionadas por las vaguadas que afectaron la zona en noviembre 2016.  Primer solar seleccionado no pudo concluir negociación. </t>
  </si>
  <si>
    <t>BASICA LA HERRADURA 1</t>
  </si>
  <si>
    <t>HISTORICO: CONTRATISTA CON MANEJO FINANCIERO CUESTIONABLE, ESTUVO DETENIDO POR UN LARGO PERIODO ALEGANDO FALTA DE LIQUIDEZ, A PESAR DE HABER TENIDO UNA DEUDA ACTIVA EN EL BR. SE LE REALIZO UNA AUDITORIA INTERNA, DE LO CUAL GENERÓ LA CUB. #15 DE RD$5.6 MM, PAGADA EL 14-10-16, NO QUEDANDO NINGUNA PARTIDA EJECUTADA PENDIENTE POR CUBICAR. EL CONTRATISTA REINICIÓ TRABAJOS EL 24-10-2016. LA OBRA ESTUVO DETENIDA EN MARZO A LA ESPERA DEL PAGO DE LA CUB #16, PAGADA EL 04/04/2017, A PESAR DE QUE EL CONTRATISTA SE HABIA COMPROMETIDO A TERMINAR CON EL PAGO DE LA CUB ANTERIOR. EL PAGO DE ESTA CUBICACION ESTUVO DETENIDO DEBIDO A QUE EL CONTRATISTA NO ESTABA AL DIA EN LA DGII.  EL 17/04/2017, VIA EMAIL, EL CONTRATISTA INDICÓ QUE NO TERMINARIA LA OBRA POR FALTA DE RECURSOS, ALEGANDO RETRASO EN EL PAGO DE LA CUB #16. CUBICACION 16 PAGADA EL 16/04/2017. CUBICACION 17 PAGADA EL 19/09/2017. OBRA INAUGURADA.  INAUGURADA. CUBICACION No.18 DE CIERRE PAGADA</t>
  </si>
  <si>
    <t>0356-15</t>
  </si>
  <si>
    <t>A LA ESPERA DE PROGRAMACIÓN.</t>
  </si>
  <si>
    <t>0405-15</t>
  </si>
  <si>
    <t xml:space="preserve">ACTUAL A la espera de indicaciones del MINERD. Solar no identificado.  Fiscalización de MINERD desestimó el solar. El terreno posee un edificio de tres niveles que habría demoler. Se requiere un nuevo solar para la construcción de la Estancia. La Arq. Ana Estrada nos informó que la DIGEPEP debe buscar otro solar que reúna las condiciones.   </t>
  </si>
  <si>
    <t>INAUGURADA.  FECHA DE FISCALIZACION DE CIERRE: 06 OCTUBRE DE 2017. FISCALIZACION DE CIERRE APLICADA, ADENDA APLICADA Y CARTA CON MONTO FIRMADA. CUBICACION DE CIERRE PAGADA</t>
  </si>
  <si>
    <t>YAPUR DUMIT</t>
  </si>
  <si>
    <t>HERMANAS ROSARIO TORRES-FE Y ALEGRIA (BASICA ESPEJO CAMPAMENTO I)</t>
  </si>
  <si>
    <t>FAISAL ALFREDO TAUIL SANTOS.</t>
  </si>
  <si>
    <t>VIRGEN DEL CARMEN (BASICA ESPEJO CAMPAMENTO I)</t>
  </si>
  <si>
    <t>LICEO MAXIMO GOMEZ (EL LIMON)</t>
  </si>
  <si>
    <t>JOSE MIGUEL SOLIS</t>
  </si>
  <si>
    <t xml:space="preserve">COMINIDAD: LOS DAJAOS.      CONTRATO RESCINDIDO MEDIANTE OFICIO UF-PNEE#0163-2019 D/F 16/1/19 </t>
  </si>
  <si>
    <t>LUCAS VLADIMIR MAZARA CASTILLO</t>
  </si>
  <si>
    <t>PROF. JUAN EMILIO BOSCH GAVINO (BASICA LA CAOBA - CAEI)</t>
  </si>
  <si>
    <t>POLITECNICO PROMAPEC (BASICA ESPEJO CAMPAMENTO I)</t>
  </si>
  <si>
    <t>BRAULIO UREÑA-CENTRO PENSÓN (BASICA LA CAOBA-CAEI)</t>
  </si>
  <si>
    <t xml:space="preserve">TERMINADA TIENE PENDIENTE UNA SOLUCION HIDRAULICA POR APROBACION EN MINERD ENVIADA EL 24 DE 24/12/18. TIENE PENDIENTE REALIZAR LA ACERA PERIMETRAL DEL PLANTEL DEBIDO A QUE VA CONDICIONADA POR LA SOLUCION HIDRAULICA.  </t>
  </si>
  <si>
    <t>INAUGURADA. CUBICACION DE CIERRE PAGADA</t>
  </si>
  <si>
    <t xml:space="preserve">INAUGURADA. CUB. No.16 CIERRE PAGADA </t>
  </si>
  <si>
    <t xml:space="preserve">ENVÍOS A MINERD: INFORME DE SITUACIÓN ACTUAL: DGE-PNEE/ Z2/230-2017 D/F 15/08/2017  HISTÓRICO: CONTRATISTA ALEGABA FALTA DE LIQUIDEZ. MOPC REALIZO UNA AUDITORIA ENTRE MARZO Y JULIO 2016. EL RESULTADO DE LA AUDITORIA FUE LA CUBICACION #17 PAGADA EN ENERO-2017. INICIO LOS TRABAJOS EN FEBRERO DEL 2017, GENERANDO LA CUBICACION No. 18 (2.6 MM), PAGADA EL 17 DE AGOSTO DE 2017. LA OBRA ESTUVO PARALIZADA DESDE EL 1 DE ABRIL 2017, EL CONTRATISTA ALEGABA NO TENER LIQUIDEZ PARA TERMINAR. SE REALIZO UNA REUNIÓN EL DÍA 10 DE MAYO DEL 2017 A LA CUAL ASISTIERON MINERD, CONTRATISTA, JUNTAS DE VECINOS Y EL SUPERVISOR DE MOPC. NO SE LLEGO A UN ACUERDO PORQUE EL CONTRATISTA ALEGA QUE NO TIENE DINERO PARA TERMINAR. LA CUBICACION #18 FUE PAGADA EL 17 DE AGOSTO DE 2017. ESTE PLANTEL ESTA SIENDO UTILIZADO POR LA COMUNIDAD (IMPARTIENDO DOCENCIA DESDE 04/09/2017 ) CON LA ANUENCIA DEL MINERD.    OBRA DETENIDA. ESTA EN MANOS DEL DEPARTAMENTO JURÍDICO DEL MINERD.  </t>
  </si>
  <si>
    <t>0310-15</t>
  </si>
  <si>
    <t>0314-15</t>
  </si>
  <si>
    <t>0097-17</t>
  </si>
  <si>
    <t xml:space="preserve">TERMINADA     </t>
  </si>
  <si>
    <t xml:space="preserve"> ACTUAL: Concluyó los trabajos de ejecución en el plantel. Se realizó la prerecepción de obra, y correcciones según observaciones del MINERD. No fueron suministrados los juegos infantiles. La contratista alega falta de liquidez para poder realizar esta partida.  .</t>
  </si>
  <si>
    <t>ESTANCIA INFANTIL PISANO (BARRIOS LOS JAZMINES – PAPAYO-PEKIN 1)</t>
  </si>
  <si>
    <t xml:space="preserve">CONTRATISTA FALLECIDO. FUE NOTIFICADO A MINERD MEDIANTE OFICIO DGE-PNEE-Z3-427-2018 D/F 02/10/2018.  ESPERANDO APROBACION DE MUROS DE CONTENCION POR PARTE DE MINERD, REMITIDA MEDIANTE OFICIO DGEE-304-2017 D/F 25/05/2017.  ESTE PLANTEL CORRESPONDE A LA ADENDA NO.0758 AL CONTRATO DE EJECUCIÓN DEL LICEO MARIA TERESA MIRABAL (SAN CRISTÓBAL), ENVIADA POR MINERD MEDIANTE OFICIO UF-PNEE#113-2017 D/F 17/01/2017. </t>
  </si>
  <si>
    <t xml:space="preserve">HUBO UN INCONVENIENTE CON LOS PROPIETARIOS DEL TERRENO, YA QUE ELLOS ALEGABAN QUE NO EXISTIA NINGUN DOCUMENTO FORMAL, POR PARTE DEL MINERD,  PARA LA COMPRA DE DICHO TERRENO. MINERD ESTA EN PROCESO DE CAPTACION DE NUEVO SOLAR.  </t>
  </si>
  <si>
    <t xml:space="preserve">NO INICIADA. No iniciada por falta negociación entre propietarios y MINERD. El proceso de negociacion para cierre de contrato a tomado mas de un año. MINERD no llega a un acuerdo con los propietarios por lo que investigaron otras opciones de compra pero la zona ubicada como centroide para la ubicación del plantel no cuenta con solares con el suficiente metraje para albergar el mismo, se esta ponderando la posibilidad de cambiar la zona. MINERD aprobo realizar informe catastral para evaluar solar propuesto.   ACTUAL: PENDIENTE CIERRE DE CONTRATO CON PROPIETARIOS DE VARIAS PORCIONES DE TERRENO QUE COMPLETAN EL AREA TOTAL. </t>
  </si>
  <si>
    <t>CUB</t>
  </si>
  <si>
    <t>DIOGENES REYES</t>
  </si>
  <si>
    <t>PRIMARIA LOS FRANCOS (LICEO SALOME UREÑA)</t>
  </si>
  <si>
    <t>PRIMARIA VILLA REAL (CENTRO DE EDUCACION ESPECIAL)</t>
  </si>
  <si>
    <t>PLAZA EDUCATIVA MANOGUAYABO (BASICA MARCOS CASTANER FE Y ALEGRIA)</t>
  </si>
  <si>
    <t>PLAZA EDUCATIVA MANOGUAYABO (LICEO SANTA BARBARA)</t>
  </si>
  <si>
    <t>A ESTE PLANTEL LE FUE OTORGADO EL PERMISO DE MEDIO AMBIENTE EN FECHE 12 DE FEBRERO DEL 2019 PERO ESTAMOS A LA ESPERA DE LA AUTORIZACIÓN DEL CEA YA QUE EL SOLAR ESTA SEMBRADO DE CAÑA DE AZÚCAR.</t>
  </si>
  <si>
    <t>RECIBIDA EL DÍA 18 DE MARZO LA APROBACIÓN DEL PRESUPUESTO PARA LA INYECCIÓN DE HORMIGÓN EN CAVERNAS EXISTENTES EN LAS ÁREAS DE LOS MÓDULOS.</t>
  </si>
  <si>
    <t>INAUGURADA. CUB. No.13 FINAL PAGADA.</t>
  </si>
  <si>
    <t>ENVÍOS A MINERD: INFORME DE SITUACIÓN ACTUAL: DGEE-PNEE/ Z2/014-2018 D/F 18/01/2018 INFORME DE SITUACION ACTUAL MEDIANTE EL OFICIO DGEE-PNEE/Z2/021-2019 D/F 22/01/2019, RATIFICANDO LA DETENCION DE LOS TRABAJOS INJUSTIFICADAMENTE DESDE FEBRERO 2017.   HISTORICO: CONTRATISTA CON MANEJO CUESTIONABLE, HE GENERADO TRABAJOS POR RD$51MM, SE HA REMITIDO AL MINERD EN VARIAS OCASIONES, LA NOTIFICACIÓN DE PARALIZACIÓN EN ABRIL 2016 Y PARA INTERVENCIÓN LEGAL POR DETENCIÓN INJUSTIFICADA (ENERO/2016 HASTA MAYO/2016). EL CONTRATISTA TIENE UNA DEUDA ACTIVA ANTE EL BANRESERVAS, MAS UN MONTO PENDIENTE DE AMORTIZAR DEL AVANCE ENTREGADO POR MINERD AL MOMENTO DE LA FIRMA DEL CONTRATO, RESULTANDO EN UNOS RD$14.50 MILLONES DE PESOS A SU FAVOR.   LA OBRA ESTA PARALIZADA TOTALMENTE DESDE QUE SE VACIO LA LOSA DE ENTREPISO EL 04/02/2017.LAS ULTIMAS CUBICACIONES PAGADAS (7 POR RD$2.6MM Y 8 POR RD$1.51MM ), FUERON ABSORBIDAS POR LA LINEA DE CRÉDITO. MOPC SOLICITO EN REITERADAS OCASIONES DURANTE 1 AÑO A MINERD LA INTERVENCION LEGAL DE ESTE CONTRATO.  SE ENVIO LA RESPUESTA AL CONSENSO PRELIMINAR (28/11/2017), PARA RESCISION DE CONTRATO. SE RECIBIÓ LA VISITA DEL MINERD EL MIÉRCOLES 18/07/2018 PARA LA FISCALIZACIÓN DE LA CUBICACIÓN PARA LA RESCISIÓN. EL CONTRATISTA FIRMÓ LA CARTA CON MONTO CORRESPONDIENTE A ESTA CUBICACIÓN.    PROCESO ACTUAL: EL 15 DE MARZO DE 2019, RECIBIMOS DEL MINERD LA NOTIFICACIÓN DE RESCISIÓN DE CONTRATO, MEDIANTE EL OFICIO UF-PNEE#0810-2019 DE FECHA 14 DE MARZO DE 2019. ESTE PLANTEL SERÁ ADJUDICADO AL GANADOR DEL SEGUNDO (2DO) LUGAR.</t>
  </si>
  <si>
    <t>0342-15</t>
  </si>
  <si>
    <t>POLITECNICO MANUEL DEL CABRAL FE Y ALEGRIA (LICEO LOS PERALEJOS)</t>
  </si>
  <si>
    <t xml:space="preserve">MURO DE CONTENCION: REVISADO Y FIRMADO POR PARTE DE LA SUPERVISION.  EN ESPERA DE PLANOS DE MURO DE CONTENCIÓN. </t>
  </si>
  <si>
    <t>ESPERANDO PERMISO DE MEDIO AMBIENTE Y PLANOS DE CURVA DE NIVEL</t>
  </si>
  <si>
    <t>PRIMARIA VILLA PRIMAVERA (LICEO SALOME UREÑA)</t>
  </si>
  <si>
    <t>0095-15</t>
  </si>
  <si>
    <t>COMUNIDAD: BARRIO INCO. FUE SOMETIDA LA CUBICACION 15 FINAL CON CORRECCIONES 19/3/19</t>
  </si>
  <si>
    <t>ESTANCIA INFANTIL LA VEGA (ENSANCHE QUISQUEYA)</t>
  </si>
  <si>
    <t>DESESTIMACIÓN DE TERRENO, LUEGO DE VISITA INTERINSTITUCIONAL REALIZADA EL 23 DE OCTUBRE DEL 2018,  EN COMPAÑÍA DE LA GESTIÓN AMBIENTAL DEL MINERD Y MOPC Y MEDIO AMBIENTE, REGIONAL SAN CRISTÓBAL.</t>
  </si>
  <si>
    <t>MINERD APROBÓ MOVIMIENTO DE TIERRA, PERO DISEÑO ESTA ACTUALIZANDO. PARA ENVIARLO A PRESUPUESTO. A LA ESPERA DEL ESTUDIO DE SUELO.</t>
  </si>
  <si>
    <t>RESUMEN DE PROCESO DE CIERRE</t>
  </si>
  <si>
    <t xml:space="preserve">TOTAL INAUGURADAS </t>
  </si>
  <si>
    <t>ESCUELAS Y ESTANCIAS PROCESO DE CIERRE</t>
  </si>
  <si>
    <t>CIERRE MINERD</t>
  </si>
  <si>
    <t>CIERRE MOPC</t>
  </si>
  <si>
    <t>TOTAL PAGADAS</t>
  </si>
  <si>
    <t>LOGRADOS DEL COMPROMISO</t>
  </si>
  <si>
    <t>TOTAL CONCLUIDOS</t>
  </si>
  <si>
    <t>0045-2015</t>
  </si>
  <si>
    <t>NOTIFICADO EL 24-04-19 EN REUNION CON MINISTROS MINERD Y MOPC QUE TIENE 30 DIAS PARA REACTIVAR LOS TRABAJOS O ENTREGAR LA OBRA   Esta obra fue recibida en el estatus de detenida, el contratista adeuda a la linea de credito 15,000,000.0 y dice no tener recursos para continuar los trabajos. Se notifico al MINERD de esta situacion  mediante un oficio sobre la validacion de situacion Actual y no hemos recibido respueta sobre como proceder con dicho plantel.</t>
  </si>
  <si>
    <t>CENTRO EDUCATIVO MATA LIMON</t>
  </si>
  <si>
    <t>OBRA INAUGURADA. Después de inaugurada, debido a las lluvias dejadas por el huracán Irma y las lluvias del huracán María, este plantel  fue afectado por el arroyo de Salamanca, así como la cañada que pasa por detrás de la verja del bloque de aula inicial, ya que se desbordaron e inundaron la plaza cívica, cancha, interior del comedor y áreas circundantes, área posterior al bloque de aula inicial, entre otros espacios exteriores.    En fecha 19/04/2017, mediante oficio uf-pnee#986-2017 el MINERD aprobo la solicitud hecha por MOPC consistente en mejorar y ampliar la canalización de las aguas pluviales, debido a los daños generados en el plantel a causa de las vaguadas durante el mes de noviembre del 2016. Sin embargo, dicha ampliación no se realizó ya que el contratista alega no tener recursos para ejecutar esos trabajos.  En fecha 06/10/2017, el Ing. Emilio del MINERD visitó la escuela en cuestión, con la finalidad de constatar la problemática existente en esta escuela en tiempos de lluvias y temporadas ciclónicas.  En fecha 02/11/2017, el ing. Ciriaco Peña y la Arq. Mirthia Ochoa, ambos del MOPC, asi como el ing. Pichardo del MINERD, visitaron la escuela, con el fin de buscar posibles soluciones a las problemáticas existentes en esta escuela en tiempos de lluvias y temporadas ciclónicas. Se elaboró una propuesta en muros de gaviones (MACCAFERRI), para proteger el plantel, detras del bloque de aula inicial. Esta propuesta fue aprobada (oficio del MINERD UF-PNEE#2106-2018 D/F 13/07/2018).  EN VISITA DEL MARTES 06/11/2018 REALIZADA POR MOPC-MINERD, SE ACORDO INICIAR LA CONSTRUCCION DEL MURO DE GAVIONES LA SEMANA DEL 12@23/11/2018. LA CONSTRUCCION DEL MURO DE GAVIONES ESTA FINALIZADA 100% (20/02/2019)</t>
  </si>
  <si>
    <t>Planta de conjunto aprobada entregada el 01/03/2019, estudio de suelo realizado el 25/03/2019, en espera de informe de estudio de suelos por parte del contratista...</t>
  </si>
  <si>
    <t>RE-UBICADA EN EL POLITÉCNICO SAN VICENTE DE PAÚL. PLANOS ESTRUCTURALES RECIBIDOS</t>
  </si>
  <si>
    <t>OBRA EN RESCISION DE CONTRATO. SE REALIZARA NUEVA SOLICITUD DE INTERVENCION DEBIDO A QUE EL CONTRATISTA NO HA REACTIVADO LUEGO DE RECIBIR LA SEGUNDA LINEA DE CREDITO.</t>
  </si>
  <si>
    <t>COMINIDAD: QUITA SUEÑO  NOTA: -EL 26/5/17 MINERD MANDA A REUBICAR LOS MODULOS EN OTRA AREA DEL SOLAR MEDIANTE OFICIO UF-PNEE#837-2017 D/F 5/4/17. -A LA ESPERA DE UN 2DO LEVANTAMIENTO TOPOGRAFICO, PARA EL DISEÑO DE LOS PLANOS. -SOLICITUD DE RECTIFICACION DE LA PORCION DE PARCELA AL MINERD, MEDIANTE DGEE/Z1/257-2019 D/F 05-03-2019.NTAMIENTO TOPOGRAFICO, PARA EL DISEÑO DE LOS PLANOS. - MINERD ENVIA UF-PNEE#1193-2019 D/F 16/04/2019, DONDE INFORMA QUE EL CONTRATO DE LA COMPRA DEL TERRENO DONDE FUE PUESTO EN POSESION, FUE RESCINDIDO EN FECHA 22/06/2017.</t>
  </si>
  <si>
    <t xml:space="preserve">PUESTA EN POSESIÓN DEL NUEVO SOLAR EL 17 DE MAYO DE 2018. RECIBIMOS LA PLANTA DE CONJUNTO EL 02/07/2018.  RECIBIMOS EL INFORME DEL ESTUDIO DE SUELOS EL 27/08/2019 Y SE ENVIÓ AL DPTO. DE CALCULO EL MISMO DÍA.  RECIBIMOS LOS PLANOS ESTRUCTURALES EL 21/09/2018  EL 25 DE OCTUBRE DEL 2018, EL SR. JULIO UREÑA (PROPIETARIO DEL SOLAR), ENVIÓ UNA COMUNICACIÓN AL CONTRATISTA EXTERNANDO SU OPOSICIÓN A INICIAR LOS TRABAJOS HASTA TANTO NO CONCLUYERA LAS NEGOCIACIONES CON EL MINERD.   PROCESO ACTUAL: DETENIDA DESDE 15/11/2018. EL PROPIETARIO DEL SOLAR LE PROHIBIÓ AL CONTRATISTA CONTINUAR CON EL MOVIMIENTO DE TIERRA HASTA QUE EL MINERD DEFINA LA SITUACIÓN DEL SOLAR (PAGO DEL SOLAR).  EL 03/04/2019, RECIBIMOS LA AUTORIZACION DE REACTIVACION DE LOS TRABAJOS MEDIANTE EL OFICIO DEL MINERD UF-PNEE#1006-2019 D/F 28/03/2019.   EL LUNES 15 DE ABRIL DE 2019, EL CONTRATISTA SE COMUNICÓ CON EL SUPERVISOR ASIGNADO DEL MOPC, PARA INFORMAR QUE EN CONVERSACIÓN SOSTENIDA CON EL SR. JULIO UREÑA, PROPIETARIO DEL TERRENO DONDE SE CONSTRUIRÁ LA ESTANCIA INFANTIL NAVARRETE, ESTE LE MANIFESTÓ QUE AÚN NO HABÍA FIRMADO CONTRATO CON EL MINERD; LE INFORMÓ, QUE EL CONTRATO QUE FIRMÓ Y POR EL CUAL RECIBIÓ EL AVANCE DE PAGO CORRESPONDE A UN TERRENO, TAMBIÉN DE SU PROPIEDAD, DONDE SE CONSTRUIRÁ UN POLITÉCNICO (POLITÉCNICO DE NAVARRETE). ADEMÁS, LE INFORMÓ QUE EN LA ACTUALIDAD ESTÁ HACIENDO LA ÚLTIMA RECOLECCIÓN DE TABACO QUE TIENE SEMBRADO EN LOS REFERIDOS TERRENOS DONDE SE UBICARÁ LA ESTANCIA EN CUESTIÓN, LA CUAL ESPERA CONCLUIR A FINALES DE MES O PRINCIPIOS DE MAYO 2019 Y, TAN PRONTO CONCLUYA,  PODRÍAMOS DAR INICIO AL DESARROLLO DEL PROYECTO. DE IGUAL MANERA, INFORMÓ QUE ESTÁ EN PROCESO DE TRÁMITE DE UN DUPLICADO DEL TÍTULO DE SU PROPIEDAD PARA LLEVARLO AL MINERD Y ASÍ PODER HACER EL CONTRATO DE COMPRA-VENTA DEL MISMO. DEBIDO A LA SITUACIÓN ANTES EXPUESTA, LA EJECUCIÓN DE LA CONSTRUCCIÓN DEL PLANTEL ESTÁ DETENIDA.   </t>
  </si>
  <si>
    <t>0050-15</t>
  </si>
  <si>
    <t>0075-15</t>
  </si>
  <si>
    <t xml:space="preserve">COMUNIDAD: VILLA PINALES    </t>
  </si>
  <si>
    <t>Este plantel fue puesto en posesión el 21 de noviembre de 2013 y recibió el pago del avance el 15 de marzo de 2013, por un monto de RD$2,675,116.33. En mayo de 2015, recibió el pago de la cubicación #1 por un monto de RD$1,963,706.67. Se encuentra detenida desde mayo de 2016, en un  principio por falta de pago y luego por decisión del contratista. Las cubicaciones #2 y #3 fueron enviadas en enero y abril de 2016 respectivamente, luego se tomó la decisión de fusionar ambas cubicaciones en una sola, quedando únicamente la cubicación #2 por un monto de RD$1,514,278.50, la cual fue pagada en agosto de 2016. En agosto de 2016 el contratista nos informó vía telefónica sus intenciones de rescindir su contrato. En septiembre de 2016 nos envió un correo electrónico donde nos confirmó sus intenciones. También, nos informó que personalmente se había dirigido al MINERD para solicitar la cancelación de su contrato. ENVIOS AL MINERD • 30/03/2017 -- OFICIO DGE-PNEE/Z2/094-2017. Envío a MINERD Informe Situación Actual. • 23/04/2018 -- OFICIO DGE-PNEE/Z2/097-2018. Reenvío a MINERD Informe Situación Actual. •       21/02/2019 -- OFICIO DGEE-PNEE/Z2/057-2019 Reenvío a MINERD Informe Situación Actual.  PROCESO ACTUAL: DETENIDA DESDE MAYO 2016. INTERVENCION LEGAL. SE LE REALIZO LA CUBICACION #3 DE RESCISION POR UN MONTO BRUTO DE RD$209,105.12 (FISCALIZACION-MINERD).  EL 08/05/2019 RECIBIMOS LA RESCISION DEL CONTRATO VIA OFICIO DEL MINERD UF-PNEE#1369-2019 DE FECHA 06 DE MAYO DE 2019</t>
  </si>
  <si>
    <t xml:space="preserve">NUESTRA SEÑORA DE LAS MERCEDES (BASICA JOBA ARRIBA) </t>
  </si>
  <si>
    <t>HISTORICO: EL SOLAR ASIGNADO POR EL MINERD RESULTO TENER UNA TOPOGRAFIA MUY ACCIDENTADA, LO QUE IMPLICABA REALIZAR OBRAS COMPLEMENTARIAS ECONOMICAMENTE NO FACTIBLES, PARA EL ACONDICIONAMIENTO DEL PLANTEL, POR LO QUE SE RECHAZO EL REFERIDO SOLAR. ESTUVO DETENIDA DESDE EL 16 DE JUNIO DE 2016, EN ESPERA DE LA ASIGNACION DE UN NUEVO SOLAR HASTA EL 14 DE AGOSTO, FECHA EN QUE RECIBIMOS LOS DOCUMENTOS PARA PUESTA EN POSESION DEL NUEVO SOLAR.   PROCESO ACTUAL: DETENIDAD DESDE EL 02/05/2019. PAGO DE SOLAR.  PUESTA EN POSESION DE UN NUEVO SOLAR EL 21 DE AGOSTO DE 2018. RECIBIMOS EL LEVANTAMIENTO TOPOGRAFICO EL 27/08/2018 Y SE ENVIO AL DPTO. DE DISEÑO EL MISMO DIA. RECIBIMOS LA PLANTA DE CONJUNTO EL 11/12/2018. SE REALIZO EL ESTUDIO DE SUELOS. RECIBIMOS EL INFORME DEL ESTUDIO DE SUELOS EL 29/03/2019 Y SE ENVIO AL DEPARTAMENTO DE CALCULO EL MISMO DIA, PARA VALIDACION. RECIBIMOS LA VALIDACION EL 02/04/2019. ESTAMOS A LA ESPERA DE LOS PLANOS ESTRUCTURALES. RECIBIMOS LOS PLANOS ESTRUCTURALES Y EL ACONDICIONAMIENTO DEL PLANTEL EL 25/04/2019  EL 02/05/2019, RECIBIMOS VIA CORREO DE PARTE DE LA CONTRATISTA, LA INFORMACION DE QUE EL PROTIETARIO DEL SOLAR HA DETENIDO LA EJECUCION DE LOS TRABAJOS DEL PLANTEL, ALEGANDO QUE NO HA RECIBIDO EL PAGO DEL SOLAR. SIN EMBARGO, LA CONTRATISTA INFORMO QUE EL PROPIETARIO DEL SOLAR NO HA CUMPLIDO CON EL COMPROMISO QUE REALIZO CON EL MINERD, EN EL CUAL ESTE TIENE QUE PRESENTAR EL TITULO DEL SOLAR.</t>
  </si>
  <si>
    <t>2375-2013</t>
  </si>
  <si>
    <t>LICEO CERROS DEL NORTE (KM-14)</t>
  </si>
  <si>
    <t>GRUPO REYES CUEVAS SRL</t>
  </si>
  <si>
    <t>RECONOCIMIENTO DEL SOLAR Y EN ESPERA DE LEVANTAMIENTO TOPOGRÁFICO INICIAL Y DE VISITA DE BRIGADA TOPOGRÁFICA DE MOPC.</t>
  </si>
  <si>
    <t>0287-15</t>
  </si>
  <si>
    <t>OBRA PARCIALMNETE REACTIVADA</t>
  </si>
  <si>
    <t xml:space="preserve">TRABAJOS PRELIMINARES: CORTE DE CAPA VEGETAL EN TERRENO. EN ESPERA DE PLANOS ESTRUCTURALES ACTUALIZADOS. </t>
  </si>
  <si>
    <t xml:space="preserve">EN ESPERA DE RECEPCION DE VARILLAS PARA ZAPATA, VIGAS Y COLUMNAS BLOQUE B-3 Y EN ESPERA DE PISOS PARA EL COMEDOR. LUNES 13 MAYO INICIAN LOS TRABAJOS DE EXCAVACION DE BLOQUE B-3 . EL SABADO 11 MAYO INICIAN LOS TRABAJOS DE RELLENO ENTRE EL BLOQUE B-1 Y B-4. </t>
  </si>
  <si>
    <t>EN ESPERA PRUEBA MEJORAMIENTO DE TERRENO PARA APROBACION Y NUEVOS PLANOS ESTRUCTURALES.</t>
  </si>
  <si>
    <t>MINERD MEDIANTE OFICIO UF-PNEE#0076-2019 SOLICITO LA CUBICACIÓN DE CORTE PARA RESCISIÓN DE CONTRATO POR FALLECIMIENTO DEL CONTRATISTA. SE SOMETIÓ LA CUBICACIÓN DE RESCISIÓN Y LA MISMA SE ENCUENTRA EN FISCALIZACIÓN DE MINERD.</t>
  </si>
  <si>
    <t>0140-15</t>
  </si>
  <si>
    <t>SOLAR: EN ESPERA DE REDISEÑO DEL PLANTA DE CONJUNTO POR PARTE DEL DEPARTAMENTO DE DISEÑO POR PETICION DEL MINERD.</t>
  </si>
  <si>
    <t>EN ESPERA DE OFICIO  DE MUROS DE CONTENCIÓN, POR  EL DEPARTAMENTO DE MINERD. PLANOS DE DISEÑO HIDRÁULICO LISTO; APROBADOS POR EL MINERD. SE REALIZO VISITA CON ING. BOLÍVAR DE HIDRÁULICA, PARA TRATAR AGUAS SUBTERRÁNEAS Y AGUAS RESIDUALES DE LAS CASAS(PENDIENTE DISEÑO). EN ESPERA DE PLANOS DE ACONDICIONAMIENTO, PARA DETERMINAR COTA DE RELLENO FINAL. EN ESPERA DE PLANOS DE ACONDICIONAMIENTO DEFINITIVO.</t>
  </si>
  <si>
    <t>0262-15</t>
  </si>
  <si>
    <t>A LA ESPERA DE LA APROBACION DE LOS MUROS DE CONTENCION, SIN ESTO NO SE PUEDE INICIAR LA OBRA.</t>
  </si>
  <si>
    <t>NOMBRE PLANTEL</t>
  </si>
  <si>
    <t>RAZÓN RETRASO</t>
  </si>
  <si>
    <r>
      <t xml:space="preserve">20,638
</t>
    </r>
    <r>
      <rPr>
        <b/>
        <sz val="10"/>
        <rFont val="Calibri"/>
        <family val="2"/>
        <scheme val="minor"/>
      </rPr>
      <t>TOTAL AULAS ENTREGADAS</t>
    </r>
  </si>
  <si>
    <t>BASICA LOS CACAOS (POLITÉCNICO CLUB LOS CACHORROS) (PRIMARIA KILOMETRO 5)</t>
  </si>
  <si>
    <t xml:space="preserve">DETENIDA. El contratista no pudo ser contactado (correo, vía telefónica) No acudió a la reunión convocada el 24.04.2019 con los ministros MINERD y MOPC. En proceso de Rescisión. PENDIENTES: 1.Desglose eléctrico con precios de acuerdo a levantamiento (Depto. Presupuesto) 2. Detalle muro de contención en bloque próximo al comedor, para aprobación (Depto. Calculo)-------------------------------------------------------------------------------- CONTRATISTA CON MANEJO FINANCIERO CUESTIONABLE. HA EXPRESADO NO TENER LIQUIDEZ PARA TRABAJAR Y DESINTERES EN CONTINUAR. Contratista no ha asistido a citación de MINERD Sto Dgo, o a la obra en visitas fiscalización del MINERD MOPC. Ha dejado en espera las reuniones acordadas con la supervisión para revisiones de la cubicación.  DETENIDA DESDE HACE MAS DE 2 AÑOS.  Ha sido notificada legalmente por MINERD el 14/8/2018 Luego de reanudar por un periodo corto a ritmo lento los trabajos, ha estado detenida desde el 3 de mayo del 2018 nuevamente luego de haber recibido la colaboración de la brigada de limpieza del MOPC. Al no asistir el contratista a la obra, fue intentado en varias ocasiones contactarle infructuosamente desde el 8 de mayo del 2018 fecha en que indicó estar interno por razones de salud pero que se reintegraría en la semana 13 al 19 de mayo del 2018.  En fecha 24 de mayo del 2018 la supervisión MOPC logró contactar vía telefónica al contratista donde éste ha externado que se irá fuera del país dentro de 15 días hasta el mes de diciembre 2018. Ha expresado que no tiene interés alguno de concluir la obra enfatizando que con la cubicación que entrará en circuito no le dará el monto para terminarla. En su proceso luego de los trabajos de limpieza del MOPC, el contratista no ha demostrado disposición o ejecución de partida alguna que genere la confianza de solicitar el uso del recurso de línea de crédito. Y su comportamiento no da la seguridad del ritmo de trabajo en caso de reanudarlos.  Actualmente fue aplicado en la cubicación 16 el consenso revisión técnica auditada arrojando un monto de -RD$ 6.3 negativo  Debido a todo lo expuesto de su situación actual, se ha solicitado al MINERD evaluar la situación de este plantel y citar al contratista.   Ha sido movida la conclusión de este plantel a mayo 2019 hasta confirmar acción definitiva del MINERD, evaluar los trabajos, su ritmo  y asegurar ó no que el contratista asumirá avanzar en la obra aún con la situación financiera que se está visualizando. No Cumplió para la fecha inicial de mayo 2018.   El contratista ha revisado con el supervisor la cubicación e indico coordinaria generar volumetría.  Áreas exteriores: pendiente aceras perimetrales, área de parqueo y rampas. Acondicionando áreas exteriores, colocación de bloques en perímetro de parqueos. Proceso de ejecución muy lento. Trabajos pendientes de herrería y ventanas y pisos en bloque B-3.  Tiempo estimado de conclusión pendientes 1.5 mes a un ritmo de entrega con cantidad de personal en obra superior al promedio.   HISTORICO: Ultima cubicación pagada, cub. 15 en fecha 06/10/2015 por RD$ 5.9 mm. Contratista lleva un proceso de ejecución muy lento, poco personal en obra. En el momento que el contratista alegó no tener liquidez, con 10 meses sin generar cubicación, se solicitó una revisión técnica, recibida el 06/4/2016. Aplicando actualmente el consenso en próxima cubicación.   Consenso de Revisión Técnica entregada el lunes 22/agosto/2016. Recibió 19/9/2017 validación movimiento de tierra solicitada al Departamento de Diseño MOPC 20/7/2017 para soportar las observaciones al consenso. Se recibió consenso en fecha 24/11/2017 para aplicarlo a la cubicación siguiente. Contratista externa durante todo este proceso de preparación de cubicación y aplicación de consenso, que inmediatamente entre a circuito la cubicación puede iniciar los trabajos.  Envíos a Minerd Informe de Situación Actual: DGEE-PNEE/ Z2/052-2018 d/f 12/03/2018  Brigada de Limpieza MOPC inició 17/4/2018 los trabajos de colaboración en el plantel, con limpieza, deshierbe, recogida de escombros entre otros generales. En fecha 18/4/2018 se integraron a la organización en el plantel el equipo del contratista junto con la Brigada de Limpieza del MOPC. Contratista no ha podido presentarse en obra 7-13 mayo 2018, interno por motivos de salud. Tiene planificado reintegrarse en esta semana 21-27 mayo 2018.  Contratista estuvo coordinando los trabajos pendientes. En este proceso no ha conseguido su suplidor de pisos para recibir el restante de pisos del bloque 4. A dicho suplidor le le fue colocada la orden completa. La cubicación #16 de transición y consenso aplicado entró en circuito y fue devuelta por el consenso tener errores en varios enunciados de referencias de medidas de columnas. Dicha cubicación actualmente espera el proceso de corrección de enunciado en Consenso para poder volver a presentar la cubicación corregida.  Este consenso fue corregido por el analista y firmado de acuerdo por gerencia de provincia, más al momento de  estar listo para darle salida el 18 mayo 2018, le fue cuestionado al analista la volumetría de la verja que previamente la encargada del Departamento había señalado requerir soportes el año pasado. Al esto no estar presente en las observaciones del consenso, la supervisión fue a rectificar dichas medidas a campo el 19 mayo 2018 para suministrarlas en un informe al analista.   </t>
  </si>
  <si>
    <t xml:space="preserve">5.04.2019. Visita conjunta MINERD MOPC para evaluación de muros. 19.03.2019. Contratista recibe notificación MINERD  --------------------------------------------------------------------------------------------------------  ACTUAL  Pendiente de modificación estructural y validación de movimiento de tierra en proceso de conciliación entre MOPC y topógrafo contratista. Contratista quedó en remitir en fecha 12 de febrero 2019 información completiva requerida en el proceso de validación.  Recibimos en fecha 25 marzo 2019 por parte del contratista, los datos de dicho levantamiento topográfico y fue remitido al departamento de diseño para soporte de validacion.  Coordinación recibió 1/4/2019 presupuesto de muros requeridos en el acondicionamiento, modificados según observaciones del MINERD y actualización de levantamiento en campo. Solicitados los planos para revisión y proceso de aprobación del MINERD. Remitiendo en fecha 4abril 2019 las observaciones. Actualmente en el departamento de presupuesto en correcciones y actualización de plano por observaciones de gabinete. Dicha solución no interfiere con los trabajos a realizar en los módulos.    Modulo I: Proceso colocación bloques bajo nivel de piso hasta altura viga de amarre de piso. Modulo II: replanteo ya condicionamiento de terreno. Comedor: solo realizado acondicionamiento de terreno. Otros (plaza cívica, cancha, cisterna, séptico, verja): Cisterna: se completó colocación de bloques y terminación de superficies. Concluyó ejecución cisterna, entrada peatonal, séptico, y muros de contención para terracerías, inicio de excavaciones módulos.  Adicionales: En un 50% ejecución de muros requeridos en acondicionamiento de terreno.  Levantando volumetría para presentar cubicación #3. Y revisando las volumetrías anteriores.    HISTORICO: En fecha 5 /10/ 2014 recibió planos de conjunto para replanteo y estudios de suelos. Estudios de suelos iniciados el 19/10/2014  En fecha 13/2/2015 es recibido del Dpto Diseño MOPC el plano de ubicación, dimensionada y acondicionamiento con modificaciones en la distribucion de módulos.  El 4/3/2015 fue remitida a Diseño MOPC la lotificación para el acceso al plantel a través de un trazado de la comunidad solicitando ubicar la entrada al liceo según la distribución urbana que planteaban. En fecha 18/3/2015 fueron recibidos los planos con la nueva ubicación de entrada al solar. En fecha 25/3/2015 recibe los detalles sanitarios de cisterna y séptico.  Proceso de extracción de capa vegetal, excavación zapata de muros en verja perimetral, envarillado y vaciado de las mismas. 20/4/2015  Actividades a la fecha 14 junio 2015:  Movimiento de tierra para acondicionamiento de terreno en área de los módulos, comedor y cancha. Trabajos en verja perimetral: Colocación muros de bloques bajo nivel de piso y sobre nivel de piso. Violinado de los muros de bloques sobre nivel de piso.   Es bueno poner en conocimiento que sólo se trabajaba en el momento en la verja perimetral debido a que se esperaba por el diseño de 3 muros de contención solicitados, los cuales contienen parte del relleno donde serían emplazados los bloques.  Recibió planos estructurales en fecha 30/11/2015 del depto de Diseño  En 16 junio 2015 recibió aprobación MINERD  con observaciones mediante oficio #1301-2015 para muros de contención requeridos en el acondicionamiento de terreno Dichas observaciones indicaban sustituir los muros de contención propuestos por MOPC por muros de protección MM-1 en terracerías de 2m de altura en diferencias de niveles terminados. La supervisión  y Diseño del MOPC no comparten estas observaciones, y fue solicitada evaluación de dicho informe.   El 24/6/2015 es digitada en procesos la cub #1 por monto RD$3,947,907.43 y recibe el pago el 17/9/2015. En este periodo el contratista estuvo detenido a espera del pago de la cubicación, reanudando los trabajos el lunes 21/9/2015  Actividades de reanudación realizadas en la semana  21-9-15 Excavación y vaciado zapata del muro MM-1 entre comedor y bloques de aulas. - Vaciado columnas Muro MM-1 entre comedor y cancha. - Excavación y vaciado losa de fondo del séptico.  2016 Durante el período de elecciones, el contratista estuvo concentrado directamente en dicho proceso e indicó reanudaría pasadas éstas actividades.   El 29/2/2016 se digita en procesos la cub #2 por monto RD$ 2,124,522.25 y recibe el pago el 18/4/2016  En el proceso de los trabajos de acondicionamiento, previo a iniciar con módulos de aulas, en campo fue identificado por supervisión un error en los planos estructurales en las especificaciones de detalles, y fueron solicitados a ser corregidos en fecha 26/9/2016  Recibió los estructurales ya modificados en fecha 19/1/2017  Fue identificado en 19/4/2017 el inconveniente en campo con los replanteo de muros de protección mm-1 en terraceria de acondicionamiento y su ejecución en desfase originó modificación en diseño en la redistribución de los módulos.  En fecha 9/5/2017 por error en replanteo de topógrafo, la entrada  y la garita de guardia fueron ejecutadas de manera incongruente a la ubicación en plano MOPC, por lo que ocasionó otro cambio a solicitarse en depto de Diseño en el plano de conjunto.  Recibió planos modificados en el conjunto con nueva distribución en fecha 13/7/2017 debido al acceso y entrada modificada Inició a ritmo lento trabajos que fueron interrumpidos por lluvias.  Durante las lluvias de los meses de temporada ciclónica del 2017 e inicio de este 2018 no pudieron ejecutarse los trabajos hasta el mes de febrero nuevamente con las excavaciones de las fundaciones de los módulos.  En fecha 8/2/2018 fue visitada por MOPC y MINERD Fiscalización, durante proceso de excavaciones, limpieza de las mismas luego de las lluvias recientes y proceso de armado de acero.  Recibe aprobación de solución Hidráulica por la Dirección Edificaciones Escolares  en fecha 28/3/2018 RD$829,978.42  En fecha 5/4/2018 recibió visita de MOPC y MINERD Fiscalización en seguimiento a los trabajos. Al momento limpiezas de las fundaciones luego de las lluvias recientes y armado de acero para colocación en las mismas.        -Recibió verificación de Diseño para módulos, pues las terracerias tuvieron un desfase en el replanteo topográfico. Vaciado de fundaciones en esta semana del 20/4/2018 Proceso levantamiento topográfico por MOPC para actualizar planos realizado el 17 de julio 2018. Entregado el 25 de julio 2018 a diseño para fines de emplazamientos y perfiles requeridos por Calculo para fines de revisión de muros. Enviado al departamento de Calculo y Estructuras el 21 de agosto del 2018.  Actualmente en el departamento de presupuesto en correcciones y actualización de plano por observaciones de gabinete. Dicha solución no interfiere con los trabajos a realizar en los módulos.   GENERALES: - Monto presupuesto: $ 43.8 MM - Monto cubicado y pagado: $ 6.1 MM (2 cubicaciones) - Deuda activa linea de credito del BR: $3.5 MM - Monto pendiente amortizar del 20% avance: $ 7.5 MM  ANTECEDENTES: - Retraso por cambio de solar despues de tener planos constructivos elaborados del solar desestimado. - Retraso por modificaciones a planta de conjunto (en el solar nuevo) a solicitud de la comunidad. - Retraso por diseño y aprobacion en varias ocasiones de muros de contencion - Retraso por lluvias 2016 y 2017. - Retraso por levantamiento topografico del contratista con errores. - Retraso por ausencia del contratista en primer semestre del 2016.    ACTUAL  Pendiente de modificación estructural y validación de movimiento de tierra en proceso de conciliación entre MOPC y topógrafo contratista. Contratista quedó en remitir en fecha 12 de febrero 2019 información completiva requerida en el proceso de validación.  Recibimos en fecha 25 marzo 2019 por parte del contratista, los datos de dicho levantamiento topográfico y fue remitido al departamento de diseño para soporte de validacion.  Coordinación recibió 1/4/2019 presupuesto de muros requeridos en el acondicionamiento, modificados según observaciones del MINERD y actualización de levantamiento en campo. Solicitados los planos para revisión y proceso de aprobación del MINERD. Remitiendo en fecha 4abril 2019 las observaciones. Actualmente en el departamento de presupuesto en correcciones y actualización de plano por observaciones de gabinete. Dicha solución no interfiere con los trabajos a realizar en los módulos.    Modulo I: Proceso colocación bloques bajo nivel de piso hasta altura viga de amarre de piso. Modulo II: replanteo ya condicionamiento de terreno. Comedor: solo realizado acondicionamiento de terreno. Otros (plaza cívica, cancha, cisterna, séptico, verja): Cisterna: se completó colocación de bloques y terminación de superficies. Concluyó ejecución cisterna, entrada peatonal, séptico, y muros de contención para terracerías, inicio de excavaciones módulos.  Adicionales: En un 50% ejecución de muros requeridos en acondicionamiento de terreno.  Levantando volumetría para presentar cubicación #3. Y revisando las volumetrías anteriores. </t>
  </si>
  <si>
    <t xml:space="preserve">TERMINADA      </t>
  </si>
  <si>
    <t xml:space="preserve">TERMINADA. EN PROCESO DE REVISION TECNICA </t>
  </si>
  <si>
    <t xml:space="preserve">INAUGURADA. Enviada la cubicación de cierre con el consenso aplicado. (revisión técnica  fecha: 27- 07-2017) y (consenso  17-10-2017), Se envió la respuesta a la fiscalización. Trabajado el resumen de datos proyectos visitados de fiscalización (9- mayo -2018) Firmada la carta de monto  (14-08-2018)  Recibido el informe de aprobación cubicación de cierre  (14-09-2018)  PEND. PAGO CUB. #15 CIERRE (PAGADA)  </t>
  </si>
  <si>
    <t>INAUGURADA. CUBICACION #18 CIERRE (PAGADA)</t>
  </si>
  <si>
    <t>INAUGURADA. La cubicacion #15 Cierre (FISCALIZACION-MINERD)</t>
  </si>
  <si>
    <t xml:space="preserve">INAUGURADA.  CUB. No.14 CIERRE (PAGADA)  </t>
  </si>
  <si>
    <t xml:space="preserve">INAUGURADA Este plantel se inauguró el 13 de junio de 2017  y se efectuó su pre-recepcion. Fue entregado a su director el Lic. Nelson Ovalle, el día viernes 7/julio/2017. CUB. No.12 CIERRE (PAGADA). </t>
  </si>
  <si>
    <t>RITMO LENTO POR PARTE DEL CONTRATISTA POR NO ACATAR LAS RECOMENDACIONES DE LA SUPERVISION.</t>
  </si>
  <si>
    <t xml:space="preserve">EN ESPERA DE RESPUESTA A REVISION DE PRECIOS POR PARTE DEL DEPTO. DE PRESUPUESTO MOPC. </t>
  </si>
  <si>
    <t>SOLUCION DE MURO DE CONTENCION FUE RECHAZADA POR EL MINERD; ENVIANDO UNA RECOMENDACION O MODIFICACIONES A LAS REALIZADAS POR MOPC. SE ESTA EVALUANDO RECOMENDACIONES. ESPERA DE APROBACION DE CONSTRUCCION DE COMEDOR Y CANCHAS EN SOLAR ADYACENTE.</t>
  </si>
  <si>
    <t xml:space="preserve">INAUGURADA.   </t>
  </si>
  <si>
    <t>-SE ESTA PROGRAMANDO PUESTA EN POSESION PARA LA SEMANA DEL 25-31 DE MARZO. -SE ENVIO INFORME NOTIFICANDO QUE EL TERRENO NO CUMPLE CON LAS CONDICIONES REQUERIDAS MEDIANTE DGEE/Z1/398-2019 D/F 01/04/2019.</t>
  </si>
  <si>
    <t>NOTIFICADA DE RITMO LENTO</t>
  </si>
  <si>
    <t xml:space="preserve">ASe espera visita de brigada topográfica MOPC para rectificación de levantamiento. Visita programada para 24.05.2019. Contratista realizó estudio de suelos. Recibió visita de DIGEPEP el 16.05.2019 donde se informo que el proceso de expropiacion del solar para declaralo de utilidad publica fue completado, por lo que solo faltaba tomar accion y ocupar el solar  ----- Propietario de solar no permite trabajar al contratista desde 16.01.2017, pues espera pago de solar. MINERD ha indicado en fecha 4 de octubre 2018 esperar concluir el proceso actual de negociación. Corrección de levantamiento topográfico inicial usando coordenadas reales en incluyendo cotas de la calle. Pendiente de remitir a diseño.------------------------------------- Fue externada el 16 de enero 2017 dicha situación al MINERD para fines de solución y agilizar negociación.    Esperamos confirmar que se mantendrá el solar o si este impase afectará.  Para el acondicionamiento de solar se procederá a evaluar solución de hidráulica y estructural que pudiese requerir el solar del plantel. Dicha visita será coordinado cuando sea confirmado el solar.  HISTORICO: Puesta en posesión el 01 marzo 2016 Entregó levantamiento topográfico el 11/3/2016 Recibió plano de conjunto el 9/8/2016 Entrego estudios de suelos 27/9/2016 Contratista recibió planos estructurales correspondiente a módulos el 16 de enero 2017. Propietario del solar no permitió iniciar los trabajos 16/1/2017  </t>
  </si>
  <si>
    <t xml:space="preserve">A la espera del MINERD en cierre de negociación de solar. MOPC entregó los planos al contratista, listo para iniciar trabajos desde que concluya la negociación.  HISTORICO: Luego de las indicaciones de  MINERD de posesión de la obra en terreno indicado por dicha institución, no ha sido permitido iniciar ningún trabajo preliminar por impedimento del propietario hasta tanto concluyan con la negociación.  </t>
  </si>
  <si>
    <t xml:space="preserve">ACTUAL Pendiente modificación de presupuesto aprobado UF-PNEE#3540-2018 en partida de zapata de verja perimetral sobre muro de gaviones. Por cambio detalle estructural reevaluado.  Pendiente presupuesto estimado movimiento de tierra preliminar trabajado en area de cañada aprobada. DGE-PNEE/Z2/028-2019 de fecha 29/1/2019   Trabajos concluidos en la estancia. Realizó revisión y correcciones indicadas por MINERD en prerecepción. Plantel ya recibido por MINERD en su alcance  inicial en fecha 15 enero 2019.  Ejecutando trabajos requeridos de solución hidráulica y de muros en el solar contiguo propiedad de la estancia que es atravesado por la cañada existente. Recibida la aprobación del MINERD  mediante oficio UF-PNEE#3540-2018 de fecha 21 noviembre 2018.   Cubicación 12 en circuito 9MM   HISTORICO Ultima Pagada cub. 10 RD$1.9MM el  12 septiembre 2016. Trabajos ejecutándose a ritmo lento Recibió Aprobación solución hidráulica en cañada existente. Concluyó proceso de conciliación Consenso revisión Técnica Auditada. Generará volumetría para cubicar, pero alega falta de recursos. MINERD solicitó línea de crédito en enero 2018 con los cuales reanudó los trabajos el contratista. En fecha 28 marzo 2018 se sostuvo con el ing Milton Torres MINERD reunión en el MOPC y los departamentos de Diseño, Cálculo de Estructuras, Obras Hidráulicas y Coordinación de Gabinete de zona 2 y Provincia Puerto Plata en relación a la Estancia San Marcos y las soluciones requeridas en el solar que es afectado por la cañada existente que le atraviesa. Será trabajada una propuesta teniendo en cuenta los siguientes puntos según conversados en la reunión, la cual sustituiría eventualmente la aprobación actual de alcantarilla cajón recibida en UF-PNEE # 1001-2017 de fecha 26/4/2017. Dicha evaluación está en proceso solución hidráulica lista ya entregada al departamento de Calculo y Estructuras para la solución estructural requerida en el acondicionamiento y cierre de la parte del solar que es atravesada por la cañada existente. Línea de crédito. Fue contactado por el banco 14/5/2018 para firmar y recibió desembolso 15/5/2018  Requirió de proceso de modificación soluciones para solicitud aprobación al MINERD de trabajos adicionales al alcance. Remitido al MINERD para aprobacion en fecha 17 octubre 2018.  </t>
  </si>
  <si>
    <t xml:space="preserve">------ En proceso de evaluación externa requerida por magnitud de acondicionamiento y estabilidad global del solar. Detenida en enero 2019 a espera de proceso de evaluación acondicionamiento global y respuesta del MINERD. Posible cambio de solar por costo económico que conlleva dicho acondicionamiento.  Se recibió en fecha 17 diciembre 2018 el informe de respuesta del departamento de Calculo MOPC en relación al acondicionamiento requerido en la Basica y la Estancia infantil en el solar contiguo.  Dicho informe solicita la evaluación externa de acondicionamiento de terreno, por indicaciones del departamento Calculo y Estructuras MOPC.  Espera  planos estructurales luego cambio de diseño de estancia y la solución estructural general requerida para el acondicionamiento terreno.  HISTORICO: Puesta en posesión el 25/9/2015. En fecha 18/1/2016 por instrucciones del MINERD, mediante la nueva carta compromiso UF-PNEE#146-2016, se autoriza proceder a la reubicación dentro del mismo solar (desplazar un poco hacia el norte) para alejar de la zona del teleférico, a la Estancia Puerto Plata 1 Recibió plano de conjunto 23 febrero 2016 del MOPC Contratista realizó estudio de suelos.  Plano de conjunto modificado recibido 7/7/2016 luego de enviado al MINERD para realizar los estudios de suelos. Contratista completó levantamiento topográfico requerido para evaluación de diseño y solución, en fecha 13/3/2017 En fecha 27/4/2017 se requirió unificar los BM de los levantamientos del solar Estancia Puerto Plata 1 con el solar de Básica Antera Mota para continuar con la solución en conjunto. Dichos datos fueron recibidos el 29/4/2017 En fecha 9 junio 2017 los encargados de los departamentos de Diseño y Depto. de Cálculo y Estructuras visitaron el terreno para la evaluación completiva del solar.  En fecha 6/10/2017 recibió de MOPC Diseño el plano modificado de planta nuevo modelo de acondicionamiento y replanteo.  A esperas desde el 24/10/2017 por los planos restantes.  En fecha recibió en fecha 8/3/2018  visita del departamento de Calculo y Estructuras, del departamento de Diseño y de la Unidad Técnica para continuar la evaluación de los trabajos adicionales de acondicionamiento para el emplazamiento de esta estancia en conjunto con la Básica Antera Mota Requierió metros adicionales para el acondicionamiento del terreno por talúes en parte posterior y lateral.  Fecha anterior de Detenida  24/11/2017  </t>
  </si>
  <si>
    <t xml:space="preserve">26/06/2019.Prox. cubicacion 1.8 mm aprox. Actualmente se está trabajando en los cambios en los planos arquitectónicos que nos enviaron, ya se vaciaron las zapatas producto a los cambios. Estamos haciendo los arrastres sanitarios, eléctricos para proceder a armar el chapapote. A la espera de muros de contencion perimetrales luego de visita del depto de Calculo de MOPC en fecha 20.05.2019. ////Actualmente se trabajanEl 21 de mayo se reciben los planos sanitarios.---El pasado viernes 03 de mayo nos llegaron los planos eléctricos y arquitectónicos con los niveles de piso actualizados y los cambios últimos. Las actividades se reactivaron el martes 14 de mayo, trabajando los cambios recibidos en la planta arquitectónica enviada. Planos sanitarios recibidos 21/05/2019. -----ACTUALIZACIÓN 30.04.2019 Detenida desde noviembre del año 2018. Estamos en Espera de Niveles de Piso para Continuar la Obra y Planos Eléctricos y Sanitarios. Ejecutando trabajos de relleno compactación bajo nivel de piso en módulos. Actualmente evaluando los niveles de pisos en el departamento de diseño. Espera planos con la actualización de niveles de pisos terminados y muros de contención en el perímetro así cualquier modificación generada con el actual levantamiento remitido por el contratista en fecha 19/11/2018 con incongruencias. De dicho levantamiento fue nuevamente recibida la información completa en fecha 11/3/2019 y remitida a Diseño Estancias MOPC. Nivel de cota trabajado hasta el indicado por los planos de Diseño MOPC. El área de Estancias Diseño MOPC remitirá al 12/4/2019 los planos actualizados arquitectonicos solicitados.   aActualmente se trabajanEl 21 de mayo se reciben los planos sanitarios.---El pasado viernes 03 de mayo nos llegaron los planos eléctricos y arquitectónicos con los niveles de piso actualizados y los cambios últimos. Las actividades se reactivaron el martes 14 de mayo, trabajando los cambios recibidos en la planta arquitectónica enviada. Planos sanitarios recibidos 21/05/2019. -----ACTUALIZACIÓN 30.04.2019 Detenida desde noviembre del año 2018. Estamos en Espera de Niveles de Piso para Continuar la Obra y Planos Eléctricos y Sanitarios.------------------------------------------------------------------------------------------ Ejecutando trabajos de relleno compactación bajo nivel de piso en módulos. Actualmente evaluando los niveles de pisos en el departamento de diseño. Espera planos con la actualización de niveles de pisos terminados y muros de contención en el perímetro así cualquier modificación generada con el actual levantamiento remitido por el contratista en fecha 19/11/2018 con incongruencias. De dicho levantamiento fue nuevamente recibida la información completa en fecha 11/3/2019 y remitida a Diseño Estancias MOPC. Nivel de cota trabajado hasta el indicado por los planos de Diseño MOPC. El área de Estancias Diseño MOPC remitirá al 12/4/2019 los planos actualizados arquitectonicos solicitados.  HISTORICO: Levantamiento topográfico Enviado al depto. de diseño el 03/3/2016. CONTRATISTA RECIBIO PLANOS ESTRUCTURALES ENERO 2017.   En proceso de acondicionamiento de terreno. Requiere de solución muro contención en un lateral. Recibió aprobación del MINERD para esta solución. Supervisión detuvo en fecha 18/4/2018 los trabajos de los muros de contención en espera de proceso observaciones muros de contención aprobados por MINERD. Muros de contención fueron iniciados a principio de mes de febrero, luego de las lluvias que afectaron la zona y de haber recibido en fecha 13/12/2017 de parte de Diseño MOPC los planos estructurales de Muros de Contención aprobados.   Fue evaluado si las observaciones indicadas por MINERD en los muros de contención harían un cambio en los módulos o no para indicar ejecución en obra únicamente de esta parte posible en caso de ser factible. Entrego levantamiento topográfico actualizado en fecha 23/8/2918. Incongruecias con niveles y levantamiento. Remitió levantamiento corregido para actualización de planos en fecha   </t>
  </si>
  <si>
    <t>ESPERANDO AUTORIZACION VALIDACION DE TERRENO POR MINERD, PARA PROCEDER A QUE EL CONTRATISTA DEPOSITE LOS DOCUMENTOS PARA PERMISO DE MEDIO AMBIENTE (YA LE FUERON ENVIADOS LOS PLANOS ESTRUCTURALES)</t>
  </si>
  <si>
    <t>NO LLEVA UN BUEN RITMO DE CUBICACION. SE INICIARA CON LA SITUACION ACTUAL PARA FINES DE RESCISION.</t>
  </si>
  <si>
    <t xml:space="preserve">COMUNIDAD: LA REFORMA, ARENOSO  LA OBRA SE ENCUENTRA DETENIDA DESDE 2015, DEBIDO A QUE EL CONTRATISTA ALEGA NO TENER RECURSOS PARA CONTINUAR LOS TRABAJOS. NO EXISTE CUBICACION EN CIRCUITO. SE LE ORDENÓ AL CONTRATISTA REINICIAR LOS TRABAJOS EN MÓDULOS INICIADOS EL 18/07/2017 EL CUAL NO CUMPLIO CON LO SOLICITADO. SE ENVIO OFICIO A MINERD NOTIFICANDO ESTA SITUACION 26/09/2017. OFICIO DGEE-Z1-749-2017.  REMISION DE INFORME DE SITUACION ACTUAL MEDIANTE OFICIO DGEE/Z1/652-2018 D/F 14/6/18. </t>
  </si>
  <si>
    <t xml:space="preserve">COMUNIDAD: LA CUARENTA, VILLA TAPIA FECHA DETENIDA: 05 FEBRERO 2018,  APROBACION DEL PRESUPUESTO ADICIONAL DE MUROS DE CONTENCION MEDIANTE DGEE/Z1/552-2019 D/F 10-05-2019.   -REMISION A MINERD PARA APROBACION DEL PRESUPUESTO ADICIONAL DE MUROS DE CONTENCION DGEE/Z1/552-2019 D/F 10-05-2019.   </t>
  </si>
  <si>
    <t>0106-15</t>
  </si>
  <si>
    <t xml:space="preserve">  COMUNIDAD LAS YAYAS     </t>
  </si>
  <si>
    <t>LICEO LA PASCULA</t>
  </si>
  <si>
    <t>COMUNIDAD DE JABONICO   PROCESO DE CIERRE: -CUB #15 FINAL PAGA.</t>
  </si>
  <si>
    <t xml:space="preserve">INTERVENCION LEGAL PARA RESCISION DEL CONTRATO. TRABAJOS REALIZADO HASTA LA FECHA DE DETENCIÓN: -EXTERIORES: VACIADO DE HORMIGÓN EN PARQUEOS  INTERVENCION LEGAL PARA RESCISION DEL CONTRATO. DETENIDA POR MAL MANEJO FINANCIERO DEL CONTRATISTA. ALEGA NO TENER RECURSOS Y TIENE DEUDA DE LINEA DE CREDITO POR APROXIMADAMENTE RD$12,000,000.  NOTA: -ENVIADO A MINERD INFORME DE SITUACION ACTUAL 29/9/16 CON OFICIO DGEE-546-2016. FUE  -SE SOLICITO VISITA DEL DEPTO DE HIDRAULICAS PARA UNA EVALUACION HIDRAULICA DEBIDO A UNA ACUMULACION DE AGUAS NEGRAS PROVENIENTES DE LA CAMARA SEPTICA DE UN PROYECTO ALEDAÑO, MEDIANTE DGEE/Z1/216-2019 D/F 25-02-2019. -SE REALIZÓ VISITA DE CAMPO SOLICITADA MEDIANTE OFICIO NO. DGEE/Z1/216-2019, D/F 25/02/2019, EN FECHA 21/03/2019, SE RECIBIÓ LA RESPUESTA MEDIANTE OFICIO DOH/150/2019, D/F 20/05/2019 Y SE ENVIÓ A MINERD MEDIANTE OFICIO DGEE/Z1/607-2019, D/F 23/05/2019. -SE ENVIÓ A MINERD EL INFORME DE SITUACIÓN ACTUALIZADO EN FECHA 23/07/2019 MEDIANTE DGEE/Z1/887-2019.  PROCESO DE RESCISION: - SE ENVIA OFICIO NOTIFICANDO LA NO FIRMA DE CARTA CON MONTO MEDIANTE DGEE/Z1/191-2019 D/F 18-02-2019 (CONTRATISTA NO FIRMO CARTA). -CUB.16 RES CON UN MONTO DE (232,536.52) (NEGATIVA) -SE RECIBE UN INFORME PARA CORECCION A CUB RES. MEDIANTE UF-PNEE#743-2019 D/F 11/03/2019. -SE ENTREGA LA CUB 16T RES. (14/03/2019) CON LAS CORRECCIONES DE FISCALIZACION APLICADAS, A LA ESPERA DE ADENDA. -SE ENVIA NOTIFICACION PARA FIRMA DE CARTA CON MONTO MEDIANTE OFICIO DGEE/Z1/505-2019 D/F 30-04-2019.  </t>
  </si>
  <si>
    <t xml:space="preserve">COMUNIDAD LA BIJA (LA CHINOLA)  DETENIDA DESDE FEBRERO DE 2015. POR MAL MANEJO FINANCIERO. INTERVENCIÓN LEGAL PARA RESCISIÓN DEL CONTRATO  INTERVENCION LEGAL PARA RESCISION DEL CONTRATO DETENIDA POR MAL MANEJO FINANCIERO DEL CONTRATISTA., DEUDA DE LINEA DE CREDITO POR APROXIMADAMENTE RD$21,000,000  FUE ENVIADO INFORME DE SITUACION ACTUAL 22/9/16 CON EL OFICIO DGEE/456-2016. FUE SOMETIDA LA CUBICACION 14 DE RESCISION 19/3/18. -FUE ENVIADO INFORME DE SITUACION ACTUAL MEDIANTE OFICIO DGEE/Z1/205-2019 D/F 21-0/-2019, SOLICITADO POR MINERD MEDIANTE UF-PNEE#271-2019 D/F 28-01-2019.  PROCESO DE RESCISION: - SE ENREGO OFICIO NOTIFICANDO LA NO FIRMA DE LA CARTA CON MONTO, PARA QUE PUEDAN ENVIAR LA CUB. EN ORIGINAL AL MINERD. SE FIRMA LA CUB EL 10-01-2019. -SE RECIBE OFICIO UF-PNEE#0810-2019 D/F 14-03-2019 CON LA RESCISION DE CONTRATO DE ESTE PLANTEL.  </t>
  </si>
  <si>
    <t>CONTRATISTA TIENE OBRA DETENIDA SIN NINGUNA RAZON, LA SUPERVISION HA INTENTADO LA REACTIVACION PERO NO SE HA PODIDO.</t>
  </si>
  <si>
    <t>A LA ESPERA DE REDISEÑO DE MURO DE CONTENCIÓN.</t>
  </si>
  <si>
    <t xml:space="preserve">EN ESPERA DE QUE EL CONTRATISTA INICIE. </t>
  </si>
  <si>
    <t xml:space="preserve">EN ESPERA DE RECOMENDACIÓN DEL DPTO. DE CALCULO CON RELACIÓN A LOS RESULTADOS DE REFRACCIÓN SÍSMICA. SOLUCIÓN HIDRÁULICA .EN ESPERA DE PROPUESTA. SE REALIZO VISITA DE ING. DE ESTRUCTURA , PARA  EVALUACION DE DISEÑO MUROS DE CONTENCION.(PENDIENTE ANEXAR CURVAS FALTANTES) PLANOS ARQUITECTONICOS LISTOS, TRABAJANDO EL PLANO DE MUROS DE LA BASICA CRISTO OBRERO.  </t>
  </si>
  <si>
    <t>Actualizado al: 09 AGOSTO 2019</t>
  </si>
  <si>
    <t>RAZONES DE EXCEDENCIA MONTO CONTRATO</t>
  </si>
  <si>
    <t>CAMBIO DE ALCANCE</t>
  </si>
  <si>
    <t>CONDICIONES DE SOLAR</t>
  </si>
  <si>
    <t>COSTOS INDIRECTOS</t>
  </si>
  <si>
    <t>INTERVENCIONES EN AULAS EXISTENTES Y OTROS</t>
  </si>
  <si>
    <t>TOTAL MUESTRA</t>
  </si>
  <si>
    <t>TOTAL PLANTELES EXCEDIDOS DEL 25%</t>
  </si>
  <si>
    <t>PLANTELES QUE EXCEDEN MONTO CONTRATO</t>
  </si>
  <si>
    <t>PLANTELES CON INFORMES DE CIERRE</t>
  </si>
  <si>
    <t>2210</t>
  </si>
  <si>
    <t>4429</t>
  </si>
  <si>
    <t>0156</t>
  </si>
  <si>
    <t>8601</t>
  </si>
  <si>
    <t>0154</t>
  </si>
  <si>
    <t>0407-15</t>
  </si>
  <si>
    <t>0155</t>
  </si>
  <si>
    <t>4544</t>
  </si>
  <si>
    <t>0432-15</t>
  </si>
  <si>
    <t>4241</t>
  </si>
  <si>
    <t>COMUNIDAD: QUITA SUEÑO  NOTA: -SE RECIBIO DEL DEPARTAMENTO DE CALCULOS LOS PLANOS ESTRUCTURALES, PARA PODER TRABAJAR CON LOS TALLERES(12/03/2019). (ESTOS INICIARAN AL TERMINO DEL RELLENO ESTRUCTURAL). -SE ENVIÓ APROBAR A MINERD PRESUPUESTO DE MUROS DE CONTENCION MEDIANTE OFICIO NO. DGEE/Z1/925-2019, D/F 30/07/2019. -SE ENVIA A APROBAR A MINERD LA VALIDACION DE MOVIMIENO DE TIERRA MEDIANTE DGEE/Z1/895-2019 D/F 24-7-2019. -SOLICITUD DE PRECIOS MEDIANTE DGEE/Z1/899-2019 D/F 26-07-2019.  CUBICACION: -SE SOMETIÓ LA CUBICACIÓN NO. 6 RD$4,576,496.03 EN FECHA 13/08/2019.   ACCESO: SEÑALIZACION Y LIMPIEZA</t>
  </si>
  <si>
    <t xml:space="preserve"> COMUNIDAD CRUCE DE ANGELINA (HOYO DE ORO)  PROCESO DE CIERRE: -CUBICACION DE CIERRE APROBADA POR MINERD MEDIANTE UF-PNEE#2506-2019 D/F 13-08-2019.  CUBICACION: -SOLICITUD DE CERTIFICACION DE LINEA DE CREDITO POR UN MONTO DE RD$5,000,000.00 CON UNA SOLICITUD DE UN PRIMER DESEMBOLSO DE LINEA DE CREDITO POR UN MONTO DE RD$5,000,000.00 D/F18-06-2019. </t>
  </si>
  <si>
    <t xml:space="preserve">INAUGURADA. CUB. #16 CIERRE (MINERD-FISCALIZACION) </t>
  </si>
  <si>
    <t>INAUGURADA 07/08/2019 EN ESPERA DE REVISION TECNICA.</t>
  </si>
  <si>
    <t>INAUGURADA 07/08/2019</t>
  </si>
  <si>
    <t>INAUGURADA. SE LE HIZO LA PRE-RECEPCION POR PARTE DEL MINERD EL 05/08/2017. PENDIENTE PAGO CUB. #13 DE CIERRE (LIBRAMIENTO EMITIDO EN CIRCUITO)</t>
  </si>
  <si>
    <t>0193-15</t>
  </si>
  <si>
    <t>EL CONTRATISTA LLEVA UN RITMO LENTO DE LA EJECUCIÓN DE LOS TRABAJOS</t>
  </si>
  <si>
    <t>DEBIDO AL PROCESO DE LOS MUROS DE CONTECION, EN EL CUAL SE DEBIERON DE DEFINIR LAS TERRACERIAS DE LAS DIFERENTES AREAS EN DONDE SE CONSTRUIRAN 3 MODULOS (INCLUYENDO DOS DE TRES NIVELES), HA TRAIDO COMO CONSECUENCIA EL ATRASO EN TIEMPO DE ENTREGA DE LA OBRA</t>
  </si>
  <si>
    <t>0451-15</t>
  </si>
  <si>
    <t>A LA ESPERA DEL LEVANTAMIENTO TOPOGRAFICO. EVALUACION DE LOS MUROS DE CONTENCION</t>
  </si>
  <si>
    <t>MOVIMIENTO DE TIERRA: DEFINICIÓN DE NIVELES DE TERRAZAS RE-DISEÑO DE MUROS POR RECOMEDACION DEL MINERD</t>
  </si>
  <si>
    <t>PROPIETARIO NO PERMITE QUE INICIEN LA OBRA POR FALTA DE PAGO AL SOLAR.</t>
  </si>
  <si>
    <t>0227-15</t>
  </si>
  <si>
    <t>0274-15</t>
  </si>
  <si>
    <t>A LA ESPERA DE UNA SOLUCION DE MURO DE CONTENCION</t>
  </si>
  <si>
    <t xml:space="preserve">CONTRATISTA LLEVA UN RITMO LENTO EN LA EJECUCION DE LOS TRABAJOS. </t>
  </si>
  <si>
    <t>ESCUELAS DEL COMPROMISO</t>
  </si>
  <si>
    <t>ESTANCIAS DEL COMPROMISO</t>
  </si>
  <si>
    <t>PLANTELES DEL COMPROMISO A DICIEMBRE 2019</t>
  </si>
  <si>
    <t>PLANTELES DEL COMPROMISO A FEBRERO 2020</t>
  </si>
  <si>
    <t>PLANTELES DEL COMPROMISO A AGOSTO 2020</t>
  </si>
  <si>
    <t>TERMINADAS CON ACCESO</t>
  </si>
  <si>
    <t>TERMINADAS CON ACCESO PENDIENTE</t>
  </si>
  <si>
    <t>TOTAL CIRCUITO MINERD</t>
  </si>
  <si>
    <t>COMPROMISO A AGOSTO 2020</t>
  </si>
  <si>
    <t xml:space="preserve">PLANTELES TERMINADOS COMPROMISO </t>
  </si>
  <si>
    <t xml:space="preserve">CIRCUITO DE PAGO </t>
  </si>
  <si>
    <t>BASICA REPUBLICA DE HAITI ETAPA I (BASICA ESPEJO CAAMAÑO)</t>
  </si>
  <si>
    <t>A LA ESPERA DE APROBACION DE PRESUPUESTO DE REMODELACION, ENVIADO A MINERD MEDIANTE OFICIO DGE-PNEE/Z4/368-2019 D/F 19/6/19.</t>
  </si>
  <si>
    <t>NO HAY PERSONAL EN OBRA, EL CONTRATISTA SE ENCUENTRA FUERA DEL PAÍS Y NO HA REINICIADO LOS TRABAJOS DESDE HACE YA VARIOS DÍAS.</t>
  </si>
  <si>
    <t xml:space="preserve">SE RECIBIÓ EL PERMISO DE MEDIO AMBIENTE. SE ESTA A LA ESPERA DEL PAGO DEL SOLAR. </t>
  </si>
  <si>
    <t>0112-15</t>
  </si>
  <si>
    <t>POLITECNICO FERNANDO ARTURO MERIÑO DE LA UNIVERSIDAD AGROFORESTAL (UAFAM)(BASICA ANDRES BARRIO MIRAMAR)</t>
  </si>
  <si>
    <t xml:space="preserve">Ritmo lento por que contratista no tiene fondos. Problemas con la TCS, que no le permiten cobrar las cubicaciones. </t>
  </si>
  <si>
    <t>MEDIANTE OFICIO DGEE-PNEE/Z6/474/2019 DE FECHA 16 DE SEPTIEMBRE SE ENVIÓ AL MINERD EL INFORME DE SITUACIÓN ACTUAL PARA FINES DE INTERVENCIÓN LEGAL DE CONTRATO.</t>
  </si>
  <si>
    <t xml:space="preserve">MEDIANTE OFICIO DGEE-PNEE/Z6/473/2019 DE FECHA 16 DE SEPTIEMBRE SE ENVIÓ AL MINERD EL INFORME DE SITUACIÓN ACTUAL PARA FINES DE INTERVENCIÓN LEGAL DE CONTRATO.  PENDIENTE VISITA HIDRAULICA </t>
  </si>
  <si>
    <t>DETENIDA A LA ESPERA DE PAGO DE CUBICACIÓN.</t>
  </si>
  <si>
    <t>ESPERANDO RESPUESTA DE MINERD APROBACIÓN DE PILOTES</t>
  </si>
  <si>
    <t xml:space="preserve">SOLUCION ESTRUCTURAL ANFITEATRO RECIBIDA  EL 30 DE ENERO  </t>
  </si>
  <si>
    <t xml:space="preserve">COMUNIDAD LA ROMANA  INTERVENCIÓN LEGAL  PARA RESCISIÓN DEL CONTRATO. -DETENIDA POR MAL MANEJO FINANCIERO DEL CONTRATISTA CON DEUDA DE LÍNEA DE CRÉDITO DE RD$ 529.749,74. -CUB 17 T RES SE ENCUENTRA EN ORIGINAL EN MINERD ULTIMO MOVIMIENTO REALIZADO POR SUPERVISION FUE LA NOTIFICACION DE PARA FIRMA DE CARTA CONFORMIDAD (CON MONTO) D/F 01-08-2018 MEDIANTE DGEE/Z1/876-2018. -CUBICACIÓN NO.17 T-RES. CON UN MONTO DEFINIDO DE RD$156,008.15 NOTA:SE ESTÁN IMPARTIENDO CLASE  EN EL PLANTEL SIN HABER ESTADO LISTO.   PROCESO DE RESCISION: -SE ENVIA  MEDIANTE OFICIO DGEE/Z1/1225-2018 D/F 29/10/2018 UN INFORME DE SITUACIÓN ACTUAL ACTUALIZADO SOLICITADO POR MINERD MEDIANTE UF-PNEE#2980-2018, D/F 26/09/2018.  -CUBICACIÓN NO.17 T-RES. CON UN MONTO DEFINIDO DE RD$156,008.15 (SE ENCUENTRA EN MINERD) -CUB. DE RESCISION PAGADA EL 15/04/2019.    CONTRATO RESCINDIDO.   ACCESO: CRUDO O VERDE.   </t>
  </si>
  <si>
    <t>HISTORICO:  RECIBIMOS LOS DOCUMENTOS PARA PUESTA EN POSESIÓN DEL NUEVO SOLAR EL 25 DE OCTUBRE DE 2018 MEDIANTE EL OFICIO UF-PNEE#3223-2018 D/F 19/10/2018.  PUESTA EN POSESIÓN EL 08 DE NOVIEMBRE DE 2018. REUBICADA A CENTRO EDUCATIVO TEODORO PARRA (PALO ALTO).  SE ENVIO EL LEVANTAMIENTO TOPOGRÁFICO AL DPTO. DE DISEÑOS DEL MOPC EL 22/03/2019.  RECIBIMOS LA PLANTA DE UBICACION PARA SONDEOS EL 23/04/2019.  RECIBIMOS EL INFORME DEL ESTUDIO DE SUELOS EL 08/08/2019 Y SE REMITIO AL DPTO. DE CALCULO EL MISMO DIA.  RECIBIMOS LOS PLANOS ESTRUCTURALES EL 22/08/2019. RECIBIMOS EL ACONDICIONAMIENTO DE TERRENO Y LOS PLANOS ARQUITECTONICOS DE LOS BLOQUES Y EL COMEDOR EL 22/08/2019.   PROCESO ACTUAL: DETENIDA DESDE 25/09/2019.  EL 25/09/2019 RECIBIMOS EL OFICIO DEL MINERD UF-PNEE#3019-2019 D/F 25 DE SEPTIEMBRE DE 2019, AUTORIZANDONOS LA DETENCION DE LOS TRABAJOS EN EL TERRENO ASIGNADO, DEBIDO A IRREGULARIDADES TECNICAS.</t>
  </si>
  <si>
    <t>HISTORICO: HABIA CUBICADO Y PAGADO A LA FECHA (22/08/2016): $76.7MM (134% DEL PRESUP. BASE); ESTIMADO PENDIENTE POR EJECUTAR: $20.3MM (MURO DE CONTENCIÓN EN TALUD) Y 45 DÍAS DE TRABAJO EN CAMPO PARA CULMINAR. COMUNITARIO CONTACTÓ PROGRAMA DE NOTICIAS DE TV EL 22/08/2016.  CUBICACION #11 DE 8.6MM PAGADA. DE LO CUAL EL 85% FUE DIRIGIDO AL BR POR DEUDA PENDIENTE DE LINEA DE CREDITO DEL CONTRATISTA. LA CONSTRUCCIÓN ESTUVO DETENIDA DESDE DICIEMBRE 2014 DEBIDO A LA ESPERA DE LOS DISEÑOS DE LOS MUROS DE CONTENCIÓN DE LA PARTE POSTERIOR Y ENTRE BLOQUE B1 Y AULA INICIAL, Y SE ESPERABA EL LEVANTAMIENTO PARA EL ESTUDIO GEOTÉCNICO NECESARIO PARA EL DISEÑO FINAL DE LOS MUROS.  EL DISEÑO DEL MURO MESA FUE ENVIADO A MINERD EL 16/02/2016 Y APROBADO EN JUNIO-2016.  ESTUVO DETENIDA DESDE 20/09/2017 (EL CONTRATISTA ALEGABA FALTA DE RECURSOS) HASTA 31/10/2017. VOLVIO A DETENERSE EL 15/11/2017 POR FALTA DE RECURSOS ECONOMICOS, RECIBIO PAGO DE CUB. No.12 EL 13/12/2017. FUE CONTACTADO POR LA SUPERVISION PARA QUE REINICIE LOS TRABAJOS Y SU RESPUESTA FUE QUE ESTA AGRIPADO. REINICIO LOS TRABAJOS EL 20/12/2017 Y VOLVIO A DETENERSE EL 20/01/2018, ALEGANDO FALTA DE RECURSOS ECONOMICOS. REACTIVO LOS TRABAJOS EL 25/04/2018 Y VOLVIO A DETENERSE EL 18/08/2018, ALEGANDO FALTA DE RECURSOS ECONOMICOS NUEVAMENTE.   PROCESO ACTUAL: DETENIDA DESDE EL 18/08/2018. POR MAL MANEJO FINANCIERO Y DESCAPITALIZACION DEL CONTRATISTA. QUEDA PENDIENTE DE EJECUCION EL MURO DE GAVIONES. SIN EMBARGO, SE REALIZO PRE-RECEPCION DEL PLANTEL Y SE ACORDO CON EL MINERD LA ENTREGA DEL PLANTEL AUN TENIENDO PENDIENTE LA EJECUCION DE ESTE MURO. APROX. RD$15.00 MM. ACTUALMENTE EL PLANTEL ESTA SIENDO UTILIZADO PARA IMPARTIR DOCENCIA.  RESPUESTA A REVISION TECNICA EL 08/11/2018 RECIBIDO EL CONSENSO PRELIMINAR EL 18/01/2019. RECIBIMOS RESPUESTA DEL CONTRATISTA COMUNICANDO QUE ESTABA DE ACUERDO EL 22/01/2019.  REALIZANDO REVISION DE CUBICACION SOLICITADA POR EL CONTRATISTA</t>
  </si>
  <si>
    <t xml:space="preserve">INAUGURADA 13/03/2019 </t>
  </si>
  <si>
    <t>TERMINADA 30/08/2019.</t>
  </si>
  <si>
    <t xml:space="preserve">ENVIOS AL MINERD: 01/04/2019  HISTÓRICO : ESTUVO DETENIDA DESDE 14/10/2017 HASTA 13/11/2017. EL CONTRATISTA ALEGABA FALTA DE RECURSOS ECONÓMICOS.  El día 28/11/2017 se hizo revisión de las calicatas bajo el mando de la Ing. Arelis medina, quien ejecutó su estudio de suelos, para así poder validar el relleno ejecutado en obra, ya que no se ejecutó ningún levantamiento topográfico después de haber rellenado sobre su corte. ESTUVO DETENIDA DESDE 15/02/2018 HASTA 31/03/2018 EL CONTRATISTA ALEGABA FALTA DE RECURSOS ECONÓMICOS. REACTIVO LOS TRABAJOS EL 31/03/2018. VOLVIÓ A DETENERSE EL 15/08/2018, POR MAL MANEJO FINANCIERO DEL CONTRATISTA. ESTUVO DETENIDA DESDE 15/08/2018 HASTA EL 15/11/2018, POR MAL MANEJO FINANCIERO DEL CONTRATISTA, DESCAPITALIZACION. RECIBIÓ LINEA DE CRÉDITO PARA REACTIVAR LOS TRABAJOS.  ESTUVO DETENIDA DESDE 15/11/2018 HASTA EL 15/12/2018 POR MAL MANEJO FINANCIERO POR PARTE DEL CONTRATISTA. FUE NOTIFICADO VÍA CORREO ELECTRÓNICO (29/11/2018) PARA QUE REINICIE LOS TRABAJOS. REINICIO LOS TRABAJOS EL 15/12/2018 Y VOLVIÓ A DETENERSE EL 15/01/2019 ALEGANDO FALTA DE RECURSOS ECONÓMICOS. ESTUVO DETENIDA DESDE EL 15/01/2019 HASTA EL 14/02/2019 POR MAL MANEJO FINANCIERO DEL CONTRATISTA. ALEGABA FALTA DE RECURSOS ECONÓMICOS. ESTUVO ACTIVA CON RITMO LENTO HASTA EL 06/05/2019. DETUVO LOS TRABAJOS EL 07/05/2019 ALEGANDO FALTA DE RECURSOS ECONOMICOS. DETENIDA DESDE EL 07/05/2019. LA CONTRATISTA ALEGA FALTA DE RECURSOS ECONOMICOS. HA PRESENTADO MAL MANEJO FINANCIERO. ESTUVO DETENIDA DESDE EL 07/05/2019 HASTA EL 29/08/2019. LA CONTRATISTA ALEGABA FALTA DE RECURSOS ECONOMICOS. HA PRESENTADO MAL MANEJO FINANCIERO. SE ACTIVO EL 30/08/2019.  PROCESO ACTUAL: ACTIVA CON RITMO LENTO DESDE EL 30/08/2019. Excavaciones para la colocación de tuberías en el área exterior. Colocando tímidamente alguno zócalos y completando algunas áreas de los pisos </t>
  </si>
  <si>
    <t>CONTRATISTA DICE TENER UN DEFICIT FINANCIERO DE RD$ 4MM, SE ESTA A LA ESPERA DE LA EVALUACION POR PARTE DE ELLA PARA NOTIFICARLO AL MINERD.</t>
  </si>
  <si>
    <t>ENTREGA DEL ESTUDIO DE SUELO A CALCULO, ESPERANDO PLANOS ESTRUCTURALES.</t>
  </si>
  <si>
    <t>EN ESPERA DE ESTUDIO DE SUELO, EL PROPIETARIO NO PERMITE REALIZAR EL ESTUDIO DE SUELO.</t>
  </si>
  <si>
    <t>OBRA DE TRASLADADA  DE LA OISOE, EN PROCESO PARA RESCINDIR CONTRATO.</t>
  </si>
  <si>
    <t>PLANOS ESTRUCTURALES ENTREGADOS, CONTRATISTA DICE ESTAR DESCAPITALIZADO. MINERD ESTA EVALUANDO PARA INICIAR PROCESO DE RESCISION DE CONTRATO.</t>
  </si>
  <si>
    <t>2090-2013</t>
  </si>
  <si>
    <t xml:space="preserve">OBRA REUBICADA A SANTO DOMINGO ESTE - COLEGIO FAREL NUESTRA SEÑORA DEL PERPETUA SOCORRO. 03/09/2019 PUESTA EN POSESION </t>
  </si>
  <si>
    <t>0321-15</t>
  </si>
  <si>
    <t>EL PROPIETARIO DEL TERRENO SE OPONE A QUE CONTINUEN LOS TRABAJO ALEGANDO FALTA DE PAGO DEL SOLAR</t>
  </si>
  <si>
    <t>CONTRATISTA ALEGA PRECIO DE HORMIGON ESTA MUY POR DEBAJO. A minerd le solicito factura de hormigonera, a la espera del contratista.</t>
  </si>
  <si>
    <t>PLANOS ESTRUCTURALES ENTREGADOS, SE INICIARA CON LA VERJA COLINDANTE DE LA ESTACION DEL METRO, DICHAS DEMOLICION FUERON APROBADAS.</t>
  </si>
  <si>
    <t>RITMO LENTO  Ingeniera residente complicada de salud. Contratista alega no poder estar en obra y no tener dinero.</t>
  </si>
  <si>
    <t>VISITA INTERINSTITUCIONAL REALIZADA 26/09/2019. PENDIENTE DISEÑO DE MEZCLA PARA HORMIGON ARMADO PENDIENTE MINERD INVESTIGACION DE PAGO POR ACARREO DE MATERIALES</t>
  </si>
  <si>
    <t xml:space="preserve">AVANCE RECIBIDO DE 6.5 MM APROX.   PENDIENTE PAGO DE SOLAR. EN ESPERA DE AUTORIZACION PRESUPUESTO DE MUROS DE CONTENCIÓN, DGEE-555-2019 D/F15/7/2019. PARA APROBACION DE MUROS SE SOLICITÓ   UNA LIMPIEZA DEL SOLAR AL CONTRATISTA, NO ES POSIBLE HASTA TANTO SE PAGUE AL RPOPIETARIO DEL TERRENO. </t>
  </si>
  <si>
    <t>FUE OBRA TRANSFERIDA DE LA OISOE  EN LA QUE EL CONTRATISTA NOS INDICA UN SOLAR EL CUAL ESTA  INVADIDO.</t>
  </si>
  <si>
    <t>SE ENTREGARON LOS PLANOS ESTRUCTURALES Y SE ESTÁN TRABAJANDO CON EL ACONDICIONAMIENTO DE TERRENO.</t>
  </si>
  <si>
    <t xml:space="preserve">EN ESPERA DE APROBACION DE MURO DE CONTENCION  </t>
  </si>
  <si>
    <t>PENDIENTE PAGO AVANCE</t>
  </si>
  <si>
    <t>DETENIDA DESDE 17-12-2018. NO TIENEN PERSONAL EN OBRA Y NO RESPONDEN LAS LLAMADAS DE LA SUPERVISION, CONTRATISTA RECIBIO SEGUNDO DESEMBOLSO RD$2,000,000 D/F 15-10-2018.  FUE REMITIDO INFORME SITUACION ACTUAL ENVIADO A MINERD MEDIANTE DGEE/Z1/160-2019 D/F 14-02-2019. Y REENVIADO REMISION DE INFORME DE SITUACION ACTUAL RITMO LENTO  , DGEE/Z1/1253-2019 EN FECHA  21/10/19.  PENDIENTE ESTUDIO DE SUELO EN AREA DE CONSTRUCCION AULA INICIAL, APROBADA POR MINERD MEDIANTE UF-PNEE#823-2019 d/f 14-03-2019     COMUNIDAD: ARENOSO COORDENADAS: https://goo.gl/maps/KYMvVQZVSL52</t>
  </si>
  <si>
    <t xml:space="preserve">NOTA: EL CONTRATISTA HA BAJADO LA MARCHA Y NO ESTÁ CUMPLIENDO LA PROGRAMACIÓN </t>
  </si>
  <si>
    <t xml:space="preserve"> COMUNIDAD: HATO VIEJO. OBSERVACIONES:  REMISION DE INFORME DE SITUACION ACTUAL , DGEE/Z1/1253-2019 EN FECHA  21/10/19.  ACCESO CRUDO </t>
  </si>
  <si>
    <t xml:space="preserve">COMUNIDAD: JUMUNUCU NOTA: DGEE/Z1/1253-2019 INFORME DE RITMO LENTO AL MINERD 21/10/19   </t>
  </si>
  <si>
    <t>COMUNIDAD: PIEDRA BLANCA DEL SALTO.  NOTA: REMISION DE INFORME DE SITUACION ACTUAL , DGEE/Z1/1253-2019 EN FECHA  21/10/19.</t>
  </si>
  <si>
    <t xml:space="preserve">COMUNIDAD: RANCHO VIEJO  CONDICION ACCESO ACCESO ASFALTADO, SOLO REQUIERE LIMPIEZA Y SEÑALIZACIÓN.  NOTA:  FUE REMITIDO A MINERD INFORME DE SITUACION ACTUAL POR RITMO LENTO DEL CONTRATISTA DGEE/Z1/212-2019 D/F 21-2-2019.FUE REMITIDO EL INFORME DE SITUACION ACTUAL DGEE/Z1/1253-2019 D/F 21/10/19  CONTRATISTA: SOLICITUD PLANO MEDIA TENSION </t>
  </si>
  <si>
    <t xml:space="preserve">COMUNIDAD: LAS LAGUNAS   RELENO GRANULAR COMPACTADO   OBSERVACIONES: A LA ESPERA DE VALIDACION DE MOV. DE TIERRA    ACCESO: SEÑALIZACION Y LIMPIEZA  </t>
  </si>
  <si>
    <t>4336</t>
  </si>
  <si>
    <t>EQUITECH GROUP</t>
  </si>
  <si>
    <t xml:space="preserve">SE ENVIO PLANTA DE CONJUNTO PARA SONDEOS AL CONTRATISTA EL 23/07/2019. SE ESPERA ESTUDIO DE SUELOS.Se recibio y remitió el levantamiento topográfico al departamento de diseño el dia 12/07/2019. Se ejecutó levantamiento topográfico el 11 de junio, estamos a la espera de entrega dicho levantamiento topográfico por parte del contratista. Puesta en posesión nuevo solar 16.04.2019. ------------------------------------------------------ A espera de reubicación. Solar seleccionado es inundable por cercanía a río bajabonico. Se envio al MINERD informe cambio de solar actual por observaciones MOPC, el solar se encuentra a 1.20 mts sobre el nivel del cause del río (inundaciones) por lo que representa altos valores de peligro en épocas de lluvias.  HISTORICO: Se puso en posesión el 5/8/2015. Estuvo pendiente instrucciones del MINERD, La Directora regional del MINERD, Lic. Sabina objetó la puesta en posesión del solar por proximidad al río Bajabonico, su última crecida fue 1963. La Arq. Ana Estrada informó no procede la objeción, esperamos le informen a la Lic. Para continuar con los trabajos. Sabina pidió un plazo para buscar una propuesta adecuada y la Arq. Ana Estrada nos informó que le comunico a la Unidad de Terreno del MINERD dicha información.  Supervisión MOPC, realizó investigaciones para solicitar referencia de niveles a los cuales trabajar el plantel basado en las indicaciones por parte de Minerd de mantener el solar. Durante este proceso y con evaluaciones estimadas que soportan las observaciones, entendemos que no debe considerarse mantener el solar. Se sostuvo reunión con la Unidad de Fiscalización de Minerd que está de acuerdo con la sugerencia. Mediante informe y oficio se solicitará a Minerd reubicación del plantel en la misma zona donde hay solares que presentan una mayor distancia al río. En fecha 5 abril 2018 brigada Fiscalización MINERD y Supervisión MOPC, visitaron el solar inicial objetado para ver las condiciones actuales.  </t>
  </si>
  <si>
    <t>12011</t>
  </si>
  <si>
    <t>CONSTRUCTORA SERVITERM</t>
  </si>
  <si>
    <t xml:space="preserve">ENTREGADA CUBICACION DE RESINCION EL 22-10-2019 EL VIERNES 30 DE AGOSTO MINERD FISCALIZÓ LA OBRA  </t>
  </si>
  <si>
    <t xml:space="preserve">ENTREGADO INFORME DE RITMO LENTO 24-10-2019 </t>
  </si>
  <si>
    <t>PAGO RETRASADO + 30 DIAS</t>
  </si>
  <si>
    <t>8602</t>
  </si>
  <si>
    <t>JOSE GARGARIN MATOS SANTANA</t>
  </si>
  <si>
    <t>INAUGURADA 07/08/2019 A espera de respuesta por parte del Depto. Presupuestos al informe de revisión técnica enviado por el supervisor.</t>
  </si>
  <si>
    <t>CONTRATISTA RECIBIÓ PAGO CUBICACIÓN NO. 9 EL DÍA 8 DE MAYO 2017.   HISTÓRICO ESTUVO DETENIDA DESDE 30/11/2017 HASTA EL 14/12/2017, PORQUE EL CONTRATISTA NO HABÍA PODIDO CONTINUAR CON LOS TRABAJOS DEL MURO MESA DEBIDO A LA DIFICULTAD PARA TRAER EL MATERIAL DE RELLENO DESDE LA MINA (DEBIDO A LAS LLUVIAS). LA SUPERVISION LE INDICO QUE SIGUIERA TRABAJANDO EN EL BLOQUE, PERO EL CONTRATISTA NO REALIZO NINGÚN ESFUERZO EN ESE MOMENTO. ESTUVO DETENIDA DESDE EL 30/12/2017 HASTA 22/01/2018, DEBIDO A LAS LLUVIAS CONSTANTES REGISTRADAS EN LA ZONA DE LA UBICACIÓN DEL PLANTEL, NO HABÍA PODIDO REALIZAR EL VACIADO DE LA ZAPATA DEL MURO DE CONTENCIÓN. VOLVIÓ A DETENER LA OBRA EL 27/04/2018, ALEGANDO FALTA DE RECURSOS ECONÓMICOS.  ESTUVO DETENIDA DESDE EL VIERNES 27/04/2018 HASTA EL 03/07/2018. EL CONTRATISTA ALEGABA FALTA DE RECURSOS ECONÓMICOS. LA ULTIMA CUBICACION PAGADA FUE LA CUB. No.9 POR RD$11 MM, EL 08/05/2017, LUEGO LE APROBARON LINEA DE CRÉDITO POR RD$3.5 MM, CON LA CUAL GENERO LOS VOLÚMENES PARA LA CUB. No.1O POR RD$2.9 MM (FINANCIERO-MINERD, DIGITADA EN MOPC EL 29/08/2018).  ESTUVO DETENIDA DESDE 15/12/2018 HASTA 17/01/2019. MAL MANEJO DEL CONTRATISTA. REACTIVO LOS TRABAJOS EL 17/01/2019. VOLVIO A DETENER LOS TRABAJOS EL 25/02/2019 ALEGANDO FALTA DE RECURSOS ECONOMICOS. EL CONTRATISTA YA AMORTIZO EL AVANCE  Y SOLO TIENE PENDIENTE PARTIDAS ELECTRICAS, LAS CUALES NO ESTAN 100% TERMINADAS (COLOCACION DE TUBERIAS Y CAJAS DE RED). POR TANTO NO SE PUEDEN CUBICAR.    PROCESO ACTUAL: DETENIDA DESDE EL 25/02/2019. EL CONTRATISTA ALEGA FALTA DE RECURSOS ECONOMICOS. TIENE UN MANEJO FINANCIERO CUESTIONABLE. YA AMORTIZO EL AVANCE Y SOLO TIENE PENDIENTE PARTIDAS ELECTRICAS, LAS CUALES NO ESTAN 100% TERMINADAS (COLOCACION DE TUBERIAS Y CAJAS DE RED). POR TANTO NO SE PUEDEN CUBICAR.  ENVIOS A MINERD (2019): INFORME DE SITUACION ACTUAL OFICIO DGEE-PNEE/Z2/275-2019 D/F 08/07/2019.    ACTIVIDADES DE QUE SE EJECUTABAN AL MOMENTO DE DETENERSE LOS TRABAJOS: Aula inicial: vaciado zapatas de columnas HABIA MANTENIDO UN RITMO LENTO DE TRABAJO.</t>
  </si>
  <si>
    <t>ESTE PLANTEL FUE ADJUDICADO AL GANADOR DEL 2DO LUGAR, PARA TERMINAR LOS TRABAJOS PENDIENTES, LUEGO DE HABERLE RESCINDIDO EL CONTRATO AL GANADOR DEL 1ER LUGAR. PUESTA EN POSESIÓN DEL NUEVO CONTRATISTA EL 01/08/2018 ESTUVO ACTIVA CON RITMO LENTO DESDE 30/09/2018 HASTA EL 14/08/2019. ESTA DETENIDA DESDE EL 15/08/2019, SIN JUSTIFICACION.  PROCESO ACTUAL: DETENIDA DESDE EL 15/08/2019. EL CONTRATISTA NO TIENE JUSTIFICACION PARA DETENER LOS TRABAJOS  ENVIOS A MINERD: INFORME DE SITUACION ACTUAL OFICIO DGEE-PNEE-Z2-416-2019 D/F 15/10/2019  ULTIMAS ACTIVIDADES REALIZADAS: Inicio de encofrado de losa del bloque 1.   SE SOLICITO UN ESTUDIO DE SUELOS ADICIONAL PARA REALIZAR EL DISEÑO DE LOS MUROS DE CONTENCIÓN FALTANTES (25/01/2019). RECIBIMOS EL ESTUDIO DE SUELOS EL VIERNES 26/04/2019 Y ENVIADO AL DPTO. DE CALCULO EL 30/04/2019. ESPERAMOS EL DISEÑO DE LOS MUROS.  PENDIENTE SOLUCIÓN PLUVIAL (DPTO. HIDRÁULICA, VISITA CONJUNTA 23/08/2018)</t>
  </si>
  <si>
    <t>HISTÓRICO: estuvo esperando nuevas instrucciones del MINERD. En base al estudio de suelos realizado por el contratista, el Depto. de Estructuras del MOPC recomendó cambio de solar o sondeo a mayor profundidad por baja plasticidad y alto nivel freático, lo cual se remitió en un informe al Depto. de Fiscalización del MINERD el 22/octubre/2015 mediante el oficio DGE-PNEE/Z2/309-2015.   SE PUSO EN POSESIÓN DE UN NUEVO SOLAR EL 13/04/2018. EL CONTRATISTA ESTA EN PROCESO DEL LEVANTAMIENTO TOPOGRÁFICO. RECIBIMOS EL LEVANTAMIENTO TOPOGRAFICO EL 10/05/2018, EL CUAL FUE ENVIADO AL DPTO. DE DISEÑOS EL MISMO DIA (10/05/2018) MEDIANTE EL OFICIO DGEE/Z2/108-2018.  RECIBIMOS LA PLANTA DE CONJUNTO EL 30/05/2018.  RECIBIMOS EL INFORME DEL ESTUDIO DE SUELOS EL 04/07/2018 Y SE ENVIO AL DPTO. DE CALCULO EL MISMO DIA. RECIBIMOS LOS PLANOS ESTRUCTURALES EL 10/10/2018  ESTUVO DETENIDA DESDE EL 15/11/2018, EN ESPERA DE LA EVALUACION DEL ESTUDIO DE SUELOS POR PARTE DEL ING. PICHARDO (MINERD), PARA DETERMINAR SI EL SISTEMA DE FUNDACION ES EL ADECUADO PARA LA CONSTRUCCION DEL PLANTEL. SOLO SE REALIZO LA EXTRACCION DEL MATERIAL DISPUESTO EN EL AREA DE LA VERJA EXISTENTE CONLINDANTE CON LAS VIVIENDAS ADYECENTES, DEBIDO A QUE ESTA PRESENTA SIGNOS DE FALLA. EL 18/02/2019 RECIBIMOS LAS RECOMENDACIONES DEL DEPARTAMENTO DE FISCALIZACION DEL MINERD (ING. PICHARDO E ING. ABEL RAMOS) MEDIANTE EL OFICIO UF-PNEE#510-2019 D/F 13/02/2019, CON RESPECTO AL SISTEMA DE FUNDACIONES. ESTE SERA REMITIDO AL DEPARTAMENTO DE CALCULO HOY 19/02/2019, PARA SU REVISION Y APLICACION. LAS RECOMENDACIONES REALIZADAS POR EL MINERD CONCUERDAN CON LOS PLANOS ESTRUCTURALES REALIZADOS POR MOPC. POR TANTO, SE PROCEDERA A TRABAJAR CON LOS PLANOS EXISTENTES.         ESTUVO DETENIDA DESDE EL 23/04/2019 HASTA EL 02/09/2019, ESTUVO EN ESPERA DEL PERMISO DE MEDIO AMBIENTE. RECIBIMOS EL PERMISO DE MEDIO AMBIENTE EL 02/09/2019. SE LE REMITIO A LA CONTRATISTA PARA QUE PROCEDA A INICIAR LAS ACTIVIDADES. CONTINUO DETENIDA HASTA EL 14/10/2019. INICIO LOS TRABAJOS EL 15/10/2019, REALIZANDO MOVIMIENTO DE TIERRA.  PROCESO ACTUAL: ACTIVA DESDE EL 15/10/2019 INICIO DE MOVIMIENTO DE TIERRA.</t>
  </si>
  <si>
    <t xml:space="preserve">PROCESO ACTUAL: DETENIDA DESDE 10/10/2019. POR FALTA DE RECURSOS ECONOMICOS. TIENE PENDIENTE DE PAGO TRES CUBICACIONES POR UN MONTO TOTAL DE APROX. RD$8.00 MM  ULTIMAS ACTIVIDADES EJECUTADAS: EXTERIOR:                                                                                            BLQOUE 1:                                                           IMPERMEABILIZANTE DE TECHO. INSTALACION ELECTRICA      BLOQUE 2:. PUERTAS EN BANOS.                                       APLICACIÓN DE PINTURAS. BLOQUE 4 (AHORA LLAMADO BLOQUE 5): PUERTAS EN BANOS.                                            REVESTIMIENTOS DE CERAMICA EN BANOS. APLICACIÓN DE PINTURAS BLOQUE DE AULA INICIAL: AREA EXTERIOR: FORMALIZACION CAMARA SEPTICA (ENTRE B5)  </t>
  </si>
  <si>
    <t>00112</t>
  </si>
  <si>
    <t>CENTRO EDUCATIVO DON BERTO ABREU (BASICA LA CRUZ DE MARIA FRANCISCA)</t>
  </si>
  <si>
    <t xml:space="preserve">HISTÓRICO: ESTUVO DETENIDA DESDE EL 12/09/2018 HASTA EL 15/09/2018. EL CONTRATISTA ALEGABA QUE TENIA PROBLEMAS CON EL TRANSPORTE Y SUMINISTRO DE LOS MATERIALES. TAMBIÉN, TIENE UN MANEJO CUESTIONABLE DE SU PERSONAL DE TRABAJO (SEGÚN INFORMA EL SUPERVISOR).  PROCESO ACTUAL: ACTIVA DESDE EL 15/09/2018. Continuación pulido de pisos comedor Continuación colocación de ventanas comedor  </t>
  </si>
  <si>
    <t xml:space="preserve">ENVIOS A MINERD: INFORME DE SITUACION ACTUAL VIA OFICIO DGEE/Z2/318-2018 D/F 19 DE OCTUBRE DE 2018.  HISTORICO: Planta de conjunto recibida el 25/08/2017. El día 28/11/2017 se recibió la visita de parte del departamento de diseños del MOPC, para validar los niveles de pisos. Recibido planos arquitectónicos de los bloques 19/12/2017.   RECIBIMOS LOS PLANOS ESTRUCTURALES EL 01/03/2018 ESTUVO DETENIDA DESDE 15/08/2018 HASTA EL 31/10/2018, MAL MANEJO FINANCIERO POR PARTE DEL CONTRATISTA. ALEGABA FALTA DE RECURSOS ECONÓMICOS. TIENE PAGA LA CUB. No.1 POR RD$3.3 MM. NO EXISTÍA MOTIVO ALGUNO PARA LA DETENCIÓN DE LOS TRABAJOS. REACTIVO LOS TRABAJOS EL 31/10/2018 CON EL ENCOFRADO Y VACIADO DE COLUMNAS DE LOS BLOQUES B1 Y B2. SE MANTUVO ACTIVA HASTA EL 20/02/2019. ESTUVO DETENIDA DESDE EL 20/02/2019 HASTA EL 27/03/2019. EL CONTRATISTA DETUVO LOS TRABAJOS SIN JUSTICACION ALGUNA. HA TENIDO UN MAL MANEJO FINANCIERO. EL SUPERVISOR HABIA TRATADO DE COMUNICARSE CON EL VIA TELEFONICA Y VIA MENSAJE INSTANTANEO, SIN HABER OBTENIDO RESPUESTA. FINALMENTE EL  CONTRATISTA LE INFORMO A LA SUPERVISION QUE NO HABIA CONTINUADO LOS TRABAJOS DE RELLENO DEBIDO A QUE LA RETROPALA ESTABA AVERIADA. REACTIVO LOS TRABAJOS EL 28/03/2019. ESTUVO ACTIVA DESDE 28/03/2019, SE DETUVO ESPERANDO QUE SE HAGA EFECTIVO EL PAGO DE CUBICACION. ESTUVO DETENIDA EN ESPERA DE PAGO DE CUBICACION DESDE EL 13/06/2019 HASTA EL 18/06/2019. SE REACTIVO EL 19/06/2019. DETENIDA 15/09/2019. REINICIO EL 30/09/2019. DETENIDA DESDE EL 10/10/2019 POR FALTA DE RECURSOS ECONOMICOS.  PROCESO ACTUAL: DETENIDA DESDE EL 10/10/2019. NO TIENE RECURSOS ECONOMICOS. TIENE PENDIENTE DE PAGO TRES CUBICACIONES POR UN MONTO TOTAL DE RD$10.5 MM  ULTIMAS ACTIVIDADES EJECUTADAS: VACIADO DE LOSA DEL COMEDOR. </t>
  </si>
  <si>
    <t xml:space="preserve">DETENIDA POR GESTIÓN INMOBILIARIA DEL MINERD, DEBIDO A ALTA INVERSION ECONÓMICA.  </t>
  </si>
  <si>
    <t xml:space="preserve">A LA ESPERA DE LOS PLANOS ESTRUCTURALES. LA COMUNIDAD ESTA EN EVALUACION CON EL MINERD PARA EL CAMBIO DEL SOLAR. </t>
  </si>
  <si>
    <t xml:space="preserve">REUBICADA EN EL LICEO COLOMBINA CANARIO </t>
  </si>
  <si>
    <t xml:space="preserve">REALIZADA LA VISITA DEL DEPARTAMENTO DE HIDRAULICA CON NOLLY Y PEDRO. DETERMINANDO SOLUCION PARA CAÑADA EXISTENTE. PASARA A CONTRUIR LOS TALLERES DEL POLITECNICO.   </t>
  </si>
  <si>
    <t>CONTRATISTA FALLECIO.</t>
  </si>
  <si>
    <t>OBRA DETENIDA POR EL MINERD, SE ESTA A LA ESPERA DE QUE MINERD ACONDICIONE EL SOLAR PARA QUE SE LE HAGA ENTREGA FORMAL AL CONTRATISTA DEL TERRENO ACONDICIONADO.</t>
  </si>
  <si>
    <t xml:space="preserve">A LA ESPERA DE LOS PRECIOS DE LAS PARTIDAS BNP. </t>
  </si>
  <si>
    <t xml:space="preserve">COMUNIDAD VILLA FRANCISCA  -SE SOLICITO UN 4TO DESEMBOLSO DE LINEA DE CREDITO POR UN MONTO DE $3,000,000.00 EL 26-03-2019.  OBSERBACIONES:  PENDIENTE PRESUPUESTO DE MEDIA TENSION, EN PRESUP.-ENVIADO EL 30/4/2019. CUBICACIONES: CUBICACION #19 RD$2,638,268.19 EN FINAN MODIFICACION.   CONDICIÓN ACCESO: CRUDO O VERDE   </t>
  </si>
  <si>
    <t xml:space="preserve">COMUNIDAD: EL ENSUEÑO   NOTA:  REMISION DE INFORME DE SITUACION ACTUAL DGEE/Z1/1253-2019 D/F 21/10/19  SE TRABAJA EN ACONDICIONAMIENTO DE TERRENO (RELLENO COMPACTADO), RITMO LENTO POR LAS LLUVIAS </t>
  </si>
  <si>
    <t xml:space="preserve">COMUNIDAD: BARRIO LA PRIVADA/SANTA ROSA  ESTATUS DE EJECUCION: -EN ESTA SEMANA SE REALIZÓ EL LEVANTAMIENTO DE CORTE POR PARTE DE LA BRIGADA TOPOGRAFICA  ESTATUS ACCESO: -AV. PRINCIPAL ASFALTADA, SOLO REQUIERE SEÑALIZACION Y REDUCTORES DE VELOCIDAD. -CALLE ACCESO AL PLANTEL CRUDO O VERDE (250MT).  </t>
  </si>
  <si>
    <t xml:space="preserve">MUROS DE CONTENCION ENVIADOS A PRESUPUESTO 26/07/2019.Se realizó Puesta en Posesión en el mismo solar el día 06.03.2019. A la espera de Planos Estructurales. Recibió visita DIGEPEP 20/05/2019 ------------------------------------------------------------------------------------------------------------ ACTUAL: DETENIDA. SE ESPERA OBSERVACIÓN DE PARTE DE INAIPI REFERENTE AL SOLAR Y LA DISTRIBUCIÓN de plano de conjunto.  MINERD evaluando situación de persona en obra que ha interrumpido el proceso de evaluación de acondicionamiento alegando ser propietario y presentando titulo.  Pendiente de planos estructurales para continuar los trabajos en obra los cuales pueden recibir alguna modificacion dependiendo de la decisión  de distribucion del solar.. Mediante oficio DGEE-524-2018 de fecha 29 junio 2018 fue aprobada la solución adicional requerida para la ejecución de muros de contención en el acondicionamiento de terreno.  MINERD fiscalizó el plantel en fecha 11 de julio 2018.   Recibió visita de BRIGADA TOPOGRÁFICA MOPC para obtener los perfiles de la cañada existente en un lateral del solar a principios de septiembre 2018 para suministrar dichos datos al departamento Obras Hidráulicas actualmente evaluando solución requerida.   HISTORICO Estuvo No iniciada por falta de identificación, negociación y compra de solar. MINERD tuvo atrasos en negociación del terreno debido a que el solar presentaba situación legal MINERD mediante Permuta.  Entregó levantamiento topográfico el 28/8/2017 Recibió en fecha 19 de febrero 2018 los planos de ubicación y replanteo para coordinar estudios de suelos. Entregó Estudios de Suelos el 4/4/2018 a Dirección Edificaciones Escolares MOPC para proceder con análisis y planos estructurales en Departamento Cálculo y Estructuras.  </t>
  </si>
  <si>
    <t xml:space="preserve">HISTÓRICO: ESTUVO DETENIDA DESDE 27/09/2017 HASTA EL 02/05/2018. EL CONTRATISTA ALEGABA FALTA DE RECURSOS ECONÓMICOS. LA CUBICACION No.7 NO SE HABÍA PODIDO SOMETER A PROCESOS, DEBIDO A QUE EL CONTRATISTA NO HABÍA SUMINISTRADO LOS DOCUMENTOS CORRECTOS PARA VALIDAR EL MOVIMIENTO DE TIERRA. EL 28 DE NOVIEMBRE SE ENVIÓ INFORME PARA VALIDACIÓN, EN EL CUAL HABÍA UNA DISCREPANCIA EN EL RELLENO, POR LO QUE EL 19 DE DICIEMBRE SE PROCEDIÓ A ENVIAR UN SEGUNDO INFORME PARA VALIDACIÓN DE MOVIMIENTO DE TIERRA, POR PARTE DE LA SUPERVISION, EL CUAL FUE VALIDADO EL 13 DE FEBRERO DE 2018.  RECIBIÓ EL PAGO DE LA CUB. No.7 POR RD$1.5 MM EL 17/04/2018. NO REINICIO LOS TRABAJOS HASTA EL 02/05/2018.  ESTUVO DETENIDA DESDE EL 15/11/2018. EL CONTRATISTA ALEGABA FALTA DE RECURSOS ECONÓMICOS. REACTIVO LOS TRABAJOS EL 15/01/2019. ESTA DETENIDA DESDE EL 14/09/2019, POR FALTA DE RECURSOS ECONOMICOS.  PROCESO ACTUAL: DETENIDA DESDE EL 14/09/2019. EL CONTRATISTA ALEGA FALTA DE RECURSOS ECONOMICOS. TIENE APROX. UN MES DE ATRASO DEBIDO A LA FALTA DE PAGO. EL MINERD REALIZARA LOS PAGOS A TRAVES DE LINEA DE CREDITO, LO QUE IMPLICA UN ATRASO MAYOR, DEBIDO A QUE EL CONTRATISTA/CESIONARIO PRIVADO, NO PUEDE RECIBIR PAGOS VIA ESTA MODALIDAD.  ULTIMAS ACTIVIDADES EJECUTADAS: MODULO 4@5 AÑOS: Instalación de puertas. MODULO 3@4 AÑOS: Instalación de puertas. MODULO 2@3 AÑOS: Instalación de puertas. MODULO 1@2 AÑOS: Instalación de puertas. VERJA PERIMETRAL FRONTAL: Continuación de  instalación de pañete y herrería en verja exterior. COMEDOR:  Instalación de lámparas de techo. SANITARIA EXTERIOR: Continuación de construcción de registros pluviales y sanitarios.    PENDIENTES POR EJECUTAR: PAISAJISMO, PINTURA EN GENERAL, SOLUCIÓN PLUVIAL 10%, PUERTAS Y VENTANAS, TERMINACIÓN EN GENERAL, ELÉCTRICA EXTERIOR, TERMINACIÓN VERJA PERIMETRAL  EL CONTRATISTA ESTA TRABAJANDO CON UN SOCIO-INVERSIONISTA, PARA PODER CONTINUAR LOS TRABAJOS.  </t>
  </si>
  <si>
    <t xml:space="preserve">HISTORICO: ESTUVO DETENIDA DESDE 14/03/2018 HASTA EL 02/205/2018, EL CONTRATISTA ALEGABA FALTA DE RECURSOS ECONOMICOS. ESTUVO ESPERANDO EL PAGO DE LA CUB. No.1 POR RD$ 9.5 MM (HUBO QUE HACER CALICATAS PARA PODER LEVANTAR LOS VOLUMENES CORRECTOS DE MOVIMIENTO DE TIERRA. ESTE MOVIMIENTO DE TIERRA SE VALIDO POR INFORME DE LA SUPERVISION), LA CUAL FUE PAGADA EL 27/04/2018.  ESTUVO ACTIVA DESDE EL 02/05/2018 HASTA EL 30/09/2018. EL CONTRATISTA DETUVO LOS TRABAJOS SIN JUSTIFICACION ALGUNA. ESTUVO DETENIDA DESDE EL 30/09/2018 HASTA EL 03/12/2018. EL CONTRATISTA NO TENIA JUSTIFICACION PARA PARALIZAR LA OBRA. NO HA COBRADO LA CUB. No.2 POR RD$2.3 MM Y CUB. #3 POR RD$3.2 MM, PORQUE EL CONTRATISTA NO HA COMPLETADO LOS DOCUMENTOS NECESARIOS PARA RECIBIR EL DESEMBOLSO DE LA LINEA DE CREDITO. EL CONTRATISTA HA SIDO NOTIFICADO VIA CORREO ELECTRONICO EN CINCO (5) OCASIONES PARA QUE REANUDE LOS TRABAJOS. REANUDO LOS TRABAJOS EL 03/12/2018.   ESTUVO DETENIDA DESDE EL 10/01/2019 HASTA EL 14/09/2019, PORQUE EL CONTRATISTA REALIZO EL VACIADO DE LA LOSA DE PISO CON LIGADORA IN SITU, SIN PREVIA AUTORIZACION DE LA SUPERVISION, EN FRANCA VIOLACION A LAS ESPECIFICACIONES DE CALIDAD ESTABLECIDAS POR EL PNEE-MOPC, LAS CUALES SON DE PLENO CONOCIMIENTO DEL CONTRATISTA, DESDE EL INICIO DEL PROYECTO. POR TANTO, LA SUPERVISION ORDENO LA DETENCION DE LOS TRABAJOS HASTA QUE SE REALIZARA LA EXTRACCION DE TESTIGOS Y SE COMPROBARA SI CUMPLIAN CON LA RESISTENCIA REQUERIDA (210 Kg/cm2). ESTOS ENSAYOS FUERON EJECUTADOS POR UNA EMPRESA ACREDITADA POR EL DEPARTAMENTO DE REGLAMENTOS Y SISTEMAS DEL MOPC Y EL COSTO DE LOS MISMOS QUEDO BAJO RESPONSABILIDAD DEL CONTRATISTA. LA EXTRACCIÓN DE LOS NÚCLEOS O TESTIGOS SE HIZO EN LAS SIGUIENTES ÁREAS: MÓDULOS DE NIÑOS DE 4 A 5 AÑOS, DE 3 A 4 AÑOS, DE 2 A 3 AÑOS, DE 1 A 2 AÑOS, MÓDULO DE LACTANTES, CASONA (OFICINAS ADMINISTRATIVAS), COMEDOR, COCINA, ALMACÉN Y BAÑOS DE EMPLEADOS Y  PASARELAS. LOS RESULTADOS DE LOS NUCLEOS NO CUMPLIERON CON LA RESISTENCIA DE DISEÑO REQUERIDA. POR TANTO, EL DPTO. DE CALCULO DE EDIFICACIONES ESCOLARES DEL MOPC RECOMENDO VACIAR UNA NUEVA LOSA DE PISO SOBRE LA DEFECTUOSA, QUE CUMPLA CON LOS REQUERIMIENTOS DE CALIDAD. EL 12/06/2019 SE LE COMUNICA AL CONTRATISTA DICHAS INSTRUCCIONES, SIN EMBARGO, REINICIO LOS TRABAJOS EL 15/09/2019. DETUVO LOS TRABAJOS EL 10/10/2019, SIN JUSTIFICACION.  PROCESO ACTUAL: DETENIDA DESDE EL 10/10/2019, SIN JUSTIFICACION. INTERVENCION LEGAL.   ENVIOS A MINERD:  INFORME DE SITUACION ACTUAL OFICIO DGEE-PNEE/Z2/276-2019 D/F 08/07/2019 INFORME DE SITUACION ACTUAL OFICIO DGEE-PNEE/Z2/358-2019 D/F 05/09/2019    ULTIMAS ACTIVIDADES EJECUTADAS: CASONA: Colocación de guardera nueva losa de piso. LACTANTES: Colocación de guardera nueva losa de piso. MODULO 4@5 AÑOS: Colocación de guardera nueva losa de piso. MODULO 3@4 AÑOS: Colocación de guardera nueva losa de piso. MODULO 2@3 AÑOS: Colocación de guardera nueva losa de piso. MODULO 1@2 AÑOS: Colocación de guardera nueva losa de piso. COMEDOR: Colocación de guardera nueva losa de piso. PASARELAS: Colocación de guardera nueva losa de piso. </t>
  </si>
  <si>
    <t>0218-15</t>
  </si>
  <si>
    <t>PROPIETARIO NO PERMITE QUE SE REALICEN LEVANTAMIENTO HASTA NO PAGARLE EL SOLAR.</t>
  </si>
  <si>
    <t>EL PROPIETARIO NO PERMITE QUE INICIEN LOS TRABAJOS HASTA QUE NO SE PAGUE EL SOLAR.  PLANOS ESTRUCTURALES ENTREGADOS.</t>
  </si>
  <si>
    <t>REUNION 10 OCTUBRE</t>
  </si>
  <si>
    <t>PAGADO OCTUBRE 2019</t>
  </si>
  <si>
    <t>PLANTELES COMPROMISO AL 10 OCTUBRE RAZÓN REPROGRAMACIÓN</t>
  </si>
  <si>
    <t xml:space="preserve">DESEMBOLSO LINEA DE CRÉDITO </t>
  </si>
  <si>
    <t xml:space="preserve">DESEMBOLSO/ LINEA DE CRÉDITO </t>
  </si>
  <si>
    <t>MINERD. FISCALIZACIÓN MOV. DE TIERRA</t>
  </si>
  <si>
    <t>PAGO DE CUBICACIÓN/CERTIFICACIÓN MINERD</t>
  </si>
  <si>
    <t>PAGO CUBICACIÓN</t>
  </si>
  <si>
    <t>VISITA. DEUDA</t>
  </si>
  <si>
    <t>ID SIGEDE</t>
  </si>
  <si>
    <t>MOPC. RETRASO HIDRAULICA</t>
  </si>
  <si>
    <t>MOPC. HIDRAULICA</t>
  </si>
  <si>
    <t>ESTATUS SOLICITUD</t>
  </si>
  <si>
    <t>FECHA</t>
  </si>
  <si>
    <t>9574</t>
  </si>
  <si>
    <t>CQ CONSTRUCCIONES SRL</t>
  </si>
  <si>
    <t>RITMO ESPERADO</t>
  </si>
  <si>
    <t>9575</t>
  </si>
  <si>
    <t>SAMUEL REYES FELIZ</t>
  </si>
  <si>
    <t>SOLICITUD APROBACIÓN ENVIADA</t>
  </si>
  <si>
    <t xml:space="preserve">COMUNIDAD: LOMA DE LA JOYA  COORDENADAS: https://goo.gl/maps/Wg5JPUfoFb62           </t>
  </si>
  <si>
    <t xml:space="preserve">COMUNIDAD: MARIA AUXILIADORA  OBSERVACIONES: DETNIDA MAL MANEJO FINANCIERO REMISION DE INFORME DE SITUACION ACTUAL DGEE/Z1/1273-2019 D/F 25/10/19        </t>
  </si>
  <si>
    <t xml:space="preserve">Linnea de credito solicitada, a la espera de desembolso para reactivar los trabajos CUB. 5 MINERD - FINANCIERO – MODIFICACIÓN  DESDE  29/08/2019 CUB. 6 MINERD - FINANCIERO – MODIFICACIÓN DESDE 23/09/2019  </t>
  </si>
  <si>
    <t>BASICA LAS MERCEDES (LICEO NIGUA 2)</t>
  </si>
  <si>
    <t xml:space="preserve">CONTRATO RESCINDIDO POR MINERD, RECIBIDO EN OFICIO UF-PNEE#1369-2019 D/F 6/5/19.  </t>
  </si>
  <si>
    <t>EN PROCESO DE TRANSICION DE CUBICACION DE RESCISION PARA PODER ENTREGARLA. LA MISMA DIO NEGATIVO A PESAR DE TODOS LOS RECLAMOS DEL CONTRATISTA, DE MANERA QUE SE DECIDIO ENTREGARLA COMO RESCISION, CON EL 4.5% , PARA QUE DE POSITIVA.</t>
  </si>
  <si>
    <t xml:space="preserve">CONDICIONES CLIMÁTICAS DESFAVORABLES  AHORA SE ENCUENTRA DETENIDO  ESPERANDO RECTIFICACION DE APROBACION DE LOS MUROS DE CONTENCION DEBIDO A UN AUMENTO DE VOLUMEN EN LAS EXCAVACIONES POR LAS CONDICIONES DEL TERRENO   </t>
  </si>
  <si>
    <t xml:space="preserve">DETENIDA A LA ESPERA DE RESPUESTA DEL MINERD CON RESPECTO A LA SOLUCION PLUVIAL Y LAS CONDICIONES ADVERSAS DEL TERRENO.  HISTORICO: TERRENO MUY ACCIDENTADO. A PARTIR DEL LEVANTAMIENTO Y DESBROCE DEL TERRENO, SURGIÓ LA NECESIDAD DE ADQUIRIR UNA PORCIÓN DE TERRENO ADICIONAL. SE REDISEÑÓ LA PLANTA DE CONJUNTO PARA LA REUBICACIÓN DE MÓDULOS GENERADA POR LA INCLUSIÓN DE UN COMEDOR (CAMBIO DE ALCANCE) POR INSTRUCCIONES DE MINERD. ESTUVO DETENIDA EN ESPERA DE APROBACIÓN DE MURO DE CONTENCIÓN POR PARTE DE MINERD DESDE ABRIL-2015 (9 MESES); LUEGO EL CONTRATISTA ALEGABA NO TENER LOS RECURSOS PARA REANUDAR LA OBRA (6 MESES). LA OBRA REINICIÓ EN ABRIL-2016 Y SE DETUVO EN MAYO DEL MISMO AÑO DEBIDO A QUE EL CONTRATISTA FUNDÓ LOS MUROS DE CONTENCIÓN EN UNA COTA ERRÓNEA, GENERANDO LA NECESIDAD DE DEMOLICIÓN DE LOS TRABAJOS EJECUTADOS. TAMBIÉN HAY DISCREPANCIA EN UNO DE LOS MUROS MM-1 QUE NO CUMPLE CON LA ALTURA INDICADA EN EL DISEÑO. EL CONTRATISTA NO CUENTA CON CONOCIMIENTOS SUFICIENTES PARA LA EJECUCIÓN DE LA OBRA.  A CAUSA DE LAS FUERTES LLUVIAS EN LA ZONA DEBIDO A UNA VAGUADA DURANTE LOS MESES DE OCTUBRE Y NOVIEMBRE DEL 2016, SE ENCONTRÓ EN EL SOLAR UNA CORRIENTE DE AGUA QUE LO ATRAVIESA TRANSVERSALMENTE. TAMBIEN COLAPSO UN TRAMO DE LA VERJA PERIMETRAL. SE REMITIO A MINERD PARA CONSIDERAR LA REUBICACION DEL PLANTEL.  EL 30 DE MAYO DE 2018 SE REALIZO UNA VISITA INTEGRADA POR MOPC-MINERD, PARA DEFINIR SOLUCIONES A LA PROBLEMATICA DE ESTE SOLAR. SE ACORDO REALIZAR UNA SOLUCION PLUVIAL Y ESTRUCTURAL ADICIONAL.   EL 23/08/2018 SE REALIZO OTRA VISITA TECNICA INTEGRADA POR MOPC-MINERD EN LA CUAL SE ACORDO PROPONER UNA SOLUCION PLUVIAL. EL DPTO. DE OBRAS HIDRAULICAS DEL MOPC SOLICITO UN LEVANTAMIENTO TOPOGRAFICO PARA PODER DISEÑAR LA SOLUCION PLUVIAL CORRESPONDIENTE. ESTE LEVANTAMIENTO FUE REALIZADO POR LA BRIGADA TOPOGRAFICA DEL MOPC, SOLICITADO EL 27/08/2018 Y REALIZADO EL 20/09/2018. SE REMITIO EL LEVANTAMIENTO TOPOGRAFICO AL DPTO. DE OBRAS HIDRAULICAS EL 28/09/2018. ENVIAMOS AL MINERD LA PROPUESTA PARA LA SOLUCION PLUVIAL MEDIANTE EL OFICIO DGEE-PNEE/Z2/220-2019 D/F 04/06/2019. ESPERAMOS RESPUESTA DEL MINERD.   DETENIDA DESDE 02/05/2016.  </t>
  </si>
  <si>
    <t>INAUGURADA 13/03/2019 SE REALIZO UNA VISITA TECNICA INTERINSTITUCIONAL EN FECHA 31/10/2019, PARA CONSENSUAR SOLUCIONES CON RESPECTO AL MANEJO DE LAS AGUAS SANITARIAS DEL PLANTEL, DEBIDO A QUE LOS FILTRANTES NO ESTAN FUNCIONANDO CORRECTAMENTE Y LAS AGUAS SANITARIAS REBOSAN Y ESTAN AFECTANDO A LA COMUNIDAD. ESTAN EN PROCESO DE ELABORACION DE PROPUESTA PARA SOLUCIONAR LA PROBLEMATICA (MINERD-MOPC).</t>
  </si>
  <si>
    <t xml:space="preserve">ENVIOS AL MINERD:  INFORME DE SITUACION ACTUAL: DGEE/Z2/006-2018 D/F 17/01/2018   HISTORICO: LA PUESTA EN POSESIÓN DEL PLANTEL FUE EN MARZO DEL 2014 Y SE INICIARON LOS TRABAJOS EN MAYO DEL 2014 EL CONTRATISTA  TRABAJO CON UN RITMO LENTO CUMPLIENDO LA CONDICIÓN DEL 40% DEL AVANCE PARA REPORTAR LA PRIMERA CUBICACIÓN EL 25 DE FEBRERO DEL 2015, LUEGO DE NUEVE (9) MESES DE TRABAJO.EL PLANTEL FUE DETENIDO APROXIMADAMENTE EN JUNIO DEL 2015, EN ESTOS 4 MESES EL CONTRATISTA SE PRESENTÓ EN LA OBRA PERO NO GENERABA VOLUMEN DE TRABAJO, RETIRANDO EL PERSONAL Y EQUIPOS DEFINITIVAMENTE EL 24/06/2015. EL CONTRATISTA ALEGO LA  FALTA DE LOS RECURSOS NECESARIOS PARA CONTINUAR CON LOS TRABAJOS DE CONSTRUCCIÓN. A RAZÓN DE QUE SE LE APROBARON LOS MUROS DE CONTENCIÓN EL CONTRATISTA TOMO UN PRÉSTAMO DE LA LÍNEA DE CRÉDITO EL 14/09/2015 POR UN MONTO DE 1 MM  ACTIVANDO LOS TRABAJOS. EL CONTRATISTA REDUJO SU RITMO DE TRABAJO A PARTIR DEL MES DE ABRIL DEL 2016, ALEGANDO FALTA DE RECURSOS. EL CONTRATISTA SE REUNIÓ A PRINCIPIOS DE JUNIO DONDE COMUNICÓ QUE NO CONTABA CON RECURSOS Y QUE SE  COMPROMETÍA HACER  UN ESFUERZO PARA INICIAR EL MURO MESA QUE TENÍA APROBADO, TRABAJO QUE INICIÓ UNA SEMANA DESPUÉS. EN EL MES DE JULIO EL SUB-CONTRATISTA DE LOS MUROS MESA YA SE HABÍA DETENIDO PORQUE NO LE HABÍAN AVANZADO MÁS EFECTIVO Y EL MURO QUEDO EN UN 40% DE AVANCE APROX. DESDE ENTONCES LA OBRA ESTUVO DETENIDA HASTA EL 09/10/2017. ESTUVO ACTIVA HASTA EL 15/09/2018. SE DETUVO POR MAL MANEJO FINANCIERO DEL CONTRATISTA. VOLVIO A REINICIAR LOS TRABAJOS EL 15/10/2018. ESTUVO DETENIDA DESDE EL 15/12/2018 HASTA EL 14/02/2019. EL CONTRATISTA ALEGA FALTA DE RECURSOS ECONOMICOS. TIENE HISTORIAL DE MAL MANEJO FINANCIERO. RECIBIO PAGO DE CUB. 9  EL 26/12/2018. REINICIO LOS TRABAJOS EL 15/02/2019 CON EL VACIADO DE LA LOSA DE PISO DEL COMEDOR Y LA EXCAVACION DE LA ZAPATA DE MUROS Y COLUMNAS DE LAS GRADERIAS. ESTUVO ACTIVA DESDE EL 15/02/2019 HASTA EL 15/03/2019. CON UN RITMO LENTO DE TRABAJO. DETUVO LOS TRABJOS SIN JUSTIFICACION. NO HA SIDO POSIBLE COMUNICARSE CON EL CONTRATISTA.  PROCESO ACTUAL: DETENIDA DESDE 15/03/2019. NO EXISTE JUSTIFICACION ALGUNA PARA DETENER LOS TRABAJOS. MAL MANEJO FINANCIERO.  RITMO DE TRABAJO LENTO POR PARTE DEL CONTRATISTA Y MAL MANEJO FINANCIERO (BUSCO UN INVERSIONISTA/SOCIO PARA CONTINUAR LOS TRABAJOS)  TRABAJOS PENDIENTES POR EJECUTAR:    Bloque B1: 30%  Bloque B2: 100%  Aula Inicial: 15%  Verja perimetral: 10%  Cocina-Comedor: 20%  Cancha: 65%  Muros de Contención: 5% (oficio de aprobación del MINERD: UF-PNEE#3030-2015 del 10/11/2015).  Canalización de Aguas Pluviales: 100% (oficio de aprobación del MINERD: UF-PNEE#3563-2016 del 15/11/2016).  Plaza cívica y Áreas exteriores: 100%  Terminación en general: 95%     </t>
  </si>
  <si>
    <t>INAUGURADA 13/03/2019 Se recibió el consenso y se respondió que estamos de acuerdo  TRABAJOS PENDIENTES: esta en proceso de construccion del puente peatonal sobre el canal.</t>
  </si>
  <si>
    <t>INAUGURADA 07/08/2019 EN PROCESO DE CONSENSO</t>
  </si>
  <si>
    <t>LA SOLUCIONES ESTRUCTURALES DE LOS MUROS DE CONTENCIÓN FUERON RECIBIDA EL 11/07/2018. ESTA A LA ESPERA DE LA APROBACIÓN DEL ACCESO, QUE DEBIDO A LA CONDICIONES DEL MISMO NO SE PUEDEN INICIAR LOS TRABAJOS.</t>
  </si>
  <si>
    <t>YA FUERON ENTREGADOS LOS PLANOS ARQUITECTÓNICOS Y ESTRUCTURALES 30/10/2019</t>
  </si>
  <si>
    <t>PUESTA EN POSESION, EN ESPERA DE DEFINICION POR PARTE DE LOS CURAS DE LA DISTRIBUCIÓN DEL PLANTEL.</t>
  </si>
  <si>
    <t>A LA ESPERA DE LOS PLANOS ESTRUCTURALES Y SOLUCIÓN DE MUROS</t>
  </si>
  <si>
    <t>REUBICADA A BÁSICA MONSEÑOR FELIZ PEPEN</t>
  </si>
  <si>
    <t xml:space="preserve">EN ESPERA DE DISEÑO MURO SUELO REFORZADO, EN ESPERA DE PAGO CUBICACIONES O DESEMBOLSO DE LINEA DE CREDITO. </t>
  </si>
  <si>
    <t>Ya se recibio el resultado de la evaluacion del hormigon colocado en obra departe del departamento de estructura mopc, dando paso a los vaciados que continuan en los bloques evaluados.</t>
  </si>
  <si>
    <t>LA OBRA ESTA ACTIVA, PERO EL CONTRATISTA INFORMA QUE ESTA LENTA LA EJECUCION  POR FALTA DE FONDOS. SE LE DEBE PAGO DE LAS CUBICACIONES  #19 Y #20 POR PARTE DE MINERD Y SE ESTA PROYECTADO LA # 21 PARA ESTE FIN DE MES DE LAS PARTIDAS EJECUTADAS PENDIENTES.</t>
  </si>
  <si>
    <t xml:space="preserve">APROBACION PRUEBAS DE INTEGRIDAD RECIBIDA 30-10-2019 </t>
  </si>
  <si>
    <t xml:space="preserve">INAUGURADA 07/08/2019 EN ESPERA DE REVISION TECNICA. </t>
  </si>
  <si>
    <t xml:space="preserve">LA OBRA SE TRABAJA A UN RITMO LENTO, SE ESPERA EL PAGO DE CUBICACION PARA AUMENTAR EL RITMO DE TRABAJO.. </t>
  </si>
  <si>
    <t xml:space="preserve"> A ESPERA BRIGADA TOPOGRAFICA SOLICITADA EN FECHA 20/9/19 PARA LEVANTAMIENTO DE RELLENO FINAL EN TRABAJOS  DE MURO DE CONTENCION PARA PODER COMENZAR  CON ZAPATAS DE LOS BLOQUES,   </t>
  </si>
  <si>
    <t>TRABAJOS DE MOVIMIENTO DE TIERRA.</t>
  </si>
  <si>
    <t xml:space="preserve"> SE ORGANIZA EL  INICIO DE TRABAJOS  DE ACONDICIONAMIENTO Y SE ESPERA APROBACION DE SOLUCION ESTRUCTURAL (MUROS). </t>
  </si>
  <si>
    <t>FECHA REPROGRAMADA</t>
  </si>
  <si>
    <t xml:space="preserve">NOVIEMBRE </t>
  </si>
  <si>
    <t>AL 01 NOVIEMBRE</t>
  </si>
  <si>
    <t>TOTAL CUBICACIONES ENVIADAS OCTUBRE</t>
  </si>
  <si>
    <t>FRAY RAMÓN PANE (BASICA ESPEJO RAFAELA SANTAELLA)</t>
  </si>
  <si>
    <t>BASICA EMILIO PRUD HOMME (ISIDRO RODRIGUEZ)</t>
  </si>
  <si>
    <t>0649</t>
  </si>
  <si>
    <t>CONTRATISTA RITMO MUY LENTO</t>
  </si>
  <si>
    <t>POLITECNICO NUESTRA SEÑORA DEL CARMEN (BASICA PUERTO PLATA 12)</t>
  </si>
  <si>
    <t>HISTÓRICO: ESTUVO DETENIDA DESDE 02/02/2018 HASTA 28/02/2018 POR FALTA DE RECURSOS ECONÓMICOS. ESPERABA PAGO DE CUBICACION No.4 POR RD$ 16.1 MM, LA CUAL FUE PAGADA EL 20/02/2018.  ESTUVO ACTIVA DESDE EL 28/02/2018 HASTA EL 16/01/2019. SE DETUVO POR FALTA DE RECURSOS ECONÓMICOS. ESTUVO DETENIDA DESDE EL 16/01/2019 HASTA EL 19/02/2019, POR FALTA DE RECURSOS ECONÓMICOS. REACTIVO LOS TRABAJOS EL 20/02/2019 CON EL INICIO DEL ENCOFRADO DE LAS COLUMNAS DEL COMEDOR. DETENIDA DESDE EL 11/11/2019, POR FALTA DE RECURSOS ECONOMICOS.  PROCESO ACTUAL: DETENIDA DESDE 11/11/2019 POR FALTA DE RECURSOS ECONOMICOS  ULTIMAS ACTIVIDADES EJECUTADAS: BLOQUE B2: colocación de protectores, instalación de puertas . BLOQUE B3: colocación de protectores, instalación de puertas . BLOQUE B4: colocación de protectores, instalación de puertas . AULAS INICIAL: instalación de puertas y protectores.. EXTERIOR: confección de garita y frontón de entrada, instalación de baranda en HN en muro MM1 entre cancha y plaza cívica. COMEDOR: terminación de superficie en general. CANCHA: Regado, compactacion y nivelacion de material, colocacion de malla electrosoldada, vaciado de piso en area de juego.  PENDIENTES POR EJECUTAR: VACIADO CANCHA, VACIADO PLAZA CÍVICA, PAISAJISMO, PINTURA EN GENERAL, TRINCHERA EN VERJA, ELÉCTRICA EXTERIOR, PUERTAS Y VENTANAS COMEDOR, PROTECTORES METÁLICOS COMEDOR.  RETRASO EN FECHA DE TERMINACIÓN DEBIDO A LOS MUROS DE CONTENCIÓN. LOS MUROS DE CONTENCIÓN FUERON APROBADOS POR MINERD CON RECOMENDACIONES, MEDIANTE EL OFICIO UF-PNEE#2856-2017 DE FECHA 03 DE NOVIEMBRE DE 2017. SE LE INDICO AL CONTRATISTA LOS MUROS QUE PUEDEN SER EJECUTADOS.  EL MINERD TENIA PENDIENTE LA GESTIÓN DE UNA PORCIÓN DE TERRENO ADICIONAL, INDICADA EN SUS RECOMENDACIONES, DE ESTE TERRENO DEPENDE EL COMPLETIVO DE LA SOLUCIÓN ESTRUCTURAL Y  POR TANTO LA TERMINACIÓN DE LA CONSTRUCCIÓN DEL PLANTEL. LA CONSTRUCCIÓN DE ESTOS MUROS DARÍAN PASO AL INICIO DE LA CONSTRUCCIÓN DEL COMEDOR, CANCHA, GRADAS, PARQUEOS, ENTRE OTROS. RECIBIMOS LOS DOCUMENTOS PARA PUESTA EN POSESIÓN DEL SOLAR NECESARIO PARA LA CONSTRUCCIÓN DEL TALUD PROPUESTO EN LAS RECOMENDACIONES DEL MINERD (31/07/2018). LOS MUROS YA FUERON APROBADOS POR MINERD DEFINITIVAMENTE.  NECESITA RD$4 MM Y TRES SEMANAS DE TRABAJO PARA TERMINAR.</t>
  </si>
  <si>
    <t xml:space="preserve">PUESTA EN POSESIÓN DE UN NUEVO SOLAR EL 15 DE FEBRERO DE 2018.  RECIBIDO EN DIRECCIÓN EL LEVANTAMIENTO TOPOGRÁFICO 09/04/2018, ENVIADO A DPTO. DE DISEÑOS EL 09/04/2018. EXISTE UNA PARTE DEL SOLAR QUE ESTA OCUPADA POR UNA VIVIENDA, SE LE SOLICITO A LA CONTRATISTA QUE REALICE UN LEVANTAMIENTO DEL ÁREA EN CUESTIÓN.  RECIBIMOS LOS PLANOS PARA REPLANTEO EL 17/05/2018.  RECIBIMOS EL INFORME DE ESTUDIO DE SUELOS EL 04/07/2018 Y SE ENVIÓ AL DPTO. DE CALCULO EL MISMO DÍA.  RECIBIMOS LOS PLANOS ESTRUCTURALES EL 17/08/2018.   PROCESO ACTUAL: DETENIDA DESDE EL 15/10/2019. EL CONTRATISTA ALEGA FALTA DE RECURSOS ECONOMICOS.  ULTIMAS ACTIVIDADES EJECUTADAS: Encofrado de losa de cisterna. Continuación Vaciado zapatas verja perimetral. Continuación Colocación de bloques verja perimetral. Continuación Vaciado de columnas y vigas verja perimetral   PENDIENTE PAGO DE CUBICACION  </t>
  </si>
  <si>
    <t xml:space="preserve">HISTORICO: EL CONTRATISTA CON PLANOS DE CONJUNTO Y ESTRUCTURALES, LISTO PARA INICIAR OBRA, NO LE PERMITIERON INICIAR LOS TRABAJOS POR CIERRE DE CONTRATO ENTRE PROPIETARIO Y MINERD, ES UN CASO DE HERENCIA. EL PROCESO NO SE PUDO CONCLUIR POR ESTOS PROBLEMAS LEGALES (2 AÑOS).  SE REUBICO EL PLANTEL EN EL TERRENO DEL POLITECNICO DE TAMBORIL.  SE PUSO EN POSESION DEL SOLAR, OFICIALMENTE, EL 13 DE ABRIL DE 2018.SE REUBICO EL PLANTEL EN EL TERRENO DEL POLITECNICO DE TAMBORIL. ESTAN REALIZANDO LEVANTAMIENTO TOPOGRAFICO Y ESTUDIO DE SUELOS. RECIBIMOS EL INFORME DE ESTUDIO DE SUELOS EL 09/05/2018, SE ENVIO EL MISMO DIA (09/05/2018) AL DPTO. DE CALCULO, PARA REVISION. RECIBIMOS LOS PLANOS ESTRUCTURALES EL 16/07/2018. ESTUVO DETENIDA DESDE EL 01/10/2018, EL CONTRATISTA NO HABIA INICIADO CON EL MOVIMIENTO DE TIERRA, ALEGANDO QUE LOS PRECIOS DEL PRESUPUESTO BASE PARA ESTA PARTIDA NO SON FACTIBLES. LE INFORMO AL SUPERVISOR QUE IRA AL DEPTO. DE PRESUPUESTOS DEL MOPC PARA NOTIFICAR SU ALEGATO. INICIO LOS TRABAJOS EL 15/01/2019 CON LA EXTRACCION DE LA CAPA VEGETAL DEL AREA DE LOS BLOUQES. ESTUVO DETENIDA (INJUSTIFICADAMENTE) DESDE EL 01/03/2019 HASTA EL 06/03/2019. EL CONTRATISTA ALEGABA QUE ESTABA INVESTIGANDO LOS PRECIOS DE LA PIEDRA NECESARIA PARA REALIZAR EL PEDRAPLEN. REACTIVO LOS TRABAJOS EL 07/03/2019 CON EL INICIO DEL PEDRAPLEN. ESTUVO ACTIVA DESDE EL 07/03/2019 HASTA EL 16/06/2019. ESTUVO DETENIDA DESDE EL 17/06/2019 HASTA EL 14/09/2019, SIN JUSTIFICACION. REINICIO LOS TRABAJOS EL 15/09/2019. DETUVO LOS TRABAJOS EL 15/10/2019, SIN JUSTIFICACION.   PROCESO ACTUAL: DETENIDA DESDE EL 15/10/2019, SIN JUSTIFICACION. LA SUPERVISION LE HA INDICADO QUE DEBE REAUDAR LOS TRABAJOS A LA BREVEDAD POSIBLE. EL CONTRATISTA ALEGABA FALTA DE RECURSOS.  TIENE PENDIENTE DE PAGO CUB. #2 POR RD$5.8 MM  ULTIMAS ACTIVIDADES EJECUTADAS: INICIO EXCAVACION ZAPATAS </t>
  </si>
  <si>
    <t>PROCESO ACTUAL: ACTIVA. TALLER ENFERMERIA E INFORMATICA: colocación de techo metálico. TALLER DE MANTENIMIENTO ELECTRICO: vaciado de viga de coronación en peines de techo, colocación de bloques de 6” SNP, terminación de superficie. TALLER MECANICA INDUSTRIAL: vaciado de viga de coronación en peines de techo, colocación de bloques de 6” SNP, terminación de superficie. COMEDOR 280: vaciado de losas de cocina y baños, vaciado de vigas en área de comensales.  PENDIENTE SOLUCION PLUVIAL (DEPTO. HIDRAULICA) PENDIENTE PUENTE SOBRE CANAL (DEPTO. PRESUPUESTO)</t>
  </si>
  <si>
    <t>ENVÍOS A MINERD: INFORME DE SITUACIÓN ACTUAL: 05/09/2017 INFORME DE SITUACIÓN ACTUAL: 22/04/2019 CUBICACIÓN DE CORTE :09/04/2018  PROCESO ACTUAL: DETENIDA POR MAL MANEJO FINANCIERO DEL CONTRATISTA, EL CUAL ALEGA ESTAR DESCAPITALIZADO. EL MARTES 01 DE AGOSTO DEL 2017 SE REALIZO UNA REUNION EN EL MINERD, EN LA CUAL PARTICIPARON EL CONTRATISTA, LA ING. JUANA TORIBIO (COORDINADORA DE LA ZONA), EL ING. DIOGENES REYES (COORDINADOR DE CAMPO DE LA PROVINCIA) Y EL ENCARGADO DE FISCALIZACION DEL MINERD, DONDE SE PROCEDIO A REALIZAR UNA EVALUACION DE LAS PARTIDAS FALTANTES POR TERMINAR EN OBRA. SE ENVIO UNA COPIA DE LA CUB. No.13 AL MINERD MEDIANTE EL OFICIO DGEE/Z2/214-2018 DE FECHA 06/08/2018, PARA QUE SEA REVISADA Y SE NOS INDIQUE EL FORMATO EN QUE SERA TRAMITADA, SI SERA "NORMAL" O "RESCISION". ESTA CUBICACION ESTABA SIENDO TRAMITADA COMO "NORMAL". SIN EMBARGO, EN REUNION CON EL ING. RAUL (FISCALIZACION MINERD) D/F 17/01/2019, SE ACORDO SOMETER NUEVA VEZ ESTA CUBICACION EN FORMATO DE RESCISION.  CUBICACION No.13 RESCISION (PAGADA)</t>
  </si>
  <si>
    <t>LA CONTRATISTA RECIBIO LOS PLANOS ESTRUCTURALES Y SE ESTA A LA ESPERA DE INICIAR CON LOS TRABAJOS. DESPUES DE MAS DE UN MES DE RECIBIR LOS PLANOS ESTRUCTURALES LA CONTRATISTA NO INICIA LOS TRABAJOS, SE SOLICITARA LA INTERVENCION DEL MINERD.</t>
  </si>
  <si>
    <t>0355-15</t>
  </si>
  <si>
    <t>SE RECIBIÓ MEDIANTE EL OFICIO UF-PNEE#3471-2019 EN FECHA 14 DE NOVIEMBRE DEL 2019 LA NOTIFICACIÓN DEL MINERD DE QUE EL SOLAR ANTERIOR FUE DESCARTADO POR FALTA DE INTERÉS DEL VENDEDOR, POR LO QUE SE ESTA NEGOCIANDO UN NUEVO TERRENO.</t>
  </si>
  <si>
    <t>MAIMON (BLOQUE DE BARRIOS ALTO DE JAVIELA Y ENS. CASTELLANA)</t>
  </si>
  <si>
    <t>CONTRATISTA RECLAMA PRECIO DE RELLENO, LA CUAL FUE REMITIDA A MINERD MEDIANTE EL OFICIO NO. DGEE-PNEE/Z3/382-2019 D/F20/08/2019 SOLAR DONADO POR MOPC Y NO ESTA NOMBRE DE LA INSTITUCION. SITUACION NOTIFICADA MEDIANTE EL OFICIO DEL MINERD UF-PNEE#  FUE APROBADO EL  PRESUPUESTO DE DEMOLICIÓN DE ESTRUCTURAS SOTERRADAS Y POSTERIOR PRESUPUESTO DE MOVIMIENTO DE TIERRA, MEDIANTE OFICIO DEL MINERD UF-PNEE#3313-2017/ 14 DE DICIEMBRE 2017.                                                                                                                                                   FUE REALIZADO EL 2DO ESTUDIO DE SUELO, PREVIAMENTE AUTORIZADO MEDIANTE EL OFICIO DEL MINERD UF-PNEE#3318-2017 D/F 15/12/2017 Y DEPOSITADOS LOS RESULTADOS EL 11-04-18.                                                                                                                                                                                                                                                                                            PENDIENTE CALCULO: MUROS DE CONTENCIÓN.</t>
  </si>
  <si>
    <t>AL 29 NOVIEMBRE</t>
  </si>
  <si>
    <t>Actualizado al: 29 DICIEMBRE 2019</t>
  </si>
  <si>
    <t>2334-2013</t>
  </si>
  <si>
    <t>El contratista luego a acuerdos con los subcontratistas de muros Allan Blocks, ellos prepararon un presuouesto y enviaron a MINERD, se espera respuesta de Pichardo para iniciar.</t>
  </si>
  <si>
    <t xml:space="preserve">COMUNIDAD: EL RIO CONTRATO RESCINDIDO UF-PNEE#3733-2018 </t>
  </si>
  <si>
    <t xml:space="preserve">CONTRATISTA TERMINO PARTIDAS DEL PRESUPUESTO ASIGNADO, SE ESTA REALIZANDO PRESUPUESTO DE PARTIDAS ADICIONALES.  PENDIENTE PAGO CUB#1 RD$2615254.85, #2 RD$1282251.75, #3 RD$1400784.9 (TODAS EN FINAN-SUBSANACION)  AL SER UN PLANTEL EN USO, LOS TRABAJOS SON LIMITADOS, SOLAMENTE SE ESTA TRABAJANDO DESPUES DE LAS 4:00PM Y FINES DE SEMANA                  </t>
  </si>
  <si>
    <t>HISTORICO: ESTUVO PENDIENTE ADQUISICIÓN DE TERRENO, MINERD DESESTIMÓ EL SOLAR (NO TENIA LAS CONDICIONES NECESARIAS), ESTUVO PENDIENTE DESDE MARZO DEL 2014 DONDE MINERD AUTORIZÓ A LA PUESTA EN POSESIÓN Y LUEGO DESESTIMÓ EL TERRENO QUEDANDO EN LA ADQUISICIÓN DE UNO NUEVO HASTA EL 29/12/2017 (3 AÑOS Y 8 MESES).  PUESTA EN POSESION DE UN NUEVO SOLAR EL 29 DE NOVIEMBRE DE 2017. SE REALIZO EL LEVANTAMIENTO TOPOGRAFICO DEL TERRENO NATURAL, RECIBIDO EN DPTO. DE DISEÑO DEL MOPC EL 10/01/2018.  EL CONTRATISTA NO HABIA INICIADO LOS TRABAJOS HASTA EL 15/10/2018, ALEGANDO QUE HIZO UN RECLAMO SOBRE  PRECIOS DEL PRESUPUESTO BASE ANTE EL MINERD Y QUE NO HA RECIBIDO RESPUESTA. ESTA ACCION ES UN INCUMPLIMIENTO DE CONTRATO POR PARTE DEL CONTRATISTA. RITMO LENTO DE TRABAJO DEL CONTRATISTA. ACTIVO LOS TRABAJOS EL 15/10/2018 CON EL INICIO DE LA EXTRACCION DE LA CAPA VEGETAL Y LA CONSTRUCCION DE LA CASETA DE MATERIALES.  RECIBIDA LA PLANTA DE CONJUNTO EL 15/03/2018. ESTUDIO DE SUELO REALIZADO.  RECIBIMOS EL INFORME DE ESTUDIO DE SUELOS EL 05/06/2018 Y SE ENVIO AL DPTO. DE CALCULO EL MISMO DIA PARA REVISION.  RECIBIMOS LOS PLANOS ESTRUCTURALES EL 11/07/2018. SE ACTIVO EL 15/10/2018.  ESTUVO DETENIDA DESDE EL 15/11/2018 HASTA EL 30/01/2019. ESTUVO EN ESPERA DE VISITA CONJUNTA (REALIZADA EL 06/12/2018, PARA DEFINIR NPT Y CONSENSUAR SOLUCIONES TECNICAS). RECIBIMOS LOS PLANOS DE ACONDICIONAMIENTO DE TERRENO CON LOS NIVELES ACTUALIZADOS EL 26/12/2018. REACTIVO LOS TRABAJOS EL 30/01/2018. DETUVO LOS TRABAJOS EL 15/09/2019, ALEGANDO FALTA DE RECURSOS ECONOMICOS, SIENDO ESTA UNA JUSTIFICACION INACEPTABLE. DEBIDO A QUE  AUN NO HA AMORTIZADO EL AVANCE.  PROCESO ACTUAL: ACTIVA DESDE EL 26/11/2019 Aula Inicial: Replanteo del modulo, excavación para columnas y muros, vaciado de columnas y muros, colocación de muros bnp. Bloque 1: vaciado de chapapote. Comedor Escolar: Vaciado de chapapote.   REALIZO VERJA PROVISIONAL EN ZINC, SIN APROBACION.</t>
  </si>
  <si>
    <t xml:space="preserve">HISTORICO: ESTUVO DETENIDA, DESDE 30/11/2017 HASTA EL 19/02/2018. CONTRATISTA ALEGABA  FALTA DE RECURSOS ECONOMICOS. SE ENVIO LA CUBICACION No. 9 EL 22/06/2017, FUE DIGITADA EL 21/12/2017, DEBIDO A ESPERA DE VALIDACION DE MOVIMIENTO DE TIERRA, Y PAGADA POR UN MONTO DE 6.5 MM EL 16/02/2018. ESTUVO DETENIDA DESDE EL 15/02/2018 HASTA EL 31/10/2018. EL CONTRATISTA ALEGABA FALTA DE RECURSOS ECONOMICOS. ESTUVO PENDIENTE DE PAGO DE LA CUBICACION #13 POR RD$3.05 MM, DIGITADA EN MOPC EL 04/10/2018 Y PAGADA POR RD$2.7 MM (L.C.), EL 01/11/2018. REACTIVO LOS TRABAJOS EL 31/10/2018. ESTUVO DETENIDA DESDE EL 10/10/2019 HASTA EL 01/12/2019, DEBIDO A FALTA DE RECURSOS ECONOMICOS. TIENE PENDIENTE DE PAGO DOS CUBS. POR MONTO TOTAL DE APROX. RD$2.00 MM Y UN VOLUMEN EJECUTADO EN CAMPO DE APROX. RD$2.00 MM. RECIBIO PAGOS VIA LINEA DE CREDITO.  PROCESO ACTUAL: ACTIVA DESDE EL 02/12/2019.  Bloque B-1: En proceso pintura (Acrílica y de mantenimiento) primer y segundo nivel.  Bloque B-2: En proceso pintura (Acrílica y de mantenimiento). Comedor: En proceso pintura acrílica y de mantenimiento.  Exterior:  Continuación con la construcción de la rampa de acceso desde los bloques B1-B2 al comedor.  Continuación con la construcción de la rampa de acceso desde el comedor a la cancha.  Instalación tuberías sanitarias y de agua pluvial.       TERMINACION DE OBRA EN FECHA ESPECIFICADA DEPENDE DEL FLUJO DE PAGO DE LAS CUBICACIONES.  TRABAJOS PENDIENTES POR EJECUTAR: PINTURA BLOQUE 2 10%, SOLUCION PLUVIAL 50%, VACIADO PLAZA CIVICA, VACIADOS ENTRE BLOQUES, COMEDOR 10%, VACIADO PARQUEOS, ELECTRICA EXTERIOR, PAISAJISMO, RAMPAS 100%, MUROS DE CONTENCION 10%   </t>
  </si>
  <si>
    <t xml:space="preserve">HISTÓRICO: LOS TRABAJOS FUERON DETENIDOS EN DICIEMBRE DEL AÑO 2016 POR FALTA DE RECURSOS ECONÓMICOS.  ESTUVO DETENIDA DESDE 26/09/2017 HASTA EL 30/10/2017, ESPERANDO CAMBIOS EN EL DISEÑO ESTRUCTURAL (DPTO. DE CALCULO), DEBIDO A EVIDENCIAS DE VULNERABILIDAD DE UNO DE LOS CUERPOS, EL CUAL CARECÍA DE MUROS SÍSMICOS. ESTUVO ACTIVA DESDE EL 30/10/2017 HASTA 03/07/2018. EL CONTRATISTA DETUVO LA OBRA  ALEGANDO FALTA DE RECURSOS ECONÓMICOS, TENIA PENDIENTE DE PAGO LA CUBICACION No.4, LA CUAL ESTUVO A LA ESPERA DE PRECIOS DE LOSA, ANDAMIOS, MUROS EN EL DPTO. DE PRESUPUESTOS. RECIBIÓ EL PAGO EL VIERNES 07/09/2018.  ESTUVO DETENIDA DESDE 03/07/2018 HASTA EL 08/09/2018 POR FALTA DE RECURSOS ECONÓMICOS. RECIBIÓ EL PAGO DE LA CUB. No. 4 EL VIERNES 07/09/2018 Y REACTIVO LOS TRABAJOS EL SÁBADO 08/09/2018. ESTUVO DETENIDA DESDE EL 31/10/2018 HASTA EL 19/03/2019 POR FALTA DE RECURSOS ECONÓMICOS.   TENIA PENDIENTE DE PAGO LA CUB. No.5 POR RD$4.6 MM. PARA ESTA CUBICACION NO SE HABÍA DEFINIDO LA FORMA EN QUE EL MINERD REALIZARÍA EL PAGO, DEBIDO A INCONVENIENTES CON EL BANCO PARA REALIZAR EL DESEMBOLSO DE LINEA DE CRÉDITO (NO RECONOCÍAN AL Sr. JUAN CARLOS ARIAS COMO EL CONTRATISTA), LO QUE IMPLICO QUE NO FUERA ESTIMABLE EL TIEMPO EN QUE EL CONTRATISTA RECIBIRÍA LOS FONDOS PARA CAPITALIZARSE Y CONTINUAR CON EL AVANCE DE LA OBRA. LA CONTINUACIÓN DE LA OBRA HA ESTADO CONDICIONADA AL PAGO DE LAS CUBICACIONES #5, #6 Y #7. ESTAS CUBICACIONES FUERON PAGADAS VÍA MINERD EN MARZO 2019.   PROCESO ACTUAL: ACTIVA DESDE EL 20/03/2019. Bloque B1:  Continuando trabajos electricidad y plomería.   Colocación de Puertas y Ventanas.  PENDIENTES POR EJECUTAR: VACIADOS EXTERIORES, PUERTAS Y VENTANAS, PROTECTORES METALICOS, ELECTRICA EXTERIOR, SOLUCION PLUVIAL, PINTURA EN GENERAL, PAISAJISMO  RETRASO EN FECHA DE TERMINACION DEBIDO A FALTA DE PAGO DE CUBICACIONES. MINERD HA INICIADO EL PAGO DE CUBICACIONES A TRAVES DE LINEAS DE CREDITO, SIN EMBARGO ESTE CONTRATISTA NO PUEDE RECIBIR PAGOS  VIA ESTA MODALIDAD.  PENDIENTE ACTUALIZAR DETALLES DE VIGA INTERMEDIA EN MUROS PANDERETAS EN PLANOS ESTRUCTURALES (08/04/2019) (DPTO. CALCULO) PENDIENTE DETALLES MATERIAL LIGERO SOBRE PUERTAS Y VENTANAS (DEPTO. DISEÑOS).   </t>
  </si>
  <si>
    <t xml:space="preserve">INAUGURADA. CUBICACION #14 CIERRE (MINERD-FISCALIZACION) </t>
  </si>
  <si>
    <t>INAUGURADA 08/02/2018 SE HIZO LA PRE-RECEPCIÓN CON EL MINERD.  CUB. #12 CIERRE (FISCALIZACION-MINERD)</t>
  </si>
  <si>
    <t>RECIBIMOS LOS DOCUMENTOS PARA PUESTA EN POSESION DEL NUEVO SOLAR PARA ESTE PLANTEL MEDIANTE EL OFICIO DEL MINERD UF-PNEE#778-2019 D/F 13 DE MARZO DE 2019. ESTE PLANTEL PERTENECIA A LA PROVINCIA ESPAILLAT Y FUE REUBICADO EN LA PROVINCIA SANTIAGO, EN EL POLITECNICO NUESTRA SEÑORA DE LAS MERCEDES.  PUESTA EN POSESION EL 19/03/2019.  PROCESO ACTUAL: PRELIMINARES RECIBIMOS EL LEVANTAMIENTO TOPOGRAFICO EL 22/04/2019 SE ENVIO AL DEPARTAMENTO DE DISEÑO EL MISMO DIA.   ESPERAMOS QUE EL MINERD APRUEBE UNA NUEVA UBICACION DEL PLANTEL DENTRO DEL SOLAR, DEBIDO A QUE LA DIRECCION DEL POLITECNICO NO QUIERE QUE SE GENEREN CORTES DE ARBOLES.</t>
  </si>
  <si>
    <t>RECIBIMOS LOS DOCUMENTOS PARA PUESTA EN POSESION EL16-01-2018, MEDIANTE EL OFICIO DEL MINERD UF-PNEEE#118-2018. MINERD CANCELO LA PUESTA EN POSESION QUE ESTABA PROGRAMADA PARA EL MARTES 23/01/2018, POR MOTIVO DE LA PREPARACION DEL 5TO SORTEO DEL PNEE. FINALMENTE FUE PUESTA EN POSESION EL 15/02/2018.  SE ENTREGO EL LEVANTAMIENTO TOPOGRAFICO AL DPTO. DE DISEÑOS EL 19/03/2018. RECIBIMOS LA PLANTA DE CONJUNTO EL 15/06/2018.  RECIBIMOS EL INFORME DEL ESTUDIO DE SUELOS EL 02/08/2018 Y SE ENVIO AL DPTO. DE CALCULO EL MISMO DIA. RECIBIMOS LOS PLANOS ESTRUCTURALES EL 22/08/2018  DETENIDA DESDE EL 15/09/2018, DEBIDO A QUE EL PROPIETARIO DEL SOLAR NO PERMITIA EL ACCESO A LA OBRA, PORQUE NO HA RECIBIDO EL PAGO DEL SOLAR DE PARTE DEL MINERD. MINERD RESOLVIO ESA SITUACION EN AQUEL MOMENTO E INDICO QUE SE PODIA CONTINUAR CON LOS TRABAJOS, POR LO QUE SE REALIZO VISITA INTERINSTITUCIONAL EL 26/10/2018, PARA CONSENSUAR LAS SOLUCIONES NECESARIAS PARA EL INICIO DE LOS TRABAJOS, LO QUE DIO COMO RESULTADO UNA MODIFICACION DEL ACONDICIONAMIENTO DEL TERRENO Y UN CAMBIO EN LA PLANTA DE CONJUNTO, SOLUCIONES QUE DEBEN SER APROBADAS POR EL MINERD. SIN EMBARGO, NUEVAMENTE EL PROPIETARIO DEL SOLAR VOLVIO A DETENER LOS TRABAJOS (01/03/2018), BAJO EL MISMO RECLAMO (FALTA DE PAGO DEL SOLAR). POR TANTO, LA ING. JUANA TORIBIO (COORDINADORA ZONA 2 MOPC-DGEE (CIBAO NOROESTE)) Y EL PERSONAL CORRESPONDIENTE EN LA OGI-MINERD, SOSTUVIERON UNA CONVERSACION VIA TELEFONICA EL 03/12/2018, EN LA CUAL SE ACORDO INSTRUIR A LA CONTRATISTA DEL PLANTEL EN CUESTIÓN A DETENER CUALQUIER TRABAJO DE CONSTRUCCIÓN EN LA OBRA HASTA NUEVO AVISO DE LA OGI-MINERD Y QUE CONVERSAREMOS CON ELLA PARA MEJORAR LA COMUNICACIÓN CON EL PROPIETARIO Y LA COMUNIDAD.   EL 30/01/2019 RECIBIMOS DEL MINERD EL OFICIO UF-PNEE#253-2019 D/F 28 DE ENERO DE 2019, AUTORIZANDONOS A REACTIVAR LOS TRABAJOS. ESTE DOCUMENTO FUE REMITIDO AL CONTRATISTA PARA QUE REINICIARA LAS ACTIVIDADES, SIN EMBARGO, NO HA SIDO POSIBLE LA REACTIVACION, DEBIDO A QUE EL PROPIETARIO DEL SOLAR NO AUTORIZA LA CONTINUACION DE LOS TRABAJOS, PORQUE AUN NO HA RECIBIDO EL PAGO DEL SOLAR. LA CONTRATISTA NOS COMUNICO ESTA INFORMACION VIA CORREO ELECTRONICO D/F 05/02/2019.   EL 18/09/2019 RECIBIMOS LA AUTORIZACION DE CONTINUACION DE TRABAJOS DE PARTE DEL MINERD VIA OFICIO UF-PNEE#2914-2019 D/F 17/09/2019. SIN EMBARGO, LA OBRA CONTINUA DETENIDA DEBIDO A QUE NO HABIAMOS RECIBIDO EL PRESUPUESTO DE LOS MUROS DE CONTENCION HASTA LA FECHA 16/10/2019 (DEPTO. DE PRESUPUESTOS). ESTE PRESUPUESTO SE ENVIO AL MINERD PARA APROBACION (25/10/2019), SIN EMBARGO, EL ING. CIRIACO PEÑA (ENC. DEPTO. DE CALCULO) INFORMO EN REUNION CON LA ARQ. MIRTHIA OCHOA (ENC. DEPTO. DISEÑOS) QUE HAY QUE MODICFICAR LA SOLUCION ESTRUCTURAL, DEBIDO A PROBLEMAS DE ESTABILIDAD DEL TERRENO EN LA PARTE POSTERIOR DEL SOLAR. ACTUALMENTE ESTAN REDISEÑANDO LA SOLUCION ESTRUCTURAL (DEPTO. CALCULO). EL INICIO DE LAS ACTIVIDADES DE CONSTRUCCION DEPENDE DE LA APROBACION DE ESTOS MUROS.  PROCESO ACTUAL: DETENIDA DESDE EL 15/09/2018. EL 18/09/2019 RECIBIMOS LA AUTORIZACION DE CONTINUACION DE TRABAJOS DE PARTE DEL MINERD VIA OFICIO UF-PNEE#2914-2019 D/F 17/09/2019. SIN EMBARGO, LA OBRA CONTINUA DETENIDA DEBIDO A QUE NO HABIAMOS RECIBIDO EL PRESUPUESTO DE LOS MUROS DE CONTENCION HASTA LA FECHA 16/10/2019 (DEPTO. DE PRESUPUESTOS). ESTE PRESUPUESTO SE ENVIO AL MINERD PARA APROBACION (25/10/2019), SIN EMBARGO, EL ING. CIRIACO PEÑA (ENC. DEPTO. DE CALCULO) INFORMO EN REUNION CON LA ARQ. MIRTHIA OCHOA (ENC. DEPTO. DISEÑOS) QUE HAY QUE MODICFICAR LA SOLUCION ESTRUCTURAL, DEBIDO A PROBLEMAS DE ESTABILIDAD DEL TERRENO EN LA PARTE POSTERIOR DEL SOLAR. ACTUALMENTE ESTAN REDISEÑANDO LA SOLUCION ESTRUCTURAL (DEPTO. CALCULO). EL INICIO DE LAS ACTIVIDADES DE CONSTRUCCION DEPENDE DE LA APROBACION DE ESTOS MUROS.</t>
  </si>
  <si>
    <t xml:space="preserve">TRABAJOS PRESENTAN UN RITMO LENTO, EL CONTRATISTA ALEGA FALTA DE FONDOS </t>
  </si>
  <si>
    <t>0313-15</t>
  </si>
  <si>
    <t xml:space="preserve">A LA ESPERA DE LOS PLANOS ESTRUCTURALES ACTUALIZADOS PARA INICIAR LOS TRABAJOS.  </t>
  </si>
  <si>
    <t xml:space="preserve">SE REACTIVO 11/12/2019, LUEGO DE RECIBIR DESEMBOLSO DE LINEA 1 M. </t>
  </si>
  <si>
    <t xml:space="preserve">ENVIOS A MINERD: INFORME DE RITMO LENTO OFICIO DGEE/Z2/279-2018 D/F 28/09/2018  PROCESO ACTUAL: ACTIVA PRIMER NIVEL: Bote de escombros. SEGUNDO NIVEL: Colocación de membrana impermeabilizante de polímeros de latex, colocación de cerámica de piso antideslizante gris en baños.    PENDIENTES POR EJECUTAR: PISOS, VENTANAS, ELÉCTRICA EXTERIOR E INTERIOR, IMPERMEABILIZANTE Y TEJAS, VACIADOS EXTERIORES, PINTURA EN GENERAL, TERMINACIÓN VERJA PERIMETRAL.  OBRA CON PROCESO CONSTRUCTIVO COMPLEJO. </t>
  </si>
  <si>
    <t>HISTÓRICO: ESTUVO DETENIDA DESDE 01/08/2017 HASTA EL 30/03/2018. NO SE PODÍA SOMETER LA CUBICACION No.1, PORQUE EL CONTRATISTA DEBÍA SUMINISTRAR LOS DATOS NECESARIOS PARA AVALAR EL MOVIMIENTO DE TIERRA. EL MOVIMIENTO DE TIERRA FUE VALIDADO Y LA CUBICACION No.1 FUE SOMETIDA EL DÍA 01/12/2017. RECIBIÓ EL PAGO DE LA CUBICACION No.1 POR RD$ 6.4 MM EL 21/03/2018. LA OBRA ESTA DETENIDA DESDE EL 19/03/2019. EL CONTRATISTA ALEGABA FALTA DE RECURSOS ECONÓMICOS. RECIBIÓ PAGO LA CUB. #6 EL 08/05/2019. ESTUVO ACTIVA DESDE EL 13/05/2019 HASTA EL 14/10/2019. ESTUVO DETENIDA DESDE 15/10/2019 HASTA EL 02/12/2019, EN ESPERA DE PAGO DE CUBICACIONES #9 Y #10. RECIBIO EL PAGO DE LAS CUBICACIONES. ESTA ACTIVA ACTUALMENTE.  PROCESO ACTUAL: ACTIVA DESDE EL 03/12/2019.  MODULO 4@5 AÑOS: Colocación de fino de techo inclinado y pañete exterior. MODULO 3@4 AÑOS: Colocación de fino de techo inclinado y pañete exterior. MODULO 2@3 AÑOS: Colocación de fino de techo inclinado y pañete exterior. MODULO 1@2 AÑOS: Colocación de fino de techo inclinado y pañete exterior. CASETA DE ALMACEN SOBRE CISTERNA: Colocación de fino de techo inclinado y pañete exterior. COCINA: Colocación de fino de techo inclinado y pañete exterior.</t>
  </si>
  <si>
    <t>PUESTA EN POSESIÓN DE UN SOLAR EL 17 DE MAYO DE 2018, EN LA CIUDAD JUAN BOSCH DE SANTIAGO.   Recibimos información vía telefónica, a través del Enlace del MOPC con Presidencia para fines de Ciudad Juan Bosch de Santiago, de que el inicio de los trabajos de construcción de los planteles del 4to sorteo, puestos en posesión de terrenos dentro de dicho proyecto, debería esperar por una nueva orden de proceder de Presidencia. La Ing. Juana Toribio (Coordinadora Zona 2 MOPC-DGEE) le informó de esta situación, vía correo electrónico, al Ing. Milton Torres del MINERD. Estuvimos en espera de las instrucciones del MINERD para tomar la acción correspondiente hasta el 09/11/2018, fecha en que recibimos vía correo electrónico de la Arq. Lena Ciccone (Directora Ejecutiva Comisión Presidencial para el Desarrollo), la autorización para la continuación de los trabajos.  RECIBIMOS LA PLANTA DE CONJUNTO EL 30/08/2018. ESTUVO EN ESPERA DE REALIZACIÓN DE ESTUDIO DE SUELOS. SE RETRASO PORQUE NO SE HABÍA PODIDO UBICAR DEFINITIVAMENTE EL SOLAR EN EL TERRENO. ESTÁBAMOS EN ESPERA DE INFORMACIÓN DEL DPTO. DE DISEÑOS, PARA LA CORRECTA UBICACIÓN DEL SOLAR. RECIBIMOS LA PLANTA DE CONJUNTO CON LA INFORMACIÓN NECESARIA PARA UBICAR EL PLANTEL EL 29/11/2018. RECIBIMOS EL INFORME DEL ESTUDIO DE SUELOS EL 21/03/2019 Y SE REMITIÓ AL DEPARTAMENTO DE CALCULO EL MISMO DÍA. ESTUVIMOS EN ESPERA DE LOS PLANOS ESTRUCTURALES. ESTOS PLANOS SE HABIAN RETRASADO DEBIDO A QUE IBAN A REALIZAR CAMBIOS EN LOS PERFILES DE LAS CALLES DE LA CIUDAD JUAN BOSCH SANTIAGO, POR LO QUE NO SE HABÍAN PODIDO DEFINIR LOS NPT. ESTA SITUACIÓN SE RESOLVIÓ (LOS CAMBIOS NO AFECTAN EL PLANTEL). RECIBIMOS LOS PLANOS ESTRUCTURALES EL 17/05/2019. RECIBIMOS EL PERMISO DE MEDIO AMBIENTE EL 12/06/2019.  PROCESO ACTUAL: DETENIDA DESDE 09/12/2019. EN ESPERA DE NUEVA PLANTA DE CONJUNTO, EN CUMPLIMIENTO CON UNO DE LOS ACUERDOS DE LA VISITA INTERINSTITUCIONAL D/F 31/10/2019.   ULTIMAS ACTIVIDADES EJECUTADAS: ACONDICIONAMIENTO DE TERRENO: colocación de relleno compactado con material excavado  PENDIENTE SOLUCION ESTRUCTURAL (MUROS DE CONTENCION), DEPTO. CALCULO.</t>
  </si>
  <si>
    <t xml:space="preserve">PENDIENTE PAGO CUB#12 RD$895264.91 Y #13 RD$1001742.28 (FINAN-MODIF). </t>
  </si>
  <si>
    <t>Actualizado al: 10 ENERO 2020</t>
  </si>
  <si>
    <t>PROYECCIÓN ENERO 2020</t>
  </si>
  <si>
    <t>* Básica El Hormigo, ubicada en la Prov. San Cristóbal, fue terminada por administración.</t>
  </si>
  <si>
    <t>DIC</t>
  </si>
  <si>
    <t>ROXANNA LAKE</t>
  </si>
  <si>
    <t>ENVIADA REITERACIÓN DE RITMO LENTO.</t>
  </si>
  <si>
    <t xml:space="preserve">COMUNIDAD: LA SABINA  PROCESO DE RESCICION: -CUB. 07 RES.$-4,189,460.70  EN ORIGINAL ENVIADA A MINERD MEDIANTE PNEE-DCP-1034-2019 D/F 13/05/2019. YA AGOTO TODO EL PROCESO DE AUDITORIA INTERNA DE MOPC. EN MINERD FISCALIZACION.      </t>
  </si>
  <si>
    <t xml:space="preserve">COMUNIDAD: ARROYO SECO  DETENIDA DESDE SEPTIEMBRE DE 2014. INTERVENCION LEGAL PARA RESCISION DE CONTRATO SE REEMITIO  INFORMES DE SITUACIÓN ACTUAL AL MINERD  CON OFICIO NO. DGEE/Z1/652-2018  EL 14 DE JUNIO DE 2018, FUE SOMETIDA LA CUB. 04 RESCISION 14/6/18 EN FISCALIZACION.MINERD NOTIFICO AL CONTRATISTA EL 18/7/18.CIERRE: REMISION DE CARTA CON MONTO -1,423,641.99 SIN LA FIRMA DEL CONTRATISTA 12/11/19.  NOTA: EL CONTRATISTA COMUNICO A LA SUPERVISION QUE INICIARIA LOS TRABAJOS LUEGO DE HABER SIDO NOTIFICADO POR MINERD.  SE LE ENVIO LOS PLANOS ESTRUCTURALES AL CONTRATISTA Y SE LE NOTIFICO INICIAL LOS TRABAJO EL MISMO SE ENCUENTRA CON PROBLEMAS JUDICIALES POR ATROPELLO DE DOS PERSONAS 19/4/19. EL CONTRATISTA SOLICITO QUE LE DIERAN PLAZO HASTA 29/5/19 PARA ORGANIZAR LOS TRABAJOS.      </t>
  </si>
  <si>
    <t xml:space="preserve">COMUNIDAD: VILLA PINALES.   OBSERVACION: REMISION DE INFORME SOBRE REVISION DE PRECIOS A MINERD EN FECHA 25/2/19 OFICIO DGEE/Z1/220-2019. ESTE PLANTEL ESTA  DETENIDO EL CONTRATISTA ALEGA NO TENER RECURSOS PARA EJECUTAR LOS TRABAJOS PROGRAMADOS, REMISION DE INFORME DE SITUACION ACTUAL , DGEE/Z1/1253-2019 EN FECHA  21/10/19.   CIERRE: A LA ESPERA DE REVISION TECNICA PRELIMINAR.  CUBICACIONES: CUB. 17 $356,924.43 MINERD - FISCALIZACIÓN.   -SOLICITUD DE UN SEGUNDO DESEMBOLSO DE LINEA DE CREDITO POR UN MONTO DE RD$2,000,000.00 D/F 17/05/2019.    </t>
  </si>
  <si>
    <t>COMINIDAD: COLONIA JAPONESA  A LA ESPERA DE PERMISO MEDIOAMBIENTAL.</t>
  </si>
  <si>
    <t xml:space="preserve">COMUNIDAD: EL TORNADO.    RREMISION DE 3er ESTUDIO DE SUELO AL DEPARTAMENTO DE CALCULO - 23/12/19 DGEE/Z1/1442-2019 ENVIO SOLICITUD APROBACION DE PILOTES A MINERD – 14-1-2020    OBSERVACIONES: REMISION DE INFORME DE LITIS DE TERRENO CON OFICIO DGEE/Z1/524-2019, EL 02 DE MAYO DEL 2019.  </t>
  </si>
  <si>
    <t xml:space="preserve">COMINIDAD: PIEDRA BLANCA HATILLO.  DETENIDA POR MAL MANEJO FINANCIERO   CIERRE:  CUB. 08 DE RESCISION $254,359.71 SE ENTREGO CARTA CON MONTO.      </t>
  </si>
  <si>
    <t xml:space="preserve">COMUNIDAD: PALO BLANCO.  DETENIDA DESDE JULIO DE 2015,INTERVENCION LEGAL POR MAL MANEJO FINANCIERO DEL CONTRATISTA, FUE NOTIFICADO A MINERD MEDIANTE OFICIO DGEE/Z1/880-2017 EN FECHA 26/10/17.   CIERRE: FUE REMITIDA LA CUBICACION #12 RESCISION TRANSCISION DEL 12 DE ABRIL 12/4/19 DGEE/Z1/453-2019 AL DEPARTAMENTO DE PROCESOS. REMISION DE CARTA CON MONTO 14/10/2019. EN MINERD FISCALIZACION </t>
  </si>
  <si>
    <t>COMUNIDAD: BUENA VISTA.  DETENIDA DESDE DICIEMBRE DE 2015. INTERVENCION LEGAL POR MAL MANEJO FINANCIERO-DESCAPITALIZACION DEL CONTRATISTA  SE REMITIO EL  INFORME DE SITUACION ACTUAL DEL PLANTEL BAJO OFICIO 652-2018 EL 14 DE JUNIO DEL 2018. SE SOMETIO CUBICACIÓN CUB. NO.15 (RESCISION)OFICIO NO. DGEE-Z1-740-2018 EL 05 DE JULIO DE 2018.  CIERRE:  SE ENTREGA OFICIO SOLICITUD DE NOTIFICACION PARA FIRMA CARTA CON MONTO AL DEPTO DE PROCESOS PARA ENVIAR CUB EN ORIGINAL A MINERD 12/2/19.  CUB.  15 (-8,457,349.53) MINERD DE FISCALIZACION.</t>
  </si>
  <si>
    <t xml:space="preserve"> COMUNIDAD: PASO BAJITO.   OBSERVACIONES:   DETENIDA POR MAL MANEJO FINANCIERO POR PARTE DEL CONTRATISTA, DGEE/Z1/1253-2019 INFORME DE SITUACION ACTUAL AL MINERD 21/10/19. MINERD SOLICITA LA CUBICACION DE CORTE PARA RESCISION DE CONTRATO MEDIANTE OFICIO UF-PNEE#2793-2019 D/F 11/9/19.   CIERRE: A LA ESPERA DE REVISION TECNICA PRELIMINAR EN PRESUPUESTO. </t>
  </si>
  <si>
    <t xml:space="preserve">COMUNIDAD: JIMA ARRIBA  DETENIDA DESDE AGOSTO 2015. INTERVENCION LEGAL-RESCINSION DE CONTRATO, EL CONTRATISTA ALEGA NO POSEER RECUROSOS,SE ENVIO INFORME DE SITUACION AL MINERD 20/1/17 MEDIANTE OFICIO DGEE/Z1/023-2017 Y FUE REENVIADO EL 26/10/17 CON EL OFICIO DGEE/Z1/880-2017. TIENE DEUDA LÍNEA DE CRÉDITO POR MONTO RD$ 4,668,280.16. CUB. 12 DE RESCISION (2,807,250.77) SUPERV. CORRECCION.  OBSERVACIONES: FUE REMITIDA LA CARTA CON MONTO.  </t>
  </si>
  <si>
    <t xml:space="preserve">COMUNIDAD:LAS ESCOBAS   SE REALIZO INFORME DE SITUACION ACTUAL 23/10/19 PARA ENVIAR AL MINERD INFORME SITUACION ACTUAL ENVIADO A MINERD- DGEE/Z1/11458-2019  30/12/19 </t>
  </si>
  <si>
    <t>COMUNIDAD: LAS MARAS REUBICADO A LA ESCUELA ANA CONSUELO (LAS MARAS).  LEVANTAMIENTO TOPOGRAFICO ENTREGADO A DISEÑO EL 12-06-2017 PARA UBICACION DE MODULOS. DGEE/Z1/ 307-2017. EL PLANTEL DONDE SE REUBICO NO TIENE AREA SUFICIENTE PARA CONSTRUIR LOS BLOQUES SOLICITADOS. SOLICITUD DE RECTIFICACION DE PUESTA EN POSESION  A MINERD MEDIANTE OFICIO DGEE/Z1/377-2019 D/F 23/3/19 OBSERVACIONES:INFORME NOTIFICACION DE INSUFICIENCIA DE TERRENO PARA LA CONSTRUCCION DE LA ESCUELA MEDIANTE OFICIO DGEE/Z1/1459-2019</t>
  </si>
  <si>
    <t xml:space="preserve">COMUNIDAD:  JIMA TERMINADA SIN INAUGURAR   ACCESO: LE FALTARIA IMPRIMACION Y ASFALTADO ( TIENE CONTENES SOLAMENTE).   PROCESO DE CIERRE: -SE REMITIÓ LA CUBICACIÓN NO.7 PARA FISCALIZACIÓN-MINERD, LICEO BURENDEDGEE/Z1/997-2019  D/F 12/08/2019. -ESTE BLOQUE ESTÁ  EN UN 95% DE EJECUCCIÓN. DICHO BLOQUE DE DOS NIVELES (BLOQUE 4) Y UNA CANCHA FUE ASIGNADO POR  MINERD A LA ING. CONTRATISTA CARMEN ALEJO A CONSTRUIRSE EN EL MISMO SOLAR QUE SE ENCUENTRA BÁSICA EDUVIGIS MARÍA LUNA-COMUNIDAD: JIMA -COMUNIDAD: JIMA  </t>
  </si>
  <si>
    <t xml:space="preserve">COMUNIDAD: PUNTA BALANDRA  -SE RECIBE PUESTA EN POSESION MEDIANTE UF-PNEE#643-2019 D/F 01/03/2019,  SE REALIZO LA MISMA EN FECHA (12-03-2019). -LEVANTAMIENTO TOPOGRAFICO 1-05-2019. -COLOCACION DE BALLA EN EL SOLAR 25-05-2019,  - SE REMITIO LEVANTAMIENTO TOPOGRAFICO EL 16/05/2019 MEDIANTE DGEE/Z1/577-2019, A LA ESPERA DE PLANOS PARA SONDEOS. - SE REMITIO LEVANTAMIENTO TOPOGRAFICO EL 16/05/2019 MEDIANTE DGEE/Z1/577-2019, A LA ESPERA DE PLANOS PARA SONDEOS. </t>
  </si>
  <si>
    <t>SECTOR: LOS CHICHARRONES  TRABAJOS REALIZADOS HASTA LA FECHA DE DETENCIÓN: MODULO B-1: SE INICIÓ LA COLOCACIÓN DEL IMPERMEABILIZANTE. MODULO B-2: SE INICIÓ LA COLOCACIÓN DEL IMPERMEABILIZANTE. AULA INICIAL: SE INICIÓ LA COLOCACIÓN DEL IMPERMEABILIZANTE. COMEDOR: EN PROCESO DE PAÑETE Y COLOCANDO EL TECHO. PLAZA CÍVICA: EN PROCESO DE VACIADO. ÁREA EXTERIOR: EN PROCESO DE VACIADO DE ACERA Y CONTÉN TERMINACIÓN DE COLUMNA DE CANCHA  NOTA: DETENIDA POR MAL MANEJO FINANCIERO-DESCAPITALIZACION DEL CONTRATISTA TOTAL DEUDA MINERD, PRIVADA BANCO: RD$5,491,533.86. ESTA OBRA FUE PARALIZADA POR EL CONTRATISTA SIN NINGUNA JUSTIFICACION, YA QUE TODAS LAS CUBICACIONES SE HAN PAGADO Y ABSORBIDO POR LA LINEA DE CREDITO.  PROCESO DE CIERRE: -SE ENTREGO LA CUBICACION #15 DE RESCISION CON UN MONTO DEFINIDO DE RD$1,815,661.49, SE ENCUENTRE EN COPIA EN MESA DESDE 17-08-2018. FUE FISCALIZADA. - SE ENTREGA CUB. CON LOS ARREGLOS QUE ARROJO LA FISCALIZACION. -SE LE ENVIÓ (14-05-2019) AL CONTRARTISTA VIA CORREO LA CUB. #15 RES Y LA CARTA DE CONFORMIDAD, EN DONDE SE LE DA PLAZO DE 15 DIAS PARA RESPONDES O DE LO CONTRARIO LA CUBICACION SEGUIRÁ SU CURSO.  -REMISION AL MINERD INFORME DE SITUACION ACTUAL Y ESTADO ECONOMICO DGEE/Z1/1458-2019 (30/12/2019).   ACCESO:  SOLO REQUIERE LIMPIEZA Y SEÑALICACION.</t>
  </si>
  <si>
    <t>BASICA ESPEJO ESTEBANIA (BASICA PEDRO PIMENTEL - ANTON SANCHEZ)</t>
  </si>
  <si>
    <t xml:space="preserve">EL 28/1/2020, CONTRATISTA CONFIRMA QUE RECIBIO EL DESEMBOLSO POR RD$1.5MM. MINERD DEBE PAGAR AL BANCO LAS CUBICACIONES #15 DE RD$1,336,523.59, Y #16 DE RD$4,146,205.37 (AMBAS EN FINANCIERO DE MINERD), PARA AMORTIZAR DESEMBOLSOS DE LINEA ENTREGADOS AL CONTRATISTA. CUBICACION #17 DE RD$1,924,736.71, EN FISCALIZACION DE MINERD. PENDIENTE APROBACION POR MINERD DEL PRESUPUESTO PARA RELLENO EXTERIOR (RD$1,048,335.87), ENVIADO MEDIANTE OFICIO DGEE-1038-2019 D/F 6/12/2019; Y DEL PRESUPUESTO PARA PROTECCION DE TALUD (RD$177,611.33), ENVIADO MEDIANTE OFICIO DGEE-1068-2019 D/F 19/12/2019. DEPTO. DE HIDRAULICA DEBE ENTREGAR PROPUESTA ACTUALIZADA DE CANALIZACION INTERIOR Y EXTERIOR, SOLICITADA MEDIANTE OFICIO DGE-PNEE/Z3/310-2019 D/F 12/7/2019. SE ESPERA LA VISITA DE LA UNIDAD TOPOGRAFICA (RELLENO EXTERIOR), SOLICITADA EN FECHA 21/05/2019. </t>
  </si>
  <si>
    <t>PENDIENTE PAGO CUB #19 RD$2,735,441.72 (FINAN-MINERD) Y CUB#18 RD$2,894,165.13 (FINAN-MINERD)</t>
  </si>
  <si>
    <t xml:space="preserve">PREPARANDO CUBICACION DE RESCISION. SE ENVIO ESTADO FINANCIERO JUNTO AL PRESUPUESTO DE TERMINACION (SOLICITADO POR MINERD MEDIANTE OFICIO UFF-PNEE#2704-2019 D/F 2/9/19) MEDIANTE OFICIO 688-2019 D/F 30/12/2019.      SITUACION ACTUAL ENVIADA NUEVAMENTE A MINERD MEDIANTE OFICIO DGE-PNEE/Z4/507-2019 D/F 20/8/19.  CONTRATISTA SE ENCONTRABA PARA RESCISION, MINERD LE NOTIFICO.   </t>
  </si>
  <si>
    <t xml:space="preserve">VACIADO DE HORMIGON EN ZAPATAS DE MUROS Y COLUMNAS DEL MODULO B1, ENCOFRADO DE VIGA DE AMARRE Y VACIADO DE HORMIGON EN MODULO B2 </t>
  </si>
  <si>
    <t xml:space="preserve">EN ESPERA DE PAGO DE CUBICACION EN CIRCUITO #1 RD$5,363,433.88 (FINAN-MODIF) Y CUB#2 RD$9,991,798.64 (PLANTILLA) A LA ESPERA DE APROBACION DE MOV DE TIERRA DE PARTE DE MINERD.                   </t>
  </si>
  <si>
    <t>A LA ESPERA DE UN DESEMBOLSO DE LINEA SOLICITADO EL 30/12/19.</t>
  </si>
  <si>
    <t>EXCAVACIONES EN VERJA PERIMETRAL PARA MURO MM1, VACIADO DE HORMIGON BLOQUE B1 DE UN NIVEL, FRAGUACHE Y PAÑETE EN BLOQUE DE B2, TECHO EN ALUZINC EN COMEDOR.</t>
  </si>
  <si>
    <t xml:space="preserve"> VACIADO DE HORMIGON EN TABLEROS DE SOPORTE DE LA CANCHA, PULIDO DE PISOS DE GRANITO EN MODULO B1 Y B2 Y TERMINACION DE SUPERFICIES EN MODULO B3 DE AULAS</t>
  </si>
  <si>
    <t>COMUNIDAD: LAS FLORES.  ESTATUS DE EJECUCIÓN: -VACIADO DE HORMIGÓN EN FUNDACIÓN BLOQUE IV  NOTA: -SE ENVIÓ A MINERD LA SOLICITUD PARA LA APROBACIÓN DEL PRESUPUESTO ADICIONAL RELATIVO AL PRESUPUESTO DE TERMINACIÓN POR CAMBIO DE ALCANCE SEGÚN OFICIO DGEE/Z1/594-2019, D/F 21/05/2019. -SE SOLICITO UN DESEMBOLSO POR LÍNEA DE CRÉDITO EN FECHA 13/01/2020. LAS ACTIVIDADES DE REDUJERON SIGNIFICATIVAMENTE, SEGÚN CONTRATISTA LOS RECURSOS SE LE AGOTARON.  CUBICACION: -SE SOMETIÓ LA CUBICACIÓN NO. 1, EN FECHA 20/12/2019 Y FUE FIRMADA EN FECHA 03/01/2020</t>
  </si>
  <si>
    <t>COMUNIDAD EL PARAISO DETENIDA DESDE MAYO DE 2016. TRABAJOS REALIZADO HASTA LA FECHA DE DETENCIÓN: MÓDULO B-1: COLOCACIÓN DE CERÁMICA EN BAÑOS. MÓDULO B-2: COLOCACIÓN DE MUROS DE BLOQUES 6¨Y 8¨SISMO-RESISTENTES.  DEUDA DE LINEA DE CREDITO POR RD$1.943.225,34.  EL CONTRATISTA HA SIDO NOTIFICADO PARA REINICIO DE TRABAJOS EN VARIAS OCASIONES  FECHA (18/09/17) Y (14/03/18), UN REPRESENTANTE DE MINERD SE COMUNICÓ CON EL REPRESENTANTE DE LA COMPAÑÍA, DÁNDOLE UN PLAZO DE UN MES PARA QUE REINICIARA LOS TRABAJOS(14/03/18).  EN FECHA 14/06/2018 SE ENVIÓ INFORME SITUACIÓN ACTUAL A MINERD MEDIANTE DGEE/Z1/652-2018. A LA ESPERA DE RESPUESTA POR PARTE DE MINERD.  -SE HIZO UN REENVIO DE INFORME DE SITUACION ACTUAL D/F09-10-2018 SOLICITADO POR MINERD MEDIANTE UF-PNEE#2602-2018. -SE ENVIÓ A MINERD EL INFORME DE SUPERVISIÓN CON EL DESGLOSE DE VOLUMETRÍAS VALIDADAS AL MOMENTO DE LA EJECUCIÓN, SEGÚN OFICIO DGEE/Z1/824-2019, D/F 10/07/2019.  PROCESO DE RESCISION: -SE ENTREGO LA CUB.#13 T-RES (09-04-2019), CON UN MONTO DEFINIDO DE RD$1,622,314.28,    SE RECIBIÓ EL OFICIO DE MINERD PARA LA SOLICITUD DEL LEVANTAMIENTO EN CAMPO POR PARTE DE LA BRIGADA TOPOGRÁFICA DE MOPC PARA LA REIFICACIÓN DE VOLÚMENES DE MOVIMIENTO DE TIERRA, SEGÚN OFICIO UF-PNEE-2457-2019, D/F 08/08/19.  FUE REALIZADO EL LEVANTAMIENTO TOPOGRÁFICO EN FECHA 10/09/2019. SE ENVIÓ AL DPTO. DE DISEÑO LA SOLICITUD VISITA CONJUNTA PARA EVALUACIÓN ESTRUCTURAL DE MÓDULO EN CONSTRUCCIÓN SEGÚN OFICIO DGEE/Z1/1087-2019, D/F 03/09/2019. A LA ESPERA PARA REALIZARLA.  EN FECHA 14/10/2019 EL INFORME DE FISCALIZACIÓN DE MINERD CON ALGUNAS CORRECCIONES, SEGÚN OFICIO UF-PNEE#3104-2019 D/F 09/09/2019. A LA ESPERA DE CORRECCION DE LA CUBICACION.    ACCESO: SOLO REQUIERE LIMPIEZA Y SEÑALIZACION.</t>
  </si>
  <si>
    <t>COMUNIDAD EL DUEY  TRABAJOS REALIZADOS HASTA LA FECHA: -LIMPIEZA EN AREA PLANTEL.  -A LA ESPERA DE PRESUPUESO DE MUROS DE CONTENCION PARA ENVIAR A APROBAR A MINERD, SE REALIZO VISITA EN CONJUNTO EL MIERCOLES 06-02-2019. -SE ENVIÓ EN FECHA 01/05/2019 A MINERD VÍA CORREO LA SOLICITUD DE COTIZACIÓN DE LOS MUROS DE SUELOS REFORZADOS. A LA ESPERA DE QUE LLEGUE Y FUE RECIBIDA EN FECHA 08/01/2020, SE ENVIÓ A DISEÑO.   LIMPIEZA ACCESO: SOLO REQUIERE LIMPIEZA Y SEÑALIZACIONEN AREA PLANTEL</t>
  </si>
  <si>
    <t xml:space="preserve">NOTA: - SE RECIBIÓ DE MINERD LA PUESTA EN POSESIÓN SEGÚN OFICIO UF-PNEE#3678-2019, D/F 03/12/2019.  - SE PUSO EN POSESIÓN EN FECHA 11/12/19. SE SOLICITÓ EN FECHA 16/12/2019 EL ACOMPAÑAMIENTO DE UNA PERSONA DE LA UNIDAD TOPOGRÁFICA DE MOPC PARA HACER EL LEVANTAMIENTO.                                                                                                                       -FUE REALIZADO EN FECHA 30/12/2019. EL CONTRATISTA ENTREGO EN UN CD EL LEVANTAMIENTO INICIAL EN FECHA 02/01/2020. SE ENVIÓ AL DPTO. DISEÑO, SEGÚN OFICIO NO. DGEE/Z1/003-2020, D/F 02//01/2020. -A LA ESPERA DE PLANOS PARA HACER LOS SONDEOS  </t>
  </si>
  <si>
    <t>COMUNIDAD VISTA DEL VALLE.  TERMINADA SIN INAGURAR  NOTA: -SE RECIBIÓ LA REVISIÓN TÉCNICA INICIAL EN FECHA 14/01/2020 Y SE LE ENVIÓ A LA SUPERVISIÓN, A LA ESPERA QUE LA ENTREGUE.    CONDICION ACCESO CRUDO O VERDE</t>
  </si>
  <si>
    <t>COMUNIDAD: VILLA LA MATA DETENIDA DESDE NOVIEMBRE DE 2015.  TRABAJOS REALIZADO HASTA LA FECHA DE DETENCIÓN: MÓDULO B-1-B-2 Y B-3: PINTURA DE BASE COMEDOR ESCOLAR: PINTURA DE BASE  INTERVENCION LEGAL  PARA RESCISION DEL CONTRATO, MAL MANEJO FINANCIERO – DESCAPITALIZACION DEL CONTRATISTA, DEUDA DE LINEA DE CREDITO POR APROXIMADAMENTE  RD$5,000,000  INFORME DE SITUACION ENVIADO A MINERD CON EL OFICIO DGEE/Z1/880-2017 Y REENVIADO EL 9/4/18 CON EL OFICIO DGEE/Z1/330-2018 SOLICITADO MEDIANTE OFICIO UF-PNEE#849-2018 D/F 26-03-2018.  , SE SOMETIO LA CUBICACION 13 RES. 12/9/18 Y CORREGIDA 22/12/17.  ACTUALMENTE LA CUBICACION No.13 PARA FINES DE RESCISION DE CONTRATO SE ENCUENTRA EN MANOS DE MINERD, Y HA AGOTADO TODO EL PROCESO POR PARTE DE MOPC. CON LAS CORRECCIONES DE LA FISCALIZACION REALIZADA POR MINERD.  CONTRATO RESCINDIDO.   OBSERVACIONES SE RECIBIÓ DE MINERD EL CONTRATO DEL 2DO LUGAR, SEGÚN OFICIO UF-PNEE#2804-2019, D/F 10/09/2019, A LA ESPERA DE QUE LE DEN EL AVANCE PARA PONERLO EN POSESIÓN. EN FECHA 30/12/2019 SE REALIZO EL LEVANTAMIENTO AS BUILT, PARA LA ACTUALIZACIÓN DE LOS PLANOS.  EN FECHA 09/01/2020 SE RECIBIERON EL PLANO DE ACONDICIONAMIENTO DE TERRENO ACTUALIZADO.</t>
  </si>
  <si>
    <t>NOTA: -SE RECIBIÓ DE MINERD EL CONTRATO DEL 2DO LUGAR, SEGÚN OFICIO UF-PNEE#2804-2019, D/F 10/09/2019, A LA ESPERA DE QUE LE DEN EL AVANCE PARA PONERLO EN POSESIÓN. -EN FECHA 30/12/2019 SE REALIZO EL LEVANTAMIENTO AS BUILT, PARA LA ACTUALIZACIÓN DE LOS PLANOS.  -EN FECHA 09/01/2020 SE RECIBIERON EL PLANO DE ACONDICIONAMIENTO DE TERRENO ACTUALIZADO.</t>
  </si>
  <si>
    <t>COMUNIDAD: EL CANAL  TRABAJOS REALIZADOS HASTA LA FECHA DE DETENCION: -REPLANTEO Y EXCAVACIÓN VERJA LATERAL DERECHO Y TRAMO MM-1. -REPLANTEO MUROS MM-1 PARA CONFORMACIÓN TERRAZAS. -REPLANTEO MM-1 PROTECCIÓN DETRÁS CANCHA. -CONTINUACIÓN LIMPIEZA DE POZO.   CUBICACION: -NO TIENE CUBICACION EN CIRCUITO, AUN NO HA COMPLETADO EL MONTO EXIGIDO DEL AVANCE.  NOTA: -SE ENVIÓ A APROBAR A MINERD EL PRESUPUESTO DE LOS MUROS DE CONTENCIÓN  SEGÚN OFICIO NO. DGEE-957-2019, D/F 13/11/2019 Y FUE RECIBIDA EN FECHA 19/12/2019, SEGÚN OFICIO NO. UF-PNEE#3750-2019.    ACCESO: CRUDO O VERDE</t>
  </si>
  <si>
    <t>HISTÓRICO: ESTUVO DETENIDA DESDE EL 15/11/2018 HASTA EL 22/11/2018, POR MAL MANEJO DEL CONTRATISTA. REACTIVO LOS TRABAJOS EL 21/11/2018. EL CONTRATISTA SE DETUVO OTRA VEZ EL 01/03/2019, ALEGANDO ENFERMEDAD. NO TIENE UN ING. RESIDENTE EN OBRA. REACTIVO LOS TRABAJOS EL 30/03/2019, CON UN RITMO ACEPTABLE. SE BUSCO UN SOCIO PARA CONTINUAR LOS TRABAJOS. ESTUVO ACTIVA DESDE EL 30/03/2019 CON RITMO LENTO DE TRABAJO HASTA EL 07/06/2019. DETENIDA DESDE EL 07/06/2019. MAL MANEJO FINANCIERO. REACTIVO LOS TRABAJOS EL 15/06/2019. DETENIDA DESDE EL 15/09/2019. EL CONTRATISTA DETUVO LOS TRABAJOS SIN JUSTIFICACION. El 13 de noviembre de 2019, se sostuvo una reunión con la Sociedad de Padres y Amigos de la comunidad (Representantes de la ADP), profesores y el Párroco Serafín, así como representantes del MINERD - MOPC. Representando el MINERD, el Ing. Milton Torres, Arq. Rudabel Hernández y la  Ing. Teófila villa y por MOPC, el Ing. Aníbal Rodríguez (Coordinador de Campo Provincial) y Ing. Ramón Rodríguez (Supervisor). El MINERD le había enviado una comunicación al contratista convocándolo a dicha reunión; el Ing. Aníbal lo contactó vía telefónica y por WhatsApp, pero éste no participó de la reunión alegando indisposición por salud.  Luego de la reunión el contratista procedió el 15/11/2019 a ejecutar lo indicado a continuación: Bloque B1 (Dos Niveles): Elaboración de cepos para las columnas. Bloque B-2 (Un Nivel): Colocación bloques en antepecho. Se habia detenido desde el 16/11/2019 hasta el 09/12/2019. Reinició el 09/12/2019.  PROCESO ACTUAL: ACTIVA DESDE 09/12/2019. EL CONTRATISTA REINICIO LOS TRABAJOS CON LA CONTINUACION DE LOS SIGTES. TRABAJOS:  Bloque B1 (Dos Niveles): Vaciado zapatas para columnas y muros</t>
  </si>
  <si>
    <t>HISTÓRICO: ESTUVO DETENIDA DESDE EL 17/10/2017 HASTA EL 17/05/2018, EL CONTRATISTA ALEGABA FALTA DE RECURSOS ECONÓMICOS, ESTABA PENDIENTE DE PAGO DE CUBICACION. MINERD REALIZO EL PAGO DE LA CUBICACION No. 8 POR RD$ 1.7 MM EL 08/01/2018, PERO NO HABÍA PODIDO RECIBIRLO, DEBIDO A QUE LA CUENTA DE BANCO NO ESTABA ACTUALIZADA Y EL PAGO FUE RECHAZADO. ESTUVO EN ESPERA DE QUE EL CONTRATISTA ACTUALICE LA CUENTA BANCARIA, PARA PODER RECIBIRLO. EL CONTRATISTA ALEGABA QUE NO TENIA DINERO Y QUE EL PAGO DE LA CUB. No. 8 SERIA DESTINADO AL PAGO DE DEUDAS. SIN EMBARGO, FINALMENTE RECIBIÓ EL PAGO EL 10 DE ABRIL DE 2018 Y REACTIVO LOS TRABAJOS EL 17/05/2018. VOLVIÓ A DETENER LOS TRABAJOS EL 30/09/2018 ALEGANDO FALTA DE RECURSOS ECONÓMICOS. ESTUVO DETENIDA DESDE EL 30/09/2018 HASTA 15/12/2018. ESTUVO ACTIVA DESDE 15/12/2018 HASTA EL 07/06/2019. ESTUVO DETENIDA DESDE EL 07/06/2019. MAL MANEJO FINANCIERO. SE REACTIVO EL 16/06/2019.  PROCESO ACTUAL: ACTIVA DESDE 16/06/2019. En bloque 1: colocan pintura de base, pulido de pisos, dinteles en interior.  Colocación de impermeabilizante en techo. En cancha: acero de las gradas, y poste, gradería colocación de blocks.  Cisterna: nivel de empañetado.  Baños vestidores: coloca cerámica. Comedor: colocación de impermeabilizante en techo. Bloque aula inicial: colocación de impermeabilizante en techo. Exterior: colocación de blokcs en frontón garita, bordillo para acera, registros en general líneas de aguas negras y líneas de agua potable.    TRABAJOS PENDIENTES: PINTURA CANCHA, TERMINACION PAISAJISMO, TERMINACION PINTURA EN GRAL.Y VACIADOS EXTERIORES.  NOTA: ESTA FECHA DE TERMINACION DEPENDE DIRECTAMENTE DEL FLUJO DE PAGO DE CUBICACIONES.</t>
  </si>
  <si>
    <t xml:space="preserve">HISTÓRICO: ESTUVO DETENIDA DESDE EL 14/10/2017 HASTA 15/12/2017. EL CONTRATISTA SE NEGABA A TRABAJAR SIN LA VERJA PERIMETRAL CONSTRUIDA. SE LE SOLICITO QUE HICIERA UN LEVANTAMIENTO TOPOGRÁFICO DEL LATERAL IZQUIERDO DEL SOLAR PARA REEVALUAR LA SOLUCIÓN ESTRUCTURAL PROPUESTA POR MOPC. SE LE INDICO QUE PODÍA CONTINUAR TRABAJANDO CON EL ÁREA DE LA CANCHA. SIN EMBARGO EL CONTRATISTA NO REINICIO LOS TRABAJOS HASTA EL 15/12/2017. ENTREGO EL LEVANTAMIENTO TOPOGRÁFICO SIN EL ÁREA DE LA ESCUELA INCLUIDO. POR TANTO, SE LE DEVOLVIÓ PARA CORREGIRLO (6/12/2017). ESTE FUE CORREGIDO Y SE REALIZO LA SOLUCIÓN ESTRUCTURAL (APROBADA POR EL MINERD)  PROCESO ACTUAL:  MURO CONTENCION: RESTABLECIMIENTO DE TALUD PROXIMO. BLOQUE B1: INSTALACION ELECTRICA GENERAL Y PULIDO DE PISO. BLOQUE B2: PULIDO DE PISO. AULA INICIAL : COLOCACION DE ZOCALOS, REVESTIMIENTO EN CERAMICA EN BAñOS Y PINTURA BASE. COMEDOR B-120: COLOCACION DE BLOCKS SNP. CANCHA: ENCOFRADDO DE POSTE.  VERJA PERIMETRAL: A NIVEL DE EMPANETADO DE VIGAS Y COLUMNAS.   EL CONTRATISTA SE COMUNICO VIA CORREO ELECTRONICO CON EL ING. DIOGENES REYES (COORDINADOR ZONA 2), ESPECIFICANDO LO SIGUIENTE: "Les informo que tenemos varias semanas esperando pago y esto nos está produciendo atrasos considerables en la obra. Quisiera saber para que fecha podemos contar con dicho pago y si será mediante Línea de crédito o contraloría".   PENDIENTES POR EJECUTAR: BLOQUE DE 1 NIVEL 10%, BLOQUE DE 2 NIVELES 10%, AULA INICIAL 40%, COMEDOR 70%, VACIADO Y PINTURA CANCHA, PINTURA GRADERÍA, ELÉCTRICA EXTERIOR 100%, PAISAJISMO 100%, VACIADOS EXTERIORES 100%, PINTURA GENERAL.  MUROS DE CONTENCIÓN PENDIENTE DE APROBACION MINERD DESDE 25/10/2019 (DGEE-896-2019 D/F 23/10/2019). </t>
  </si>
  <si>
    <t xml:space="preserve">Este plantel paso a la supervisión de MOPC en mayo del 2015. INAUGURADA. CUBICACION FINAL ENVIADA CON CONSENSO APLICADO. EL CONTRATISTA FIRMO LA CARTA CON MONTO.  CUBICACION #10 FINAL (PLANTILLA) EL NUEVO EDIFICIO SERA EJECUTADO POR EL CONTRATISTA ACTUAL. POR TANTO, NO  CONTINUAREMOS CON EL PROCESO DE CIERRE. EN FECHA 13/02/2019 RECIBIMOS MEDIANTE EL OFICIO UF-PNEE#411-2019 D/F 07/02/2019 LA APROBACION DEL PRESUPUESTO DE NECESIDADES PARA EL NUEVO EDIFICIO, POR UN MONTO DE RD$15,827,202.37. EN FECHA 13/02/2019 RECIBIMOS LOS PLANOS DE UBICACION DEL NUEVO EDIFICIO, PARA FINES DE REALIZACION DE SONDEOS PARA ESTUDIO DE SUELOS. RECIBIMOS EL INFORME DEL ESTUDIO DE SUELOS EL 15/03/2019 Y SE ENVIO AL DPTO. DE CALCULO EL MISMO DIA.    PROCESO ACTUAL: TRABAJOS PENDIENTES.  Continuación Pintura acrílica terminación de escalera, terminación de ventana y puerta de protectores y polimetal, instalación sanitaria. </t>
  </si>
  <si>
    <t>REUBICADA A POLITECNICO NUESTRA SEÑORA DEL CARMEN, SANTIAGO, MEDIANTE EL OFICIO DEL MINERD UF-PNEE#2699-2019 D/F 30/08/2019.  PROCESO ACTUAL: PRELIMINARES. RECIBIMOS LOS PLANOS DE UBICACION PARA SONDEOS EL 11/11/2019. RECIBIMOS EL INFORME DEL ESTUDIO DE SUELOS EL 29/11/2019 Y SE ENVIO AL DEPTO. DE CALCULO EL MISMO DIA. ESPERAMOS LOS PLANOS ESTRUCTURALES.</t>
  </si>
  <si>
    <t>HISTORICO: ESTUVO SIN TERRENO. Básica Camboya y Liceo Los Reyes compartían el solar asignado por MINERD. Ministerio de Medio Ambiente certificó que este terreno era parte de una zona protegida. Por tanto, fue necesaria la adquisición de un nuevo solar. MINERD adquirió un solar para Liceo Los Reyes y fue puesto en posesión el 01/8/2015, sin embargo, no habia adquirido solar para la Básica Camboya hasta el 26/06/2018, fecha en la que recibimos los documentos para puesta en posesión del nuevo solar.   RECIBIMOS LOS DOCUMENTOS PARA PUESTA EN POSESION DEL NUEVO SOLAR EL 26/06/2018, MEDIANTE EL OFICIO DEL MINERD UF-PNEE#1854-2018 DE FECHA 21/06/2018. SE PUSO EN POSESION EL 06/07/2018. RECIBIMOS EL LEVANTAMIENTO TOPOGRAFICO EL 08/08/2018 Y LO ENVIAMOS AL DPTO. DE DISEÑOS EL MISMO DIA MEDIANTE EL OFICIO DGEE-PNEE/Z2/217-2018.  RECIBIMOS LA PLANTA DE CONJUNTO EL 10/09/2018. RECIBIMOS EL INFORME DEL ESTUDIO DE SUELOS EL 23/10/2018 Y SE REMITIO AL DPTO. DE CALCULO EL MISMO DIA. RECIBIMOS LOS PLANOS ESTRUCTURALES EL 20/12/2018.  NO HABIA PODIDO INICIAR CON EL MOVIMIENTO DE TIERRA, DEBIDO A QUE NO TENIA EL PERMISO DE MEDIO AMBIENTE. EL CONTRATISTA DEPOSITO LOS DOCUMENTOS REQUERIDOS PARA LA EMISION DEL PERMISO EL 19/03/2019. EL 27/03/2019 RECIBIMOS VIA CORREO, DE PARTE DEL CONTRATISTA, LA INFORMACION DE RECEPCIPON DEL EXPEDIENTE DE SOLICITUD DE AUTORIZACIÓN AMBIENTAL DEL PROYECTO  EL CUAL FUE REGISTRADO SATISFACTORIAMENTE CON EL CÓDIGO: 17413. RECIBIMOS EL PERMISO DE MEDIO AMBIENTE EL 16/05/2019.  ESTUVO DETENIDA EN ESPERA DEL PERMISO DE MEDIO AMBIENTE DESDE 27/03/2019 HASTA EL 9/06/2019. ACTIVO LOS TRABAJOS EL 10/06/2019.  PROCESO ACTUAL: DETENIDA DESDE EL 15/10/2019.  SE REALIZO VISITA INTERINSTITUCIONAL MINERD-MOPC EN FECHA 31/10/2019, PARA CONSENSUAR SOLUCIONES CON RESPECTO A LA PROBLEMATICA DE CARACTER HIDRAULICO QUE PRESENTA EL SOLAR. EL 7/11/2019, RECIBIMOS LA ADENDA No. 2 AL INFORME DE ESTUDIO DE SUELOS POR PARTE DE LA EMPRESA HO BELLO &amp; MARTINEZ, S.R.L. CON RESPECTO A LO ACORDADO EN DICHA VISITA. SE ENVIO FORMALMENTE (VIA CORREO ELECTRONICO) AL DEPTO. DE CALCULO EL 12/11/2019. RECIBIMOS LOS NUEVOS PLANOS ESTRUCTURALES EL 15/01/2020. ESPERAMOS LA SOLUCION HIDRAULICA.  ULTIMAS ACTIVIDADES EJECUTADAS: Colocación material de relleno (granzote) en el área del comedor y los bloques b4, b3, b2 y b1.</t>
  </si>
  <si>
    <t xml:space="preserve">INAUGURADA 13/03/2019 EN ESPERA DE CONSENSO  </t>
  </si>
  <si>
    <t xml:space="preserve">HISTORICO: CONTRATISTA CON MANEJO FINANCIERO CUESTIONABLE, RITMO LENTO DE TRABAJO. CUB #13 PAGADA EL 17/10/2017. EL VIERNES 06 DE OCTUBRE DE 2017, EL ING. PICHARDO, DEL DEPARTAMENTO DE FISCALIZACION DEL MINERD, REALIZO UNA VISITA A ESTE PLANTEL Y EN SU PRESENCIA EL CONTRATISTA SE COMPROMETIO A TERMINAR LA OBRA CON EL PAGO DE ESA CUBICACION. TOTAL CUBICADO Y PAGADO (13 CUBS): RD$ 84MM ESTIMADO PENDIENTE DE EJECUTAR PARA TERMINAR: RD$4.5MM  EL 23/11/2017, EL CONTRATISTA CONDICIONO LA ENTREGA DEL PLANTEL AL PAGO DE LA CUB #14 (MINERD-FISCALIZACION), CON LO CUAL INCUMPLIO DE NUEVA VEZ SU COMPROMISO.  ESTUVO DETENIDA DESDE 13/12/2017 HASTA EL 09/01/2018 (RECIBIO EL PAGO DE LA CUB. No. 14), EL CONTRATISTA ALEGABA FALTA DE RECURSOS ECONOMICOS. CON EL PAGO DE LA  CUB. No.14 POR 3.7MM. DIJO QUE  TERMINA LA OBRA (1 SEMANA DE TRABAJO).  OBRA TERMINADA EL 15 DE ENERO DE 2018.   INAUGURADA 08/02/2018. Cubicacion #16 FINAL (PLANTILLA)  </t>
  </si>
  <si>
    <t>INAUGURADA 13/03/2019 CUB.#21FINAL COPIA (MESA-MINERD) PROCESO DE CONSENSO</t>
  </si>
  <si>
    <t xml:space="preserve">INAUGURADA 13/03/2019 CUB. #13 FINAL (ARMADO FINAL DE EXPEDIENTE)  </t>
  </si>
  <si>
    <t xml:space="preserve">INAUGURADA EL 19 DE SEPTIEMBRE DE 2018 Se envió la respuesta a la revisión técnica el 1/11/2018 CUBICACION #15 CIERRE (MINERD-FISCALIZACION) EN PROCESO DE FISCALIZACION DE MINERD </t>
  </si>
  <si>
    <t>INAUGURADA EL 19 DE SEPTIEMBRE DE 2018 CUB. #22 CIERRE (MINERD-FISCALIZACION)</t>
  </si>
  <si>
    <t xml:space="preserve">INAUGURADA 13/03/2019 CUB. #22 FINAL (PLANTILLA) </t>
  </si>
  <si>
    <t xml:space="preserve">HISTORICO: ESTUVO DETENIDA DESDE 15/11/2017, ESPERANDO QUE EL CONTRATISTA ENVIE LOS DATOS TOPOGRAFICOS (CSV) PARA PROCEDER A LA VALIDACION DE MOVIMENTO DE TIERRA Y PODER SOMETER LA CUBICACION No. 9. POR TANTO, EL CONTRATISTA ALEGABA FALTA  DE RECURSOS ECONOMICOS PARA CONTINUAR LOS TRABAJOS. SIN EMBARGO, REACTIVO LOS TRABAJOS EL DIA 08/01/2018, SIN HABER RECIBIDO NINGUN PAGO, HASTA LA FECHA (19/01/2018).  EL CONTRATISTA VOLVIO A DETENER LOS TRABAJOS EL 19/02/2018, ALEGANDO FALTA DE RECURSOS ECONOMICOS.   ESTUVO DETENIDA DESDE 19/02/2018 HASTA EL 07/05/2018, EL CONTRATISTA ALEGABA FALTA DE RECURSOS ECONOMICOS. EL MOVIMIENTO DE TIERRA HUBO QUE SOMETERLO A VALIDACION, CON INFORME DE LA SUPERVISION, DEBIDO A QUE EL CONTRATISTA NO HABIA ENTREGADO LOS CSV CORRECTOS. ESTO RETRASO EL PAGO DE LA CUB. No.9.   PROCESO ACTUAL: ACTIVA DESDE EL 07/05/2018. Bloque B-1:Trabajando en la parte eléctrica (Colocando accesorios).  Bloque B-2: Trabajando en la parte eléctrica (Colocando accesorios). Instalando protectores de hierro en ventanas. Bloque B-3:  En proceso de pintura y trabajando en la parte eléctrica (Instalando accesorios) .  Bloque B-4: :  En proceso de pintura y trabajando en la parte eléctrica (Instalando accesorios) . Instalando protectores de hierro en ventanas. Comedor 220: Trabajando en la parte eléctrica (Alambrando) Exterior:  Instalación tuberías de 15” de los desagües pluvial a canaletas exteriores.   PENDIENTES POR EJECUTAR: BLOQUES: PUERTAS, PINTURA, APARATOS SANITARIOS, ACCESORIOS ELECTRICOS, PROTECTORES METALICOS. EXTERIORES: VACIADOS EXTERIORES, PAISAJISMO, SOLUCION PLUVIAL 30%, ELECTRICA EXTERIOR.  </t>
  </si>
  <si>
    <t>PROCESO ACTUAL: BLOQUE B-1. A Nivel Pintura de Base, Instalación eléctrica general. Colocan Hierros Protectores. BLOQUE AULA Inicial: Solo falta Protectores y 2da mano Pintura, Instalación eléctrica General. Colocan Hierros Protectores. VERJA PERIMETRAL: Vaciado de viga y columnas de  amarre.  EXTERIOR: Nivelación de terracería en comedor. MURO CONTENCION: vaciado del muro MC-7/MC-2   CAMBIOS EN FECHA DE TERMINACION DEBIDO AL RETRASO DE LOS PAGOS DE CUBICACIONES.</t>
  </si>
  <si>
    <t xml:space="preserve">HISTÓRICO: ESTUVO DETENIDA DESDE EL 14/10/2017 HASTA EL 15/12/2017. EL PROPIETARIO DEL SOLAR HABÍA DETENIDO LA OBRA POR FALTA DE PAGO DEL SOLAR POR PARTE DEL MINERD.  ESTUVO DETENIDA DESDE EL 10/10/2019 HASTA EL 23/10/2019, DEBIDO A FALTA DE RECURSOS ECONOMICOS. TENIA PENDIENTE DE PAGO DOS CUBS. POR MONTO TOTAL DE RD$10.1 MM. RECIBIO PAGO VIA LINEA DE CREDITO EL 10/10/2019  PROCESO ACTUAL: ACTIVA DESDE EL 23/10/2019. Bloque B-1: Colocación bloques en muros panderetas en el primer y segundo nivel; así como en el antepecho del tecno . Vaciado losa caja de escalera. Bloque B-2: Vaciado Losa de techo segundo nivel.  Bloque B-4 (Bloque inicial): Terminación pañete exterior. Bloque B-5: Terminación pañete exterior  </t>
  </si>
  <si>
    <t>HISTÓRICO: ESTUVO DETENIDA POR EL PROPIETARIO DEL SOLAR, DESDE DICIEMBRE 2015 HASTA EL OCTUBRE DE 2017 (1 AÑO Y 9 MESES), ESPERANDO EL PAGO DEL TERRENO, AUNQUE NO HABÍA COMPLETADO LOS DOCUMENTOS REQUERIDOS. EL DÍA 11 DE OCTUBRE DE 2017 (LUEGO DE 1 AÑO Y 9 MESES DETENIDA) EL PROPIETARIO DEL SOLAR NOTIFICO AL CONTRATISTA QUE PODÍA CONTINUAR LOS TRABAJOS.   LA VIGA DE AMARRE BAJO NIVEL DE PISO DEL BLOQUE 2 HUBO QUE DEMOLERLA, PORQUE NO ALCANZO LA RESISTENCIA DE DISEÑO REQUERIDA. SE REALIZO EL VACIADO NUEVAMENTE.  ESTUVO ACTIVA DESDE EL 11/10/2017 HASTA EL 30/09/2018. EL CONTRATISTA DETUVO LOS TRABAJOS ALEGANDO FALTA DE RECURSOS ECONÓMICOS.  ESTUVO DETENIDA DESDE EL 30/09/2018 HASTA EL 30/11/2018. EL CONTRATISTA HABÍA DETENIDO LOS TRABAJOS ALEGANDO FALTA DE RECURSOS ECONÓMICOS. RECIBIÓ EL PAGO DE LA CUB. #2 EL 09/11/2018.  PROCESO ACTUAL: ACTIVA DESDE 30/11/2018 BLOQUE- I: vaciado del las columnas en el segundo nivel. Comedor 360: vaciado de las columnas SNP</t>
  </si>
  <si>
    <t>Puesta en posesión el 1 de diciembre de 2017 Se le autorizó al contratista hacer levantamiento topográfico y estudio de suelo. Realizó el levantamiento topográfico. Comenzó a realizar el estudio de suelo el 12/04/2018. Recibimos el informe de estudio de suelo el 11/06/2018 y se envió al Dpto. de Calculo el mismo día.  RECIBIMOS LOS PLANOS ESTRUCTURALES EL 7/08/2018  ESTUVO DETENIDA DESDE EL 04/07/2018 HASTA EL 09/11/2018. Recibimos información vía telefónica, a través del Enlace del MOPC con Presidencia para fines de Ciudad Juan Bosch de Santiago, de que el inicio de los trabajos de construcción de los planteles del 4to sorteo, puestos en posesión de terrenos dentro de dicho proyecto, debería esperar por una nueva orden de proceder de Presidencia. La Ing. Juana Toribio (Coordinadora Zona 2 MOPC-DGEE) le informó de esta situación, vía correo electrónico, al Ing. Milton Torres del MINERD. Estuvimos en espera de las instrucciones del MINERD para tomar la acción correspondiente hasta el 09/11/2018, fecha en que recibimos via correo electrónico de la Arq. Lena Ciccone (Directora Ejecutiva Comisión Presidencial para el Desarrollo), la autorización para la continuación de los trabajos.  ESTUVO ACTIVA DESDE EL 09/11/2018 HASTA EL 16/01/2019. SE DETUVO SIN JUSTIFICACIÓN ALGUNA.  ESTUVO DETENIDA DESDE EL 16/01/2019 (EL CONTRATISTA NO TENIA JUSTIFICACIÓN PARA DETENER LOS TRABAJOS) HASTA EL 30/01/2019.  PROCESO ACTUAL: ACTIVA DESDE EL 30/01/2019 Comedor Excavación  zapata  columnas. Exterior : Construcción  muro  de  contención  mc-1.</t>
  </si>
  <si>
    <t>INAUGURADA 19/08/2019 CUB. #16 FINAL (ARMADO FINAL DE EXPEDIENTE)</t>
  </si>
  <si>
    <t>HISTÓRICO: MINERD LE REASIGNO DOS AMPLIACIONES DE PLANTELES AL CONTRATISTA EN SUSTITUCIÓN DEL CONTRATO DE LA BÁSICA.  SE ENVIÓ A MINERD EL PRESUPUESTO ELABORADO POR MOPC. EL CONTRATISTA RECIBIÓ PAGO DE AVANCE EL 17/10/2017  EL 25/09/2019 RECIBIMOS EL OFICIO DEL MINERD UF-PNEE#2993-2019 D/F 23/09/2019, CORRESPONDIENTE AL PRESUPUESTO DE ADENDA. ESTE PLANTEL FUE SORTEADO ORIGINALMENTE CON UN PRESUPUESTO DE RD$51,016,360.57. SIN EMBARGO, EL PRESUPUESTO DE ADENDA ACTUAL TIEN UN MONTO DE RD$49,906,400.97, EL CUAL CORRESPONDE AL PRESUPUESTO SOMETIDO POR MOPC, LUEGO DE LEVANTAMIENTOS REALIZADOS EN EL PLANTEL DESIGNADO PARA AMPLIACION Y REMODELACION.  PROCESO ACTUAL: Aplicación de pintura semigloss.  Exterior Armado de acera perimetral próximo al área de la cancha. Armado losa de techo imbornal próximo al comedor.   PENDIENTES POR EJECUTAR: PINTURA CANCHA, VACIADOS EXTERIORES, 50% COMEDOR, BLOQUE DE AULA INICIAL 100%.</t>
  </si>
  <si>
    <t xml:space="preserve">HISTÓRICO: EL SOLAR DEL QUE SE HABÍA PUESTO EN POSESIÓN EN EL 2015 FUE DESESTIMADO, POR LO CUAL LA CONSTRUCCIÓN ESTUVO DETENIDA DESDE MARZO 2016 HASTA AGOSTO 2017, CUANDO RECIBIMOS LOS DOCUMENTOS PARA PUESTA EN POSESIÓN DE UN NUEVO SOLAR. RECIBIMOS DOCUMENTOS PARA PUESTA EN POSESIÓN DE UN NUEVO SOLAR, EL 7-08-2017  PUESTA EN POSESIÓN EL 15/08/2017 DEL NUEVO SOLAR.  EL 19/02/2018 SE ENTREGO EL LEVANTAMIENTO TOPOGRÁFICO AL DPTO. DE DISEÑOS DE EDIFICACIONES PARA QUE PROCEDAN A DISEÑAR LA PLANTA DE CONJUNTO. RECIBIMOS LA PLANTA DE CONJUNTO EL 22/03/2018. SE REALIZO EL ESTUDIO DE SUELOS (06/04/2018). RECIBIMOS EL INFORME DEL ESTUDIO DE SUELOS EL 23/04/2018 EN LA DGEE Y SE ENVIÓ AL DPTO. DE CALCULO, EL MISMO DÍA (23/04/2018). RECIBIMOS LOS PLANOS ESTRUCTURALES EL 17/05/2018.   ESTUVO DETENIDA DESDE EL 15/10/2018 HASTA EL 15/12/2018, EL CONTRATISTA NO TENIA JUSTIFICACIÓN PARA DETENER LOS TRABAJOS. EN LA VISITA CONJUNTA REALIZADA EL 23/08/2018 SE LE AUTORIZO A TRABAJAR EN EL COMEDOR Y EN EL BLOQUE, HASTA QUE SEA APROBADA LA SOLUCIÓN ESTRUCTURAL PARA MUROS DE CONTENCIÓN (APROBADA POR MINERD MEDIANTE OFICIO UF-PNEE#3509-2018 D/F 16/11/2018, RECIBIDO EN DGEE- MOPC 23/11/2018). EL CONTRATISTA NO INICIO LOS TRABAJOS HASTA EL 15/12/2018.   PROCESO ACTUAL: ACTIVA DESDE EL 15/12/2018 BLOQUE-I: encofrando las columnas para su vaciado. BLOQUE-II: realizando el relleno hasta el nivel de piso. </t>
  </si>
  <si>
    <t>INAUGURADA 07/08/2019 CUBICACION FINAL (PLANTILLA).</t>
  </si>
  <si>
    <t>HISTÓRICO: ESTUVO DETENIDA DESDE 15/01/2018 HASTA 20/03/2018, EL CONTRATISTA ALEGA FALTA DE RECURSOS ECONÓMICOS. NO SE HABÍA PODIDO SOMETER A PROCESOS LA CUB. No.4, DEBIDO A QUE NO HABÍA SIDO POSIBLE VALIDAR EL MOVIMIENTO DE TIERRA, LOS DATOS SUMINISTRADOS POR EL CONTRATISTA NO COINCIDEN CON LOS DEL DPTO. DE DISEÑO DEL MOPC. EL DPTO. DE DISEÑO SOLO HA VALIDADO 12,428.72 m3 CORTE Y 14,240.10 DE RELLENO. SIN EMBARGO, EL CONTRATISTA SOMETIÓ 12,468.54 m3 DE CORTE Y 18,565.88 m3 DE RELLENO.  EL MOVIMIENTO DE TIERRA FUE VALIDADO AYER (24/01/2017), CON LOS VOLÚMENES RECONOCIDOS POR EL DPTO. DE DISEÑOS. LA CUBICACION No.4 FUE SOMETIDA EL VIERNES 26/01/2018.  ESTUVO ACTIVA DESDE EL 20/03/2018 HASTA 15/09/2018. SE DETUVO ALEGANDO FALTA DE RECURSOS ECONÓMICOS.  ESTUVO DETENIDA DESDE EL 15/09/2018 HASTA EL 30/09/2018. EL CONTRATISTA ALEGABA FALTA DE RECURSOS ECONÓMICOS. TENIA PENDIENTE DE PAGO LA CUB. No.6 POR RD$4.7 MM (DIGITADA EN MOPC EL 30/08/2018). ESTA CUBICACION FUE PAGADA VÍA LINEA DE CRÉDITO A FINALES DE SEPTIEMBRE 2018. ESTUVO DETENIDA DESDE EL 10/10/2019 HASTA EL 13/11/2019. EL CONTRATISTA ALEGABA FALTA DE RECURSOS ECONOMICOS. TENIA PENDIENTE DE PAGO LA CUB. No.12 POR RD$4.2 MM. RECIBIO PAGO VIA LINEA DE CREDITO.  ESTUVO ACTIVA DESDE 13/11/2019 HASTA EL 21/01/2020. DETENIDA DESDE EL 22/01/2020. EL CONTRATISTA ALEGA FALTA DE RECURSOS ECONOMICOS  PROCESO ACTUAL: DETENIDA 22/01/2020  ULTIMAS ACTIVIDADES EJECUTADAS: Comedor:  pañete exterior e interior. Exterior:     - Encofrado muro mc de contención en el área del parqueo.     - Colocación de acero en muro mc entre comedor y plaza cívica.</t>
  </si>
  <si>
    <t>Puesta en posesión el 1 de diciembre de 2017, en la Ciudad Juan Bosch Santiago. SE REALIZO LA LIMPIEZA DEL SOLAR Y EL CORTE DE ARBOLES. SE ENVIÓ EL ESTUDIO DE SUELOS AL DPTO. DE CALCULO EL 22/03/2018. RECIBIMOS LOS PLANOS ESTRUCTURALES EL 20/06/2017 Recibimos información vía telefónica, a través del Enlace del MOPC con Presidencia para fines de Ciudad Juan Bosch de Santiago, de que el inicio de los trabajos de construcción de los planteles del 4to sorteo, puestos en posesión de terrenos dentro de dicho proyecto, debería esperar por una nueva orden de proceder de Presidencia. La Ing. Juana Toribio (Coordinadora Zona 2 MOPC-DGEE) le informó de esta situación, via correo electrónico, al Ing. Milton Torres del MINERD. Estuvimos en espera de las instrucciones del MINERD para tomar la acción correspondiente hasta el 09/11/2018, fecha en que recibimos via correo electrónico de la Arq. Lena Ciccone (Directora Ejecutiva Comisión Presidencial para el Desarrollo), la autorización para la continuación de los trabajos. ESTUVO DETENIDA DESDE 09/11/2018. LA OBRA CONTINUO DETENIDA DEBIDO A QUE LA CONTRATISTA ESTUVO DE LICENCIA POST-PARTO, HASTA EL 17/01/2019, CUANDO REANUDO LOS TRABAJOS, CON EL SANEAMIENTO DE POZOS SÉPTICOS EXISTENTES EN EL SOLAR.  PROCESO ACTUAL: ACTIVA DESDE EL 17/01/2019. Bloque  b-2 Aplicación de pañete en 1er y 2do nivel. Armado y vaciado chapapote. Bloque b-3 Nivelación de relleno que servirá de base al chapapote. Bloque b-4 Colocación de bloques de 8 snp. Encofrado columnas.   PENDIENTE PLANOS ELECTRICOS DE CONJUNTO (DPTO. DISEÑOS) PENDIENTE MUROS DE CONTENCION (DPTO. PRESUPUESTO).</t>
  </si>
  <si>
    <t>POLITECNICO PORTON HATO DEL YAQUE (BASICA BARRIO CASANDRA)</t>
  </si>
  <si>
    <t>PROF. ANA MERCEDES ARIAS (LICEO MARCELINA PEÑA LEBRON)</t>
  </si>
  <si>
    <t>ACTUAL: SE RECIBIO REUBICACION DEL PLANTEL A SANTIAGO MEDIANTE UF-PNEE#3719-2019 D/F 10/12/19. EN ESPERA DE PROGRAMACION PARA PUESTA EN POSESION.</t>
  </si>
  <si>
    <t xml:space="preserve">PUESTA EN POSESION 05/02/2019 MEDIANTE EL OFICO UF-PNEE#2462-2018 D/F 14 DE AGOSTO DE 2018, MINERD NOS INFORMA QUE EL CONTRATISTA DE ESTE PLANTEL FUE REUBICADO EN LA CONSTRUCCION DE LOS TALLERES DEL POLITECNICO LAS ANTILLAS-LOS SALADOS, MUNICIPIO SANTIAGO, PROVINCIA SANTIAGO. NO HA SIDO PUESTO EN POSESION. EN REUNION CON EL ING. RAUL (FISCALIZACION MINERD) DE FECHA 16/01/2019, NOS INFORMO QUE SE ESTA EVALUANDO OTRO SOLAR. FINALMENTE DECIDIERON CONTRUIR EL PLANTEL EN EL TERRENO ANTES MENCIONADO.  EN FECHA 06/02/2019 RECIBIMOS MEDIANTE EL OFICIO UF-PNEE#353-2019 D/F 04 DE FEBRERO DE 2019 LOS DOCUMENTOS PARA PUESTA EN POSESION DEL NUEVO SOLAR, CON EL NOMBRE BASICA CANCA LA HOYA REUBICADO TALLERES DEL POLITECNICO LAS ANTILLAS-LOS SALADOS (POLITECNICO MAESTRA ELSA BRITO DE DOMINGUEZ).  PROCESO ACTUAL: PRELIMINARES. EN ESPERA DE LA PLANTA DE UBICACION PARA SONDEOS (DEPTO. DISEÑOS, 13/09/2019). ESTAN REALIZANDO LA CORRECCION DEL PRESUPUESTO Y LA PLANTA DE CONJUNTO. </t>
  </si>
  <si>
    <t>ENVÍOS A MINERD: INFORME DE SITUACIÓN ACTUAL: DGE-PNEE/ Z2/016-2018 D/F 19/01/2018 CUBICACIÓN DE CORTE :08/03/2018  HISTORICO: CONTRATISTA CON MANEJO CUESTIONABLE, EL CONTRATISTA ESTUVO DETENIDO ALEGANDO FALTA DE LIQUIDEZ, ADEUDA AL BR RD$13 MM. SE LE REALIZO UNA AUDITORIA INTERNA, LA MISMA GENERO UNA CUBICACION NO. 9, POR LO QUE NO QUEDAN PENDIENTES PARTIDAS EJECUTADAS POR CUBICAR.  NO HAY GARANTÍA DE QUE EL CONTRATISTA CONTINÚE LA OBRA LUEGO DE RECIBIR EL PAGO DE DICHA CUBICACION. HA GENERADO A LA FECHA RD$50.7MM EN CUBICACIONES, EL 83% DE SU CONTRATO.  ULTIMA CUB. PAGADA No. 9 EL 5 DE JULIO DE 2017. EL CONTRATISTA SE ACTIVO EN ENERO/2017, LUEGO DE UN LARGO PERIODO DETENIDO. SE TRABAJO EN LA LIMPIEZA EN TODAS LAS ÁREAS, EL RELLENO DE LAS ACERAS EN TODOS SUS EDIFICIOS Y EN SU CANCHA, PERO SE VOLVIO A DETENER ALEGANDO FALTA DE DINERO (15/03/2017).  PROCESO ACTUAL: se encuentra totalmente paralizada desde el pasado mes de marzo del 2017, luego de estar detenida en ocasiones anteriores. El contratista alega falta de liquidez, sin embargo tiene una deuda activa ante el Banreservas de RD$10,022,979.29 mas un monto pendiente de amortizar del avance entregado por MINERD al momento de la firma del contrato, de RD$1,688,420.62 millones de pesos, lo que equivale a una liquidez aparente a favor del contratista de RD$ 11,711,399.91 millones. Fundamentados en lo estipulado en el Artículo 26 del contrato #2358, suscrito entre el contratista y MINERD, se entiende que el contratista ha INCUMPLIDO SUS COMPROMISOS CONTRACTUALES para la ejecución de la obra en cuestión y, por tanto, solicitamos la INTERVENCION DE CONTRATO a MINERD mediante el oficio  DGE-PNEE/Z2/194-2017 de fecha 14 de julio de 2017.  SE ESTA EJECUTO OTRA REVISION DE VOLUMENES, A PETICION DEL CONTRATISTA. SE ENVIO LA CUB. No.10 DE TRANSICION POR RD$ 5.4 MM, CON LAS REVISIONES APLICADAS, EL 5 DE FEBRERO DE 2018, LA CUAL SE PAGO EL 23/03/2018.   (Se le aplico la fiscalización-consenso del MINERD- supervisión-contratista a la cubicación 11 RESCISION y se encuentra en mesa-MINERD).  El viernes 12 de abril de 2018, se realizo la 6ta revisión de las volumetrías conjuntamente con los fiscalizadores del MINERD. Ese mismo día recibimos la solicitud de revisión numero 7 por parte del contratista. El viernes 26 de abril se realizo una revisión total en oficinas del MINERD con el contratista-CODIA-MOPC, donde se llego a una volumetría consensuada de todas las partidas   PENDIENTE PAGO CUB. #11 RES. (MINERD-FINANCIERO)</t>
  </si>
  <si>
    <t xml:space="preserve">HISTORIAL: El muro eco se terminó por completo, pero hubo erosión en el relleno, debido a las lluvias generadas por los huracanes Irma y María (septiembre 2017). Solicitamos aprobación del MINERD para esta reparación de emergencia, la cual fué fiscalizada por el Ing. Pichardo del MINERD en fecha 20/10/2017  y aprobada mediante el oficio UF-PNEE#2813-2017 de fecha 31 de octubre de 2017. La reparación se realizo por completo, en conjunto con la construcción del registro pluvial necesario para recolectar las aguas del área del muro. ESTUVO DETENIDAD DESDE 19/04/2019 HASTA EL 30/06/2019, LA CONTRATISTA ALEGABA FALTA DE RECURSOS ECONOMICOS. RECIBIO PAGO DE LAS CUBS. #15 (27/05/2019) Y #16 (27/05/2019). ESTUVO ACTIVA DESDE EL 30/06/2019 HASTA EL 29/08/2019. SE DETUVO EL 30/08/2019, SIN JUSTIFICACION. REACTIVO LOS TRABAJOS EL 11/11/2019. DETENIDA DESDE EL 22/01/2020. EL CONTRATISTA ALEGA FALTA DE RECURSOS ECONOMICOS.   PROCESO ACTUAL: DETENIDA DESDE EL 22/01/2020. EL CONTRATISTA ALEGA FALTA DE RECURSOS ECONOMICOS. TIENE PENDIENTE DE PAGO LAS CUBS. #18 Y #19   TRABAJOS PENDIENTES: BLOQUE AULA INICIAL, COMEDOR, CANCHA, VACIADOS  EXTERIORES, JARDINERÍA, PINTURA GENERAL, TERMINACIONES EN GENERAL, ELÉCTRICA EXTERIOR.  </t>
  </si>
  <si>
    <t>TERMINACIÓN DE SUPERFICIE.</t>
  </si>
  <si>
    <t>OBRA REACTIVADA E INICIARA CON LOS TRABAJOS DE REPLANTEO DE LOS MÓDULOS.</t>
  </si>
  <si>
    <t>LA CONTRATISTA ESTA EVALUANDO SU PRESUPUESTO PARA DAR INICIO A LOS TRABAJO.</t>
  </si>
  <si>
    <t>A LA ESPERA DEL ENVIO DE LOS PLANOS DE LOS MUROS DE CONTENCION POR PARTE DEL DEPARTAMENTO DE DISEÑO. SE REALIZARA UNA EVALUACION DEL TIPO DE MSR SEGUN RECOMENDACIONES DEL MINERD.</t>
  </si>
  <si>
    <t xml:space="preserve">CONTRATISTA ESTA A LA ESPERA DEL SUPLIDOR DE HORMIGON PARA VACIADO DE LOSAS INCLINADAS DEL SEGUNDO NIVEL. SE PUDIERA ESTAR TRABAJANDO EN OTRAS ACTIVIDADES. ESTA SITUACION SERA NOTIFICADA A MINERD. MINERD DEBE PAGAR AL BANCO LAS CUBICACIONES #8 DE RD$2,506,289.31, #9 DE RD$1,262,709.42, Y #10 DE RD$1,635,051.08 (AMBAS EN FINANCIERO DE MINERD), PARA AMORTIZAR DESEMBOLSOS DE LINEA ENTREGADOS AL CONTRATISTA. CUBICACION #11 DE RD$1,961,989.80, EN FISCALIZACION DE MINERD. DEPTO. DE DISEÑO DEBE ENTREGAR PLANOS DE ACCESIBILIDAD AL TECHO, SOLICITADOS POR CORREO EN FECHA 17/12/2019.    </t>
  </si>
  <si>
    <t>PENDIENTE PAGO CUB#13 RD$3683033.88 Y #14 RD$1308339.33 (FINAN-MODIF) PENDIENTE SOLUCION HIDRAULICA ENVIADA A MINERD MEDIANTE OFICIO DGEE-995-2019 D/F  22/11/2019</t>
  </si>
  <si>
    <t>0034-2015</t>
  </si>
  <si>
    <t>PENDIENTE PAGO DE CUBICACION #2 RD$3,915,996.15 CUBICACION #3 RD$1,895,136.14</t>
  </si>
  <si>
    <t xml:space="preserve">PENDIENTE PAGO CUB#8 RD$917,814.48 (MINERD-FINAN) Y #9 RD$1,604,242.62 (MINERD-FISC) MINERD: ARREGLO TRANSPORTE MEDIANTE OFICIO DGE-PNEE-Z4-429-2019 D / F 18/7/2019 </t>
  </si>
  <si>
    <t xml:space="preserve">OFICIO RECIBIDO DE MINERD PARA LA PARALIZACION DE TRABAJOS EN OBRA: UF-PNEE#091-2020 D/F 23/1/2020            SOLICITUD DE PRECIOS : EXCAVACION - ZAPATA MEDIANTE OFICIO DGE-PNEE-Z4-653-2019       D/F 22/11/2019  </t>
  </si>
  <si>
    <t>0383-15</t>
  </si>
  <si>
    <t>A LA ESPERA DE LA APROBACION DE LOS MUROS DE CONTENCION Y DEFINICION DE LA ENTRADA, POR PARTE DEL APARTAMENTO DE DISEÑO POR RECOMENDACIONES DEL MINERD.</t>
  </si>
  <si>
    <t xml:space="preserve"> TRABAJOS REALIZADOS HASTA LA FECHA: PUESTA EN POSESION EN  FECHA 07/11/2018  OBSERVACION: A LA ESPERA DE INFORME DE ESTUDIO DE SUELO    </t>
  </si>
  <si>
    <t xml:space="preserve"> COMUNIDAD: URB. CORDERO TEJADA  OBSERVACIONES:  -SOLICITUD DE UN SEXTO DESEMBOLSO DE LINEA DE CREDITO POR UN MONTO DE RD$3,000,000.00 D/F19-06-2019.  -SOLICITUD DE UN SEXTO DESEMBOLSO DE LINEA DE CREDITO POR UN MONTO DE RD$3,000,000.00 D/F19-06-2019.     </t>
  </si>
  <si>
    <t xml:space="preserve">CONTRATISTA:  PLANOS APROBADO POR EDESUR PARA PODER TRABAJAR EL PRESUPUESTO ELECTRICO. DISENO: OBSERVACIONES DIGEPEP </t>
  </si>
  <si>
    <t xml:space="preserve">SECTOR: CENTRO.  TRABAJOS PENDIENTES POR EJECUTAR: ESTANCIA: PINTURA 100%, VENTANAS 70%, ELECTRICIDAD 100%, APARATOS SANITARIOS 100%, PROTECTORES 100%, PISOS100%, PANETE 70% HROMIGONES 70%  ACTIVIDADES REALIZADAS ANTES DE DETENCION: -VACIADO DE LOSA  CUBICACION: -PENDIENTE CUB.6 RD$2,137,700,76 (LIB. EMITIDO) SOMETIDA EL 08/11/19. -PENDIENTE CUB.7 RD$1,740,587,90 (FINAN-MODIFICACION) SOMETIDA EL 07/01/20  NOTA: -PENDIENTE ACTUALIZACION DE PLANOS ELECTRICOS Y SANITARIOS. (DEPT.DISEÑO)   ACCESO: CRUDO O VERDE.      </t>
  </si>
  <si>
    <t>MUNICIPIO: SAN VICTOR.   PENDIENTE POR EJECUTAR: MODULOS: 10% OBRA GRIS, 50% PINTURA (BASE + TERMINACION), 30% TERMINACION DE TECHO (TEJAS), 30% PUERTAS Y VENTANAS, 90% INSTALACIONES ELECTRICAS (ACCESORIOS + CABLEADO), 40% INSTALACIONES SANITARIAS, 100% SEÑALIZACION. AREAS EXTERIORES: 100% PAISAJISMO, 70% SANITARIA EXTERIOR, 100% PARQUEO, 10% SEPTICOS Y FILTRNTES, 30% VERJA PERIMETRAL,  100% DRENAJE PLUVIAL  ACTIVIDADES EN EJECUCION: -ENCOFRADO Y ARMADO DE VIGAS DE AMARRE EN BORDILLOS Y CIERRES. -CONFECCION DE MOLDURAS FALTANTES EN VENTANAS. -COLOCACION DE TUBERIAS DE PRESION PARA AGUA POTABLE. -PINTURA ACRILICA (PRIMERA MANO EN MODULOS). -DERRETIDO EN PISO QUARRY TILE EN COCINA. -ARRASTRES ELECTRICOS EXTERIORES.                                          CUBICACION:  -CUB.17 RD$2,364,796,76 (MINERD- FISCALIZACION) SOMETIDA EL 06/12/19  NOTA: -SE RECIBIO VISITA DE UNIDAD TOPOGRAFICA EL 14/06/19, ESPERA RESPUESTA DEPT. DISEÑO SOBRE ACONDICIONAMIENTO DE TALUD Y ENTRADA. -PENDIENTE PAISAJISMO (DEPT.DISEÑO) -SE RECIBIO VISITA CONJUNTA PARA EVALUACION DE DESNIVEL EN TALUD EL 13/08/19. ESPERA PRESUPUESTO DE MURO POR DEPT. PRESUPUESTO. (PENDIENTE COTIZACION MURO DE GAVIONES MINERD) ENVIADA EL 10/12/19. PENDIENTE PRECIO CAÑOS ENVIADO MEDIANTE DGEE/Z1/046-2020 D/F 23/01/20.   ACCESO: ASFALTADO, NECESITA BACHEO Y SEÑALIZACION</t>
  </si>
  <si>
    <t xml:space="preserve">BARRIO: PULU/EL CAIMITO.   PROCESO DE CIERRE: -SE ENTREGO CARTA CON MONTO MEDIANTE DGEE/Z1/1172-2019 D/F 01/10/19. SE RECIBIO APROBACION CUB.FINAL EL 17/10/19.  </t>
  </si>
  <si>
    <t xml:space="preserve">SE ENVIÓ EL OFICIO DE REITERACIÓN DE INTERVENCIÓN LEGAL DGEE-PNEE/Z6/005-2020 EN FECHA 13 DE ENERO.  </t>
  </si>
  <si>
    <t xml:space="preserve">PENDIENTE HIDRAULICA: SOLUCION HIDRAULICA.  PENDIENTE DISEÑO: VALIDACION MOVIMIENTO DE TIERRA. PENDIENTE DISEÑO, CALCULO Y MINERD: VISITA EN CONJUNTO SOLUCION MURO DE CONTENCION (EMAIL 27/1/2020) </t>
  </si>
  <si>
    <t>PENDIENTE DISEÑO : MUROS DE CONTENSION SOLAR AGREGADO.</t>
  </si>
  <si>
    <t>ENVIADA REITERACIÓN DE INTERVENCIÓN DE CONTRATO.</t>
  </si>
  <si>
    <t xml:space="preserve">COMUNIDAD: EL CHORRO.  CUBICACIONES: N/A    </t>
  </si>
  <si>
    <t>OBSERVACIONES: A LA ESPERA DE LEVANTAMIENTO CORREGIDO DE CONTRATISTA SOLICITADO POR RECOMENDACIONES DEL DPTO. DE DISEÑO</t>
  </si>
  <si>
    <t>COMUNIDAD: BARRIO LA CIGUA   BLOQUES: COLOCACION DE TEJAS   ACCESO: BACHEO, SEÑALIZACION Y LIMPIEZA.</t>
  </si>
  <si>
    <t>MINERD DEBE PAGAR AL BANCO LAS CUBICACIONES #11 DE RD$1,171,124.60, Y #12 DE RD$1,583,669.33 (AMBAS EN FINANCIERO DE MINERD), PARA AMORTIZAR DESEMBOLSOS DE LINEA ENTREGADOS AL CONTRATISTA. CUBICACION #13 DE RD$336,066.41, EN FISCALIZACION DE MINERD. SOLICITUD DE APROBACION DEL PRESUPUESTO DE PAISAJISMO (RD$1,455,216.96), ENVIADA A MINERD MEDIANTE EL OFICIO DGEE-917-2019 D/F 29/10/2019.</t>
  </si>
  <si>
    <t>CONTRATISTA ESTA GESTIONANDO EL DISEÑO DE LOS PILOTES CON UNA DE LAS COMPAÑIAS AUTORIZADAS, CONFORME A LO ESTABLECIDO POR MINERD EN EL OFICIO UF-PNEE#1173-2019 D/F 8/7/2019.</t>
  </si>
  <si>
    <t>COMUNIDAD: LAS TERRENAS/CALLE DUARTE  TRABAJOS HASTA LA FECHA: -MODULO: VACIADO DE ZAPATAS DE COLUMNAS Y MUROS.   NOTA:  -LA OBRA ESTA DETENIDA DESDE 05/08/2019 SIN MOTIVOS APARENTES, SE NOTIFICO A LA CONTRATISTA ARQ. KENNIA LALANE PARA QUE REINICIE CON LOS TRABAJOS A LA MAYOR BREVEDAD POSIBLE. SOLAMENTE HA INVERTIDO EL 50% DEL AVANCE -SE NOTIFICO (18-06-2019) VIA CORREO A LA CONTRATISTA PARA QUE AVANCE CON LOS TRABAJOS YA QUE SE DETIENEN CON MUCHA FRECUENCIA SIN JUSTIFICACION.  CUBICACION: -EN CIRCUITO LAS CUBICACIONES # 2 RD$ 1,403,465.06 (.8 FINAN-MODIFICACION) Y CUBICACION # 3 RD$ 2,456,575.01 (.8 FINAN-MODIFICACION).  ACCESO: SOLO REQUIERE LIMPIEZA Y SEÑALIZACION.</t>
  </si>
  <si>
    <t>COMUNIDAD: VILLA LIBERACION  TRABAJOS REALIZADO HASTA LA FECHA RELLENO COMPACTADO COLOCACION DE BLOCKS  VERJA PERIMETRAL. VACIADO DE COLUMNAS Y VIGAS EN VERJA PERIMETRAL VACIADO DE ZAPATA  MURO MC-1 LADO LATERAL IZQUIERDO. VACIADO DE MURO MC-1 LADO LATERAL IZQUIERDO.  NOTA:  -SE TRABAJA A UN RITMO LENTO DEBIDO A LA POCA PRODUCCION DEL MATERIAL DE RELLENO EN LA ZONA, POR ESTA RAZON EL CONTRATISTA PRESENTA DIFICULTAD CON LOS EQUIPOS PARA RETENERLOS EN EL PROYECTO. -EN ESPERA  DE RESPUESTA AUTORIZACION PRESUPUESTO HIDRAULICO POR PARTE DE MINERD. MEDIANTE DGEE/Z1/1449-2019 D/F 26/12/2019   ACCESO: REQUIERE BACHEO SEÑALIZACION Y LIMPIEZA.</t>
  </si>
  <si>
    <t>ESPERA DE ACTUALIZACIÓN PLANTA DE ACONDICIONAMIENTO Y NIVELES DE PISO LUEGO DE VISITA CONJUNTA 3/12/2019. PRESUPUESTO DE MUROS DEVUELTO, CORREO D/F 14/01/2020. PENDIENTE SOLICITUD PRESUPUESTO DE DEMOLICIÓN VERJA EXISTENTE.</t>
  </si>
  <si>
    <t xml:space="preserve">COLOCACION DE BLOQUES SOBRE NIVEL DE PISO EN CASETA SOBRE CISTERNA Y APLICACIÓN DE PINTURA BASE EN EXTERIOR </t>
  </si>
  <si>
    <t xml:space="preserve">RENVIO CONSIDERACIONES DE ESTUDIOS DE SUELOS EN MUROS DE CONTENCION A DPTO DE CALCULO MEDIANTE OFICIO 019-2020 D/F 14/1/2020. </t>
  </si>
  <si>
    <t xml:space="preserve">COMUNIDAD: EL HATO  TRABAJOS PENDIENTES POR EJECUTAR: -MODULO ÚNICO EN DOS NIVELES: 100% DE TERMINACIÓN DE SUPERFICIE, 80% (SANITARÍA Y 80 % ELECTRICIDAD), 100% (PISOS, PUERTAS Y VENTANAS), 100% HERRERÍA,  -ÁREA EXTERIOR: 100% RELLENO, 100% PAISAJISMO, 100% HORMIGON EN PLAZA CÍVICA, PARQUEOS Y CALZADAS. -VERJA PERIMETRAL: 70% PINTURA, 100% TRINCHERA. PUERTA PEATONAL Y VEHICULAR.  ACTIVIDADES REALIZADAS AL MOMENTO DE DETENCION: -SE INICIARA CON LA PERFORACIÓN DE POZO FILTRANTE.  NOTA: -LA OBRA SE ENCUENTRA ACTUALMENTE DETENIDA, EL CONTRATISTA ALEGA NO TENER RECURSOS. -SE ENVIA INFORME DE SITUACION ACTUAL MEDIANTE DGEE/Z1/160-2019 D/F 14/02/2019. - SE ENVIA INFORME DE SITUACION ACTUAL MEDIANTE DGEE/Z1/601-2019 D/F 21/05/2019, JUNTO A LA COMUNICACION DEL CONTRATISTA DONDE SOLICITABA RESCISION DE CONTRATO.  PROCESO DE RESCISION: - A LA ESPERA DEL INFORME DE LA REVISION TECNICA INICIAL DEFINITIVA POR PARTE DEL DEPARTAMENTO DE PRESUPUESTO. SEGÚN OFICIO NO. DGEE/Z1/1345-2019, D/F 22/11/2019.   ACCESO: SOLO REQUIERE SEÑALIZACION Y LIMPIEZA. </t>
  </si>
  <si>
    <t>COMUNIDAD LA CALCOMA  ESTATUS DE EJECUCION: -TERMINACIONES DE COLUMNAS CA Y VIGA VA EN ZONA MURO MC-1/MC-2.   CUBICACION: - SE SOMETIÓ LA CUBICACIÓN NO. 1, EN FECHA 27/12/2019 Y FUE FIRMADA EN FECHA 03/01/2020, CON UN MOTO DE RD$ 3,459,986.48. - SE RECIBIÓ LOS PLANOS DE REPLANTEO DE CONJUNTO Y ESTRUCTURALES, EN FECHA 03/01/2020, SE LE ENVIÓ AL CONTRATISTA   ACCESO: BACHEO, SEÑALIZACION Y LIMPIEZA</t>
  </si>
  <si>
    <t xml:space="preserve">HISTÓRICO:  Fiscalización de solución hidráulica por MINERD 14/06/2017. MINERD SOLICITO UN PERMISO NOTARIADO POR PARTE DEL PROPIETARIO DEL SOLAR POR DONDE PASARÍA LA CANALETA. SE ENVIÓ NUEVAMENTE LA SOLUCIÓN HIDRÁULICA AL MINERD, ESTA SOLUCION ESTA APROBADA.  ESTUVO DETENIDA DESDE 30/03/2018 HASTA EL 15/05/2018. EL CONTRATISTA ALEGABA FALTA DE RECURSOS ECONÓMICOS. MANEJO FINANCIERO CUESTIONABLE. SE REACTIVO CON LA CONTINUACIÓN DEL VACIADO DE H.A. DEL MURO MC-1.  PROCESO ACTUAL: ACTIVA DESDE 15/05/2018 PASARELAS: Colocación de encofrado de columnas BNP en galerías.   CONTRATISTA CON RITMO LENTO DE TRABAJO  </t>
  </si>
  <si>
    <t xml:space="preserve">PUESTA EN POSESIÓN DE SOLAR EL 01 DE MARZO DE 2018. RECIBIÓ LA PLANTA DE CONJUNTO EL 13/04/2018. RECIBIÓ PAGO DEL AVANCE (17/04/2018). RECIBIDO EL INFORME DE ESTUDIO DE SUELOS EL 17/05/2018 Y ENVIADO AL DPTO. DE CALCULO EL MISMO DÍA (17/05/2018). EN ESPERA DE PLANOS ESTRUCTURALES (DPTO. DE CALCULO). RECIBIMOS LOS PLANOS ESTRUCTURALES EL 22/06/2018.  ESTUVO DETENIDA DESDE EL 15/09/2018 HASTA EL 29/07/2019, EN ESPERA DE MODIFICACIÓN DE LA PLANTA DE CONJUNTO, DEBIDO A QUE EL ACONDICIONAMIENTO PROPUESTO ANTERIORMENTE NO RESULTO FACTIBLE. ACTIVA DESDE EL 30/07/2019.  PROCESO ACTUAL:  MODULO 4@5 AÑOS: Encofrado y vaciado de columnas CA SNP. MODULO 3@4 AÑOS: Encofrado y vaciado de columnas CA SNP. MODULO 2@3 AÑOS: Encofrado y vaciado de columnas CA SNP. MODULO 1@2 AÑOS: Encofrado y vaciado de columnas CA SNP. MODULO LACTANTES: Excavación de zapatas de muros y columnas y vaciado de zapatas de muros y columnas. MODULO COCINA: Excavación de zapatas de muros y columnas y vaciado de zapatas de muros y columnas. MODULO ALMACEN Y BAÑO DE EMPLEADOS: Excavación de zapatas de muros y columnas y vaciado de zapatas de muros y columnas. MODULO BAÑO DISCAPACITADOS: Excavación de zapatas de muros y columnas y vaciado de zapatas de muros y columnas.   </t>
  </si>
  <si>
    <t xml:space="preserve">INAUGURADA 07/08/2019 PRE RECEPCION REALIZADA EL 19 DE JUNIO DE 2019. ENVIADA LA RESPUESTA DE LA REVISION TECNICA, EN ESPERA DE CONSENSO. </t>
  </si>
  <si>
    <t xml:space="preserve">PUESTA EN POSESIÓN POR INSTRUCCIONES DEL MINERD EL 15/4/2016. SE ENVIÓ EL LEVANTAMIENTO TOPOGRÁFICO AL DPTO. DE DISEÑOS EL 4/5/2016 PARA  FINES DEL DISEÑO DE LA PLANTA DE CONJUNTO. LUEGO DE HABER ANALIZADO EL ESTUDIO DE SUELOS, EL DPTO. DE CALCULO DEL MOPC EMITIÓ UN INFORME SOBRE LAS CONDICIONES DEL SUELO, EL CUAL FUE REMITIDO AL MINERD (05 DE SEPTIEMBRE DE 2016 MEDIANTE OFICIO DGEE-PNEE/Z2/268-2016), PARA QUE NOS INDIQUEN CUAL DE LAS TRES OPCIONES PARA INTERVENIR EL SUELO, PLANTEADAS POR EL ING. PERSIO DIAZ (ENC. DE GEOTECNIA DEL MOPC) ES LA MAS FACTIBLE.  EL MINERD DESCARTO EL SOLAR.   </t>
  </si>
  <si>
    <t xml:space="preserve">HISTORICO: PUESTA EN POSESIÓN: MARTES 09/01/2018 RECIBIÓ PAGO DE AVANCE EL 17/04/2018.  SE REALIZO EL LEVANTAMIENTO TOPOGRÁFICO Y SE DEPOSITO EN MOPC STO DGO EL 30/05/2018, ESTUVO EN ESPERA DE PLANTA DE UBICACIÓN PARA SONDEOS DE ESTUDIO DE SUELOS, RECIBIMOS LA PLANTA DE UBICACIÓN EL 02/08/2018. RECIBIMOS EL INFORME DEL ESTUDIO DE SUELOS EL 26/09/2018 Y SE ENVIÓ AL DPTO. DE CALCULO EL MISMO DÍA. LUEGO DE LA VISITA INTERINSTITUCIONAL MINERD-MOPC DEL 05/12/2018, SE ACORDÓ REALIZAR UNA NUEVA UBICACIÓN DE LA ESTANCIA. RECIBIMOS LA NUEVA PLANTA DE CONJUNTO EL 12/12/2018. POR TANTO, EL CONTRATISTA TUVO QUE REALIZAR UN NUEVO ESTUDIO DE SUELOS.  RECIBIMOS EL INFORME DEL ESTUDIO DE SUELOS EL 14/03/2019 Y SE ENVIÓ AL DPTO. DE CALCULO EL MISMO DÍA. RECIBIMOS LOS PLANOS ESTRUCTURALES Y LOS PLANOS PARA REPLANTEO EL 3/05/2019. EL 09/05/2019 RECIBIMOS LOS PLANOS DE ACONDICIONAMIENTO, ARQUITECTÓNICOS Y DIMENSIONADOS. RECIBIMOS EL PERMISO DE MEDIO AMBIENTE EL 25/11/2019. ESTUVO DETENIDA DEBIDO A EL PERMISO DE MEDIO AMBIENTE HASTA EL 02/12/2019, PORQUE LUEGO DE RECIBIRLO HUBO QUE REALIZAR LA LOGISTICA PARA LA ACTIVACION DE LOS TRABAJOS.   PROCESO ACTUAL: ACTIVA ACONDICIONAMIENTO DE TERRENO: Limpieza de terreno, corte de arboles grandes y corte de material inservible.       </t>
  </si>
  <si>
    <t xml:space="preserve">Histórico: RECIBIMOS LOS DOCUMENTOS PARA PUESTA EN POSESIÓN MEDIANTE EL OFICIO UF-PNEE#119-2018 DE FECHA 16/01/2018.  PUESTA EN POSESIÓN DE SOLAR, EL 01 DE MARZO DE 2018. RECIBIDO EL  PAGO DEL AVANCE.  El día de la puesta en posesión del solar (01/03/2018), todas las partes (por MINERD la Ing. Teofila Villa, por MOPC Ing. Diogenes Reyes, Ing. Angel Taveras y Arq. Adriana Bernabe y por parte del dueño del solar, su representante legal), constataron que en una porción del solar esta asentado un almacén ferretero, el cual, el representante del dueño del solar se comprometió a retirar (problemática solucionada).  RECIBIMOS EL LEVANTAMIENTO TOPOGRÁFICO EL 31/07/2018 Y SE ENVIÓ AL DPTO. DE DISEÑO EL 01/08/2018. RECIBIMOS LA PLANTA DE CONJUNTO EL 14/09/2018.  RECIBIMOS EL INFORME DEL ESTUDIO DE SUELOS EL 13/11/2018 Y SE ENVIÓ AL DPTO. DE CALCULO EL MISMO DÍA. RECIBIMOS LOS PLANOS ESTRUCTURALES EL 03/12/2018  ESTUVO DETENIDA DESDE EL 04/02/2019 HASTA EL 14/02/2019. POR PROBLEMAS DE MEDIO AMBIENTE. LA MINA DE MATERIALES DE DONDE SE ABASTECE LA OBRA, FUE CERRADA. PROBLEMAS MIMARENA. SE REACTIVO EL 15/02/2019. ABRIERON LA MINA DE MATERIAL. DETENIDA DESDE EL 01/03/2019 POR PROBLEMAS MIMARENA. CERRARON LA MINA DE ABASTECIMIENTO DE MATERIAL NUEVAMENTE. ESTUVO DETENIDA DESDE EL 01/03/2019 HASTA EL19/03/2019 POR PROBLEMAS MIMARENA, HABÍAN CERRADO LA MINA DE ABASTECIMIENTO DE MATERIAL NUEVAMENTE. EL CONTRATISTA SE ESTA ABASTECIENDO DE OTRA MINA (EL NARANJO).  ESTUVO ACTIVA DESDE EL 20/03/2019 HASTA EL 07/06/2019.  ESTUVO DETENIDA DESDE EL 07/06/2019 HASTA EL 14/10/2019. EL CONTRATISTA HABIA ENVIADO EL LEVANTAMIENTO TOPOGRÁFICO INICIAL MAL REALIZADO (INCLUIA LAS ACERAS), POR LO QUE LA PLANTA DE UBICACIÓN DEL PLANTEL NO SE CORRESPONDIA CON LA REALIDAD. EL DEPARTAMENTO DE DISEÑOS REUBICO EL PLANTEL EN EL LEVANTAMIENTO TOPOGRÁFICO CORRECTO. EL 4/09/2019 RECIBIMOS LOS PLANOS DE REPLANTEO DE CONJUNTO, ACONDICIONAMIENTO Y DE CONJUNTO, ARQUITECTONICA DIMENSIONADA Y ELEVACIONES Y SECCIONES. EL CONTRATISTA REINICIO LOS TRABAJOS EL 15/10/2019.  PROCESO ACTUAL: ACTIVA DESDE EL 15/10/2019. MODULOS 4@5 AÑOS: Vaciado de  viga a nivel de piso y colocación de relleno de reposición con material excavado. MODULOS 3@4 AÑOS: Vaciado de  viga a nivel de piso y colocación de relleno de reposición con material excavado. MODULOS 1@2 AÑOS: Vaciado de  viga a nivel de piso y colocación de relleno de reposición con material excavado. MODULOS 2@3 AÑOS: Vaciado de  viga a nivel de piso y colocación de relleno de reposición con material excavado. </t>
  </si>
  <si>
    <t>HISTORICO: Estatus solar según minerd fecha 20/04/2018: aprobado el traslado del plantel. RECIBIMOS LOS DOCUMENTOS PARA PUESTA EN POSESIÓN DEL SOLAR EL 09/09/2018, MEDIANTE EL OFICIO DEL MINERD UF-PNEE#2761-2018 DE FECHA 06 DE SEPTIEMBRE DE 2018.  PUESTA EN POSESIÓN DEL NUEVO SOLAR EL 25 DE OCTUBRE DE 2018  PUESTA EN POSESIÓN EL 25/10/2018. REUBICADA A LA ZONA FRANCA PISANO RECIBIMOS EL LEVANTAMIENTO TOPOGRÁFICO EL 26/10/2018 Y SE ENVIÓ AL DPTO. DE DISEÑOS EL MISMO DÍA.  RECIBIMOS LA PLANTA DE UBICACIÓN PARA SONDEOS EL 14/12/2018.  RECIBIMOS EL INFORME DEL ESTUDIO DE SUELOS EL 04/02/2019 Y SE ENVIÓ AL DPTO. DE CALCULO EL MISMO DÍA. RECIBIMOS LOS PLANOS ESTRUCTURALES EL 5/04/2019 (4:40 P.M). SERÁN REMITIDOS AL CONTRATISTA PARA QUE PROGRAME EL INICIO DE LAS ACTIVIDADES DE CONSTRUCCIÓN. RECIBIMOS LA PLANTA DE REPLANTEO EL 30/04/2019. RECIBIMOS UN REENVIO DE LOS PLANOS ESTRUCTURALES Y DE REPLANTEO EL 17/05/2019. SE ESTA TRAMITANDO EL PERMISO DE MEDIO AMBIENTE. EL 08/05/2019 SE ENVIO AL DPTO. DE GESTION AMBIENTAL Y RIESGOS DEL MOPC (OFICIO DGEE-PNEE/Z2/180-2019 D/F 08/05/2019) EL EXPEDIENTE DEL PROYECTO. LA DGRA ENVIO EL EXPEDIENTE A LA DIRECCION GRAL. DE PLANIFICACION DE INVERSIONES VIA OFICIO DGRA No. 68/2019 D/F 08/05/2019. RECIBIMOS EL PERMISO DE MEDIO AMBIENTE EL 24/06/2019 Y SE ENVIO AL CONTRATISTA EL 25/06/2019 PARA QUE INICIARA LAS ACTIVIDADES CORRESPONDIENTES.   PROCESO ACTUAL: DETENIDA DESDE 15/01/2020. FALTA DE RECURSOS ECONOMICOS, PENDIENTE PAGO DE CUBICACIONES.  ULTIMAS ACTIVIDADES EJECUTADAS: PRIMER NIVEL: Colocación de malla electro soldada sobre relleno sobre platea.</t>
  </si>
  <si>
    <t>0257-15</t>
  </si>
  <si>
    <t>ACTUALIZADO AL: 04/02/2020</t>
  </si>
  <si>
    <t>ESCUELA</t>
  </si>
  <si>
    <t>PROYECCIÓN PLANTELES AGOSTO 2020</t>
  </si>
  <si>
    <t>ACTUALIZADO AL: 03/02/2020</t>
  </si>
  <si>
    <t>%</t>
  </si>
  <si>
    <t>PROYECCIÓN PLANTELES SEPTIEMBRE-DICIEMBRE  2020</t>
  </si>
  <si>
    <t>PROYECCIÓN PLANTELES ENERO A DICIEMBRE 2021</t>
  </si>
  <si>
    <t>LICEO CORRAL DE LA CRUZ-CORRAL GRANDE</t>
  </si>
  <si>
    <t>FECHA INAUGURADA</t>
  </si>
  <si>
    <t>ÚLTIMA CUBICACIÓN</t>
  </si>
  <si>
    <t>15 NORMAL</t>
  </si>
  <si>
    <t>PROCESO DE CIERRE</t>
  </si>
  <si>
    <t>REVISIÓN TÉCNICA</t>
  </si>
  <si>
    <t xml:space="preserve">INICIO </t>
  </si>
  <si>
    <t>SALIDA</t>
  </si>
  <si>
    <t>RESPUESTA REVISIÓN TÉCNICA</t>
  </si>
  <si>
    <t>PROCESO DE CONSENSO</t>
  </si>
  <si>
    <t>RESPUESTA INFORME PRELIMINAR</t>
  </si>
  <si>
    <t>PROCESO</t>
  </si>
  <si>
    <t>A LA ESPERA DE ADENDA DEL CONTRATO PARA PODER ENVIAR A APROBAR LOS MUROS DE CONTENCION, Y PODER CUBICAR.  POR PARTE DE MINERD NO SE HA RECIBIDO LA APROBACION DE LA DEMOLICION DE LOS BLOQUE EXISTENTES. ENVIADA MEDIANTE OFICIO  394-2018 D/F 9/8/18.</t>
  </si>
  <si>
    <t>CONTRATISTA HA RECIBIDO LINEAS DE CRÉDITO Y NO HA REACTIVADO LA OBRA. A LA ESPERA DE LA NOTIFICACIÓN POR PARTE DEL SUPERVISOR.</t>
  </si>
  <si>
    <t xml:space="preserve">PUESTA EN POSESION EN  FECHA 28/08/2019. REMISION ESTUDIO DE SUELO MEDIANTE DGEE/Z1/094-2020 D/F 07-02-2020.   </t>
  </si>
  <si>
    <t xml:space="preserve">LLEGADA LA PUESTA EN POSESION BAJO OFICIO UF-PNEE#1855-2018 EN FECHA 26/6/18.  DETENIDA DESDE EL DIA 14/5/19, PENDIENTE PAGO DEL TERRENO. GESTION INMOBILIARIA MINERD INFORMO A LA UNIDAD DE FISCALIZACION DE MINERD, LA INMEDIATA PARALIZACION DE LOS TRABAJOS, EN VIRTUD DE LA OBJECION NOTIFICADA POR EL OFERENTE, DEBIDO A LA FALTA DE PAGO.  PENDIENTE COTIZACION DE MUROS DE SUELO REFORZADO ENVIADO A MINERD VIA CORREO D/F 17-10-2019. </t>
  </si>
  <si>
    <t xml:space="preserve">LA CONTRATISTA ALEGA QUE NO TIENE DINERO PARA CONTINUAR LOS TRABAJOS, A LA ESPERA DEL PAGO DE LA CUBICACIÓN. </t>
  </si>
  <si>
    <t>COMUNIDAD: LA JUBARA,TENARES  OBSERVACIONES: REMISION INFORME DE SITUACION ACTUAL MEDIANTE OFICIO DGEE/Z1/023/2020 D/F 10-01-2020  CUB. 17 DEVUELTA DE MESA – MINERD, POR VALIDACION MOVIMIENTO DE TIERRA CUBICADOS POR SUPERVISION OISOE. A LA ESPERA DE APROBACION DE MOV. DE TIERRA  CUARTO DESEMBOLSO POR LINEA DE CREDITO POR UN MONTO DE RD$ 500,000.00 D/F 26-11-2019, PARA TERMINACION DEL PLANTEL.   -SOLICITUD DE UN TERCER DESEMBOLSO DE LINEA DE CREDITO POR UN MONTO DE RD$3,000,000.00 D/F19-06-2019.  CONDICION ACCESO: PENDIENTE SEÑALIZACION Y LIMPIEZA  COORDENADAS: https://goo.gl/maps/za8cHM4mA272</t>
  </si>
  <si>
    <t>COMUNIDAD: CRUCERO PROCESO DE RESCISION: -SE ENTREGO CUB.02 RES. $191,711.07   L LUEGO DE AGOTADO EL PROCESO SE PROCEDE A ENVIAR OFICIO DE NOTIFICACION DE NO FIRMA CARTA CON MONTO  MEDIANTE OFCIO DGEE/Z1/083-2020 D/F 5/2/2020     ACCESO: SEÑALIZACION Y LIMPIEZA</t>
  </si>
  <si>
    <t xml:space="preserve">COMUNIDAD: SABANETA.  NOTA: SE SOLICITO CARTA CON MONTO EL 9/9/2019, EL CONTRATISTA NO ESTA DEACUERDO HASTA TANTO NO SEA REVISADA SU CUBICACION, SE PROGRAMO REUNION EL VIERNES 31/1/2020   CUB 1O RES RD$ -4,469,491.82  </t>
  </si>
  <si>
    <t xml:space="preserve">COMUNIDAD: ARENOSO     PENDIENTE :  LITIS EN PARTE DE LA CANCHA.  </t>
  </si>
  <si>
    <t xml:space="preserve">REUBICADA A DOS PLANTELES EN LA PROVINCIA DAJABON, MEDIANTE EL OFICIO UF-PNEE#3419-2019 D/F 06/11/2019 A PRIMARIA JOSE ANTONIO SALCEDO Y MEDIANTE UF-PNEE#3420-2019 D/F 06/11/2019 A SECUNDARIA SAN JOSE. </t>
  </si>
  <si>
    <t>PLANOS ESTRUCTURALES ENTREGADOS, A LA ESPERA DEL INICIO DE LOS TRABAJOS. EN VISITA DEL MINERD PARA LA APROBACIÓN DE LOS MUROS DE CONTENCIÓN EL ING. PICHARDO DESCARTO EL SOLAR POR EL GRAN MOVIMIENTO DE TIERRA QUE SE GENERARÍA.</t>
  </si>
  <si>
    <t>CONTRATISTA CUENTA CON LOS PLANOS, PERO ESTA EN EL PROCESO DE EVALUACIÓN DE LOS TALLERES A REALIZAR, SE ESTARÁ NOTIFICANDO AL MINERD POR PARTE DEL SUPERVISOR.</t>
  </si>
  <si>
    <t xml:space="preserve">ESPERANDO APROBACION DE MURO MINERD </t>
  </si>
  <si>
    <t xml:space="preserve">SE REINICIARON LOS TRABAJOS EL 05-02-2020.  </t>
  </si>
  <si>
    <t>OBSERVACIONES: A LA ESPERA DE LEVANTAMIENTO CORREGIDO DE CONTRATISTA SOLICITADO POR RECOMENDACIONES DEL DPTO. DE DISEÑO.  REMISION VIA EMAIL LEVANTAMIENTO TOPOGRAFICO CORREGIDO 10/2/2020.</t>
  </si>
  <si>
    <t>EN ESPERA DEFINICIÓN TERRENO ALEDAÑO  POR PARTE DEL DEPARTAMENTO DE DISEÑO PARA TRABAJOS EXTERIORES. PENDIENTE ÚLTIMOS PLANOS CON ACTUALIZACIÓN DE COCINA Y SALA DE LACTANTES</t>
  </si>
  <si>
    <t>EN ESPERA DE RECOMENDACIÓN DEL DPTO. DE CALCULO CON RELACIÓN A LOS RESULTADOS DE REFRACCIÓN SÍSMICA. SOLUCIÓN HIDRÁULICA .EN ESPERA DE PROPUESTA. SE REALIZO VISITA DE ING. DE ESTRUCTURA , PARA  EVALUACION DE DISEÑO MUROS DE CONTENCION.(PENDIENTE ANEXAR CURVAS FALTANTES) PLANOS ARQUITECTÓNICOS LISTOS. SE ESTA TRABAJANDO EN LOS PLANOS DE MUROS DE LA ESTANCIA VILLA MELLA. PLANOS DIMENSIONADOS PENDIENTES.</t>
  </si>
  <si>
    <t xml:space="preserve">A LA ESPERA DE REVISION DE LOS MUROS POR DISEÑO. </t>
  </si>
  <si>
    <t xml:space="preserve">A LA ESPERA DE LA PLANTA DE CONJUNTO </t>
  </si>
  <si>
    <t>COVID-19</t>
  </si>
  <si>
    <t>COMUNIDAD: BARRIO LA CIGUA  BLOQUES: COLOCACION DE TEJAS, BASE DE PINTURA BLANCA EXTERIOR: DRENAJE PLUVIAL   ACCESO: BACHEO, SEÑALIZACION Y LIMPIEZA.</t>
  </si>
  <si>
    <t xml:space="preserve">EL CONTRATISTA ALEGA FALTA DE LOQUIDEZ, ESTE CENTRO TIIENE UNA CUBICACION PENDIENTE DE PAGO,  CUBICACION #6  </t>
  </si>
  <si>
    <t xml:space="preserve"> ULTIMA VISITA INTERINSTITUCIONAL DICIEMBRE 12 DEL 2019 PARA REVISION DE NIVEL FREATICO DEBIDO A ESCURRENTIA PRESENTADA EN SOLAR. </t>
  </si>
  <si>
    <t>COMUNIDAD: LA CRUZ.  OBSERVACIONES: DETENIDA: C0NTRATISTA NOTIFICO QUE POR LLAMADO A CUARENTENA POR PARTE DEL ESTADO DOMINICANO, FUERON DETENIDOS LOS TRABAJOS PARA PRESERVAR LA SALUD Y LA VIDA DEL EQUIPO DE TRABAJO.   CUB. 17 RD$ 1,343,920.41 FINAN - MODIFICACION                COORDENADAS: https://goo.gl/maps/48D4zWMB9cs</t>
  </si>
  <si>
    <t>A la espera de brigada topografica para levantamiento de relleno exterior.</t>
  </si>
  <si>
    <t xml:space="preserve">EL CONTRATISTA DICE NO TIENE FONDOS, NO SE LE DEBEN CUBICACIONES, EL 26-01-2020 SE LELVO A OBRA MADERA PARA INCIAIR LOS ENCONFRADOS DE COLUMNAS Y VIGAS </t>
  </si>
  <si>
    <t>DETENIDA ESPERANDO DEFINICION DE ALCANCE DEL CONTRATO, SOLICITADO MEDIANTE OFICIO GPRO/Z3/015-2020 D/F 26/02/2020.</t>
  </si>
  <si>
    <t>CUBICACION DE RESCISION #22 ENTREGADA EN FECHA 1/4/20.</t>
  </si>
  <si>
    <t>REUBICADA A POLITECNICO NUESTRA SEÑORA DEL CARMEN, SANTIAGO, MEDIANTE EL OFICIO DEL MINERD UF-PNEE#2699-2019 D/F 30/08/2019.  PROCESO ACTUAL: PRELIMINARES. RECIBIMOS LOS PLANOS DE UBICACION PARA SONDEOS EL 11/11/2019. RECIBIMOS EL INFORME DEL ESTUDIO DE SUELOS EL 29/11/2019 Y SE ENVIO AL DEPTO. DE CALCULO EL MISMO DIA. RECIBIMOS LOS PLANOS ESTRUCTURALES EL 23/01/2020  ESTA EN PROCESO DE GESTION DEL PERMISO DE MEDIO AMBIENTE. SE ENVIARON LOS DOCUMENTOS PARA SOLICITUD DEL PERMISO DE MEDIO AMBIENTE AL DEPTO. DE GESTION AMBIENTAL Y RIESGO DEL MOPC EL 13/02/2020 MEDIANTE EL OFICIO DGEE-PNEE/Z2/061-2020 D/F 13/02/2020. SIN EMBARGO, DEBIDO AL ERROR EN EL NOMBRE DEL PLANTEL  EN EL OFICIO DE PUESTA EN POSESION POR PARTE DEL MINERD, EL PERMISO NO SE HA PODIDO TRAMITAR. ESPERAMOS LA CORRECCION DEL OFICIO DE PUESTA EN POSESION.</t>
  </si>
  <si>
    <t>DEPTO. DE PRESUPUESTO: ESPERA DE INFORMACION COMPLETIVA (SOLICITADA POR CORREO 1/05/2020 Y 26/05/2020) DE RECLAMACION SOBRE USO DE CEPOS METALICOS; 1RA PARTE REMITIDA MEDIANTE OFICIO DGE-PNEE/Z3/560-2019 D/F 22/11/2019. PRECIOS, SOLICITADOS MEDIANTE OFICIO GPRO/Z3/036-2020 D/F 17/3/2020. PRESUPUESTO DE MUROS EN MANOS DEL SUPERVISOR PARA REVISION. EN ESPERA DE CONSENSO CON RECLAMACION DEL CONTRATISTA.</t>
  </si>
  <si>
    <t xml:space="preserve">CONTRATISTA DESCAPITALIZADO, CON PARTIDAS PENDIENTES OR EJECUTAR. NOTIFICADO A MINERD, OFICIO DGE-PNEE/Z3/146-2019 D/F 22/03/2019. PRESUPUESTO DE TERMINACION REMITIDO A MINERD.  CUBICACION #11T RES EN FISCALIZACION DE MINERD, DE RD$-388,250.40. </t>
  </si>
  <si>
    <t>CONTRATISTA DETUVO LOS TRABAJOS POR EMERGENCIA NACIONAL DEL COVID-19. SOLICITUD REACTIVACION ENVIADA POR CORREO EN FECHA 26/05/2020.  CUBICACIONES #14 Y #15, PAGADAS 19/05/2020. CUBICACIONES #16 Y #17 CON LIBRAMIENTO EMITIDO.  CUBICACION #18, EN FINANCIERO-MODIFICACION.</t>
  </si>
  <si>
    <t>PRESUPUESTO DE TERMINACION ENVIADO A MINERD, OFICIO GPRO-171-2020 D/F 23/04/2020. NOTIFICACION DE SITUACION ENVIADA A MINERD, OFICIO DGE-PNEE/Z3/208-2018 D/F 8/05/2018. CUBICACION #12 RESCISION, DE RD$1,534,793.96, PAGADA EN FECHA 31/07/2019.</t>
  </si>
  <si>
    <t xml:space="preserve">EN PROCESO DE ELABORACION DE PLANOS Y RECOMENDACIONES TECNICAS.  MINERD: PROGRAMACION DE VISITA INTERINSTITUCIONAL PARA EVALUACION DE PROPUESTA DE MUROS, SOLICITADA POR CORREO 26/05/2020. DEPTO. PRESUPUESTO: PRESUPUESTO DE MUROS DE CONTENCION, VOLANTE #210 D/F 28/2/2020 DEL DPTO. DE DISEÑO. DEPENDEDE LOS ACUERDOS DE VISITA INTERINSTITUCIONAL. </t>
  </si>
  <si>
    <t xml:space="preserve">MINERD: EVALUACION DE REUBICACION DEL PLANTEL, POR REQUERIMIENTO DE LA DIRECTIVA DEL CENTRO EDUCATIVO, SOLICITADA AL DEPTO. DE GESTION INMOBILIARIA DE MINERD, OFICIO UF-PNEE#325-2020 D/F 19/2/2020.  NOTIFICACION DE SITUACION OFICIO DGE-PNEE/Z3/490-2019 D/F 17/10/2019. LA DIRECTIVA DEL CENTRO EDUCATIVO EXISTENTE NO ESTA DE ACUERDO CON EL AREA NEGOCIADA PARA LA CONSTRUCCION DEL PROYECTO, CONTRATISTA PROGAMO EL INICIO DE LOS TRABAJOS PARA EL 12/8/2019. NO OBSTANTE, LA DIRECTIVA DEL CENTRO EDUCATIVO EXISTENTE  VISITA INTERINSTITUCIONAL REALIZADA E/F 20/11/2019. </t>
  </si>
  <si>
    <t>CUBICACION #8 DE TRANSICION - RESCISION DE RD$-2,104,276.85, EN MESA MINERD. CONTRATISTA DESCAPITALIZADO. SITUACION NOTIFICADA A MINERD</t>
  </si>
  <si>
    <t xml:space="preserve">MINERD: NOTIFICACION SITUACION, OFICIO GPRO/Z3/033-2020 D/F 16/03/2020. </t>
  </si>
  <si>
    <t xml:space="preserve">MINERD: NOTIFICACION RITMO LENTO, OFICIO GPRO/Z3/020-2020 D/F 6/3/2020. CUBICACION #20 DE RD$327,040.30, EN FISCALIZACION DE MINERD. </t>
  </si>
  <si>
    <t>ESPERANDO APROBACION DE MOVIMIENTO DE TIERRA GPRO/Z2/146.</t>
  </si>
  <si>
    <t>VISITA DE LA UNIDAD TOPOGRAFICA EL VERNES 12 DE JUNIO 2020 A HACER LEVANTAMIENTO PARA LA COLOCACION DEL RELLENO. . GPRO/Z2/042-2020A LA ESPERA DE PLANOS ELÉCTRICOS Y SANITARIOS DEL DEPARTAMENTO DE DISEÑO</t>
  </si>
  <si>
    <t>PENDIENTE SOLUCION HIDRAULICA. PENDIENTE VISITA HIDRAULICA PARA MODIFICACION DE SOLUCION APROBADA</t>
  </si>
  <si>
    <t xml:space="preserve"> INFORME CON ESTUDIOS PERTINENTES INFICAN DEFICIENCIAS ESTRUCTURALES EN EL PLANTE, REMITIDO A LA DGGE A LA ESPERA DE COMO PROCEDER.    INFORME DE VULNERABILIDAD SÍSMICA QUE INDICA LA DEMOLICIÓN DE LOS BLOQUES DE AULAS CONSTRUIDOS POR EL CONTRATISTA ANTERIOR O EL DISEÑO DE REFORZAMIENTO QUE SERIA NECESARIO PARA NO TOMAR ESA DECISIÓN. SE REALIZO UNA VISITA  CON EL DEPARTAMENTO DE ESTRUCTURA EN ENERO 2020 PARA LA REALIZACIÓN DE UN INFORME PARA REVISAR LOS ESTUDIOS DE VULNERABILIDAD REALIZADO POR EL CONTRATISTA. SE SOLICITO A MINERD SOLICITUD DE APROBACIÓN PARA LA CONSTRUCCIÓN DE VERJA PORVICIONAL ( 5 FEBRERO 2020. OFICIO #042-2020).</t>
  </si>
  <si>
    <t>A LA ESPERA DE SOLUCION HIDRAULICA LUEGO DE VISITA REALIZADA</t>
  </si>
  <si>
    <t xml:space="preserve">A LA ESPERA DE VISITA DE BRIGADA TOPOGRADFICA. SOLICITADA EL DICIEMBRE 2019    </t>
  </si>
  <si>
    <t>CUBICACION DE RESCISION SE ENCUENTRA EN LEGAL DE MINERD PARA INTERVENCIÓN DE CONTRATO.</t>
  </si>
  <si>
    <t>OBRA SE ENCUENTRA DETENIDA, LOS CONTRATISTAS ESTÁN EVALUANDO LA FORMA DE REACTIVAR LA OBRA. SUPERVISOR ENTREGO LA MODIFICACIÓN DE CONSENSO A LA CUBICACION PARA RESCINDIR. A LA ESPERA DEL MINERD PARA PROCEDER CON LA RESCISION.</t>
  </si>
  <si>
    <t>ES ESPERA DE LA PLANTA EN CONJUNTO PARA SONDEOS.</t>
  </si>
  <si>
    <t>PROBLEMA LEGALES CON EL SOLAR, EN ESPERA DE INSTRUCCIONES DE PARTE DEL MINERD.</t>
  </si>
  <si>
    <t>A LA ESPERA DE LA VISITA HIDRÁULICA DEL MOPC</t>
  </si>
  <si>
    <t>INICIANDO REPLANTEO Y TRABAJOS PRELIMINARES</t>
  </si>
  <si>
    <t>LICEO LOS GUANDULES (BASICA ESPEJO IVAN GUZMAN)</t>
  </si>
  <si>
    <t>CONTRATISTA PRESENTA PROBLEMAS FINANCIERO EN LA OBRA, SE SOLICITO UNA REUNIÓN CON LA CONTRATISTA PARA EVALUAR SU SITUACIÓN FINANCIERA.</t>
  </si>
  <si>
    <t>SOLICITUD DE LA VISITA HIDRÁULICA Y SOLICITUD DEL PRESUPUESTO ELÉCTRICO EXTERIOR.</t>
  </si>
  <si>
    <t>ES ESPERA DE LA PLANTA EN CONJUNTO PARA SONDEOS, DEPART. DE DISEÑO ESTA A LA ESPERA DE LA APROBACIÓN DE LA PLANTA EN CONJUNTO DE URBE.</t>
  </si>
  <si>
    <t>A LA ESPERA DE LOS PLANOS ESTRUCTURALES, AL MOMENTO DE INICIO DE LOS TRABAJOS EN EL SOLAR, LA COMUNIDAD ESTA RENUENTE A QUE SE HICIERA ESA OBRA EN EL SOLAR.</t>
  </si>
  <si>
    <t>LICEO LOS GUANDULES (BASICA ESPEJO PIKI LORA)</t>
  </si>
  <si>
    <t xml:space="preserve">A LA ESPERA ESTUDIO DE SUELO POR PARTE DEL CONTRATISTA. LA DIRECTORA NO ACEPTA LA UBICACION DE LOS BLOQUES. A LA ESPERA DE REUBICACION.  </t>
  </si>
  <si>
    <t>A LA ESPERA DE PAGO DE CUBICACION LA CUAL SE RETRASO POR LA APROBACIÓN DEL MOVIMIENTO DE TIERRA POR PARTE DEL MINERD.</t>
  </si>
  <si>
    <t xml:space="preserve">COMUNIDAD: LAS GUARANAS  OBSERVACIONES:  TRABAJOS REINICIADOS EL 20-5-2020.  </t>
  </si>
  <si>
    <t>0048-15</t>
  </si>
  <si>
    <t xml:space="preserve">SE ENVIO A MINERD INFORME SOBRE SITUACION DEL SOLAR BAJO OFICIO GPRO-017-2020 D/F 02-3-2020;   MINERD: PRELIMINAR DE MOVIMIENTO DE TIERRA ENVIADO MEDIANTE OFICIO GPRO-049-2020 D/F 4/3/20.  A LA ESPERA QUE SE REGULARICEN LAS VISTAS EN CONJUNTOS PARA FISCALIZAR LA PROPUESTA DE MUROS. </t>
  </si>
  <si>
    <t>SE ENVIO INFORME DE INTERVENCION LEGAL PARA LOS FINES DE RECISION MEDIANTE OFICIO GPRO-Z4-004-2020 D/F 24/02/2020. EL CONTRATISTA NO HA CUMPLIDO CON EL CRONOGRAMA NI RITMO ESPERADO.</t>
  </si>
  <si>
    <t>COMUNIDAD: MATA DE GUANABANO  TRABAJOS PENDIENTES POR EJECUTAR: BLOQUE B-1: PINTURA 100%, VENTANAS 100%, ELECTRICIDAD 100%, APARATOS SANITARIOS 100%, PROTECTORES 100%, PISOS100%, PANETE 100% HROMIGONES 100% BLOQUE INICIAL :PINTURA 100%, VENTANAS 100%, ELECTRICIDAD 100%, APARATOS SANITARIOS 100%, PROTECTORES 100% PISOS100%, PANETE 100% HROMIGONES 100% COMEDOR:PANETE 100%, PINTURA 100%, VENTANAS 100%, ELECTRICIDAD 80%, APARATOS SANITARIOS 100%, PROTECTORES 100% PISOS100%, PANETE 100% HORMIGONES 100% AREAS EXTERIORES :CANCHA 100%, GRADA 100%, PLAZA CIVICA 100%, PAISAJISMO 100%  NOTA: ESTA DETENIDA PENDIENTE APROBACION DE MUROS ENVIADA MEDIANTE GPRO/Z1/064-2020 D/F 05/03/20. PENDIENTE MINERD.</t>
  </si>
  <si>
    <t xml:space="preserve">COMUNIDAD: SAN VICTOR ABAJO.  ACTIVIDADES EN EJECUCION: -INICIO DE TRABAJOS EN OBRA 24/06/19 -ACONDICIONAMIENTO DE TERRENO: LIMPIEZA Y CORTE DE ARBOLES.  NOTA: -SE RECIBIO VISITA TECNICA CONJUNTA PARA REFORMULACION DE PROPUESTA DE MUROS EL 10/10/19. ESPERA RESPUESTA MINERD SOBRE COTIZACION MSR SOLICITADA EL 22/11/19.     </t>
  </si>
  <si>
    <t>COMUNIDAD: MONTE DE LA JAGUA.   NOTA: -SE RECIBIO DESESTIMACION DE PUESTA EN POSESION EL 20/02/20. ESPERA NUEVO TERRENO. -CARTA COMPROMISO PARA NUEVA PUESTA EN POSESION. PENDIENTE MINERD.</t>
  </si>
  <si>
    <t>A LA ESPERA DE APROBACION DEL MINERD DEL MOVIMIENTO DE TIERRA PRELIMINAR.</t>
  </si>
  <si>
    <t xml:space="preserve">ENVIO A MINERD INTERVENCION LEGAL :MEDIANTE OFICIO DGE-PNEE/Z4/655-2019 D / F 22/11/2019 SE ENTREGO LA CUBICACION NO.22 DE RESCISION EN FECHA 16/3/20.  </t>
  </si>
  <si>
    <t>A LA ESPERA DE APROBACIÓN DE MINERD DEL MOVIMIENTO DE TIERRA PRELIMINAR.</t>
  </si>
  <si>
    <t xml:space="preserve">COMUNIDAD: EL CHORRO.     OBSERVACIONES: TIENE PROGRAMADO PARA EL LUNES -VACIADO DE LOSA 2DO NIVEL EN BLOQUE Y LOSA DE CAJA DE ESCALERA B1      </t>
  </si>
  <si>
    <t xml:space="preserve">COMUNIDAD: LA ESCUCHADERA  PENDIENTE MEDIA TENSION   OBSERVACIONES: A LA ESPERA DE APROBACION DE MURO GPRO/Z1/252-2020 D/F 4/6/2020  -SE SOLICITO UN QUINTO DESEMBOLSO DE LINEA DE CREDITO PO UN MONTO DE RD$3,000,000.00.      </t>
  </si>
  <si>
    <t xml:space="preserve">COMUNIDAD: CAÑADA SECA        </t>
  </si>
  <si>
    <t xml:space="preserve">COMUNIDAD: MANABAO DETENIDO POR INTERVENCION LEGAL.  ACTUALMENTE TIENE UNA DEUDA MINERD, PRIVADA BANCO DE  RD$  2.865.551,41   PROCESO DE CIERRE:   FUE SOMETIDA LA CUBICACION 11 DE RESCISION LUEGO DE AGOTADO EL PROCESO MINERD EN LA FISCALIZACION HACE UNA DEVOLUCION Y SOLICITA QUE SEA INTRODUCIDA A MESA-MINERD COMO CUBICACION NORMAL MEDIANTE OFICIO UF-PNEE#2587-2019 D/F 22/8/19.  PENDIENTE: SOLICITUD PRESUPUESTO FRONTON Y BAÑOS SERVICIO- GPRO/Z1/247-2020 -28/5/2020 (MOPC)     </t>
  </si>
  <si>
    <t xml:space="preserve"> OBSERVACIONES: SOLICITUD DE APROBACION DE MUROS DE CONTENCION GPRO/Z1/211-2020 - 27/4/2020 (MINERD) </t>
  </si>
  <si>
    <t xml:space="preserve">COMUNIDAD: LOS SUAREZ     PENDIENTE APROBACION SOLUCION HIDRAULICA EN MINERD – DGGE-476-2019 RECIBIDA EL 18/6/2019 EN MINERD.    </t>
  </si>
  <si>
    <t>COMUNIDAD: LA CEIBITA   OBSERVACION: REORGANIZANDO TRABAJOS.      ACCESO: SOLO REQUIERE LIMPIEZA Y SEÑALIZACION</t>
  </si>
  <si>
    <t xml:space="preserve">COMUNIDAD: JEREMIAS   CIERRE: SOLICITUD DE REVISION TECNICA DESESTIMADA 6/2/2020  -SE SOLICITO UN SEGUNDO DESEMBOLSO DE LINEA DE CREDITO POR UN MONTO DE RD$3,000,000.00 D/F 03/05/2019. </t>
  </si>
  <si>
    <t xml:space="preserve">       </t>
  </si>
  <si>
    <t>COMUNIDAD: VILLA FRANCISCA  PENDIENTE: APROBACION PRESUPUESTO DE DESVIO DRENAJE PLUVIAL - GPRO/Z1/222-2020 - 6/5/2020 ACCESO: SEÑALIZACION Y LIMPIEZA</t>
  </si>
  <si>
    <t>A LA ESPERA APROBACION PLANTA DE CONJUNTO</t>
  </si>
  <si>
    <t xml:space="preserve"> COMUNIDAD: EL TREN, NAGUA.  "CONTRATISTA INFORMO A LA SUPERVISION QUE ESTA A LA ESPERA DEL PAGO CUB. 9 RD$2,017,899.01, PARA REINICIAR LOS TRABAJOS.    "                </t>
  </si>
  <si>
    <t xml:space="preserve">-COMUNIDAD: LA DELICIA  CUBICACION: -CUB. #15 CON UN MONTO DE $1,835,912.32 (MINERD - FINANCIERO - MODIFICACIÓN)  NOTA: -LA CONTRATISTA DE ESTA OBRA ESTA DISPUESTA A INICIAR,  PERO DICE QUE  NECESITA DINERO PARA PODER INICIAR LAS LABORES, PUES SEGUN ELLA  NO TIENE RECURSOS. NO TENEMOS VOLUMEN POR CUBICAR Y TIENE UNA DEUDA DE LINEA DE CREDITO DE RD$1332,750.65. SERA NOTIFICADA.   CONDICION ACCESO ASFALTADO, SOLO REQUIERE REDUCTORES DE VELOCIDAD </t>
  </si>
  <si>
    <t>LOS PLANOS ARQUITECTÓNICOS SOLICITADOS PERTENECEN A UN NUEVO MODULO DE AULAS APROBADAS POR MINERD. SOLICITUD DE APROBACIÓN DE PRESUPUESTO PARA SOLUCIÓN HIDRÁULICA (13/05/2020).</t>
  </si>
  <si>
    <t>APROBACION DE SOLUCIÓN ESTRUCTURAL ESCALERA EXISTENTE. APROBACION PRESUPUESTO SOLUCIÓN HIDRÁULICA (27/05/2020).</t>
  </si>
  <si>
    <t>PRESUPUESTO DE DETALLE ESTRUCTURAL DE PROTECCIÓN DE LLUVIA PARA PASILLO.</t>
  </si>
  <si>
    <t xml:space="preserve">TABLA DE CARGAS (ING. MIGUEL POU). </t>
  </si>
  <si>
    <t>APROBACIÓN DE MOVIMIENTO DE TIERRA PRELIMINAR.</t>
  </si>
  <si>
    <t>SOLICITUD DE APROBACIÓN DE MOVIMIENTO DE TIERRA (29/04/2020). SOLICITUD APROBACIÓN DE POZO TUBULAR Y POZOS FILTRANTES (04/06/2020).</t>
  </si>
  <si>
    <t>CONTRATISTA NOS COMUNICO VERBALMENTE QUE SOLICITARA NUEVAMENTE CAMBIO DE SOLAR A SANTO DOMINGO, YA QUE NO DESEA EJECUTAR EN PEDERNALES. ESTAMOS A LA ESPERA DE COMUNICADO FORMAL. CONTRATISTA: A LA ESPERA DE COTIZACIONES PARA PODER REALIZAR EL PRESUPUESTO CON PARTIDAS HORMIGONES ESPECIALES. ESTE SE SOLICITO AL DPTO DE PRESUPUESTO MEDIANTE OFICIO 147-2019 D/F 5/3/19. CONTRATISTA YA TIENE PLANOS ESTRUCTURALES.</t>
  </si>
  <si>
    <t xml:space="preserve">FEBERERO 2020. Se ha realizado la validación del movimiento de tierras por parte de MOPC, y se envió la cubicación #1, pero no se ha podido tramitar a oficialmente, ya que falta  aprobacion del MINERD. El movimiento de tierra fue enviado a aprobar mediante DGEE-866-2019 d/f 16/10/19.Agosto- septiembre 2019: SE SOLICTA VISITA BRIGADA TOPOGAFICA MOPC PARA PODER VALIDAR MOVIMIENTO DE TIERRA YA QUE NO HA SIDO POSIBLE CON LOS DATOS ENTREGADOS POR EL CONTRATISTA.Se recibió la nueva aprobación del material de mina Lirial, pero al momento de iniciar la extracción del material los dueños de la mina se opusieron ya que querían que se sacara una cantidad enorme y debido a que ya se está concluyendo el trabajo de relleno no se le garantizo que se sacaría la cantidad que querían. 26/06/2019 En proceso de validación de movimiento de tierra y corte de árboles departamentos MOPC. En proceso de validacion cambio material de relleno en el departamento de cálculo.------A 01.05.2019- La obra se detuvo unos días debido a que el contratista debió cambiar el material de relleno. Estaba llegando muy húmedo. El contratista envió resultados del estudio del nuevo material, en la mañana de hoy se le indico reiniciar los trabajos/.------------------------------ Acondicionamiento de terreno avanzado según planos y aprobaciones de las soluciones.  Pendiente presupuesto estimado movimiento de tierra preliminar trabajado en area de cañada aprobada. DGE-PNEE/Z2/028-2019 de fecha 29/1/2019  Recibió en fecha 27/12/2018 la aprobación del MINERD UF-PNEE#3792-2018 para soluciones hidráulica y estructural requeridas en el acondicionamiento del solar.     HISTORICO: PUESTA EN POSESION EL 11/02/2016 Se sustituyo la carta compromiso del  11/02/2016 para nueva puesta en posesión con carta del 04/7/2016, por instrucciones del MINERD mediante oficio UF-PNEE#2151-2016 . Contratista entrego levantamiento topográfico y estudio de suelos.  Se completo estudio de suelos en área de construcción. Entregado en abril 2017.  Intercambios de informaciones por inquietudes del departamento de Calculo de MOPC y la compañia que realizó el estudio de suelos hasta septiembre 2017, enviando a calculo de muros en fecha 3 octubre 2017 para generar los planos.  Se recibieron los planos estructurales de los módulos  en fecha 2 marzo 2018. Inicio los trabajos en campo de limpieza y acondicionamiento el 19 de marzo 2018 Recibió en 29 mayo 2018 visita de Brigadas técnicas MOPC y MINERD para evaluar soluciones estructurales e hidráulicas requeridas en el acondicionamiento del solar. Fue acordado remitir al Minerd el estudio de Suelos y el levantamiento topográfico del solar para fines de evaluar y estimar el acondicionamiento de terreno mediante mov de tierra y muros. Y la brigada hidráulica MOPC estará igualmente estimando la solución requerida. Archivos remitidos 29 mayo 2018. Integrantes de brigada MOPC Ing Bolivar Garcia (Depto. Hidráulica), ing. Juan Carlos (Depto Calculo y Estructural). Brigada MINERD ing Rafael Pichardo (estructurales), ing Luz Paulino, ing Enrique Lied (Hidráulica).  Recibió el 25/10/2018 plano de conjunto, eléctricos y sanitarios actualizado según solución requerida de acondicionamiento y niveles en el diseño.   Se recibió solución hidráulica de visita recibida de brigada MOPC el 30 agosto 2018 (segunda visita luego del 29 de mayo para captación de nuevos datos faltantes de visita anterior). Expediente remitido el 10/10/ 2018 La solución de sistema estructural de acondicionamiento fue presupuestado en el Departamento de Presupuesto desde fecha 2 octubre 2018. Se recibió dicho informe el 23 de octubre 2018 de parte del departamento correspondiente y remitido a la Unidad Técnica. Las soluciones fueron enviadas al MINERD en solicitud de aprobación a mediados de noviembre.  Recibió en fecha 27/12/2018 la aprobación del MINERD UF-PNEE#3792-2018 para soluciones hidráulica y estructural requeridas en el acondicionamiento del solar.  La comunidad estuvo impidiendo los trabajos por exigir colocar el material cortado del solar en el solar contiguo cerca de la cañada existente.  MINERD al tanto de dicha protesta, ha indicado en obra al contratista proceder con tal ejecución colocando el material en el centro del solar que desea la comunidad.  Fue recibido del contratista soportes de cotizacion de donde serán realizados los botes y carta del ayuntamiento de Puerto Plata por el cierre del vertedero más cercano para fines de presupuestar el estimado del levantamiento preliminar movimiento de tierra requerido en el acondicionamiento. Actualmente Estimado movimiento preliminar en el departamento de presupuesto para eventual solicitud al MINERD </t>
  </si>
  <si>
    <t xml:space="preserve">MARZO 2020. CONTRATISTA ALEGA NO PODER TRABAJAR SINO LE PAGAN LA CUBICACION QUE TIENE EN CIRCUITO, AUN NO HA AMORTIZADO EL AVANCE. SE ENVIA INFORME DE SITUACION AL MINERD.08/07/2019: TRABAJANDO EN BLOQUE 1 CON TERMINACIÓN GRIS, BLOQUE 2 CON LOSA DE ENTRE PISO Y FUNDACIONES DE COMEDOR. PENDIENTES: PENDIENTE DE RECIBIR SOLUCIÓN HIDRÁULICA ACTUALMENTE EN PROCESO DEL DEPARTAMENTO CORRESPONDIENTE.  ESTO NO ATRASA LOS TRABAJOS EN EL PLANTEL CON LOS MÓDULOS.  ACTUAL Pendiente de recibir solución hidráulica actualmente en proceso del Departamento correspondiente. Esto no atrasa los trabajos en el plantel con los módulos. Modulo B-I: Proceso colocación de bloques SNP. Columnas vaciadas. Modulo B-II: Concluyo vaciado de columnas. Proceso colocación de bloques SNP Modulo Comedor: Se completó relleno compactado en área de construcción. Áreas exteriores: (Cancha, plaza cívica, cisterna, séptico) Se completó relleno compactado en área de construcción. Proceso ejecución verja Perimetral en tramos pendientes  </t>
  </si>
  <si>
    <t>0168-15</t>
  </si>
  <si>
    <t xml:space="preserve">SOLICITUD DE RESCISIÓN DE CONTRATO MEDIANTE OFICIO DGE-PNEE/Z3/068-2013 D/F 08/03/2016.     FUE DEPOSITADA EL 15-03-18, LA CUBICACIÓN #10 DE RESCISIÓN RD$3,016,338.44 (MINERD-FINANCIERO-SUBSANACION).   </t>
  </si>
  <si>
    <t xml:space="preserve">APROBACION PRESUPUESTO DE TERMINACION (GPRO/Z3/121-2020 D/F 08/06/2020).  REUBICADA A REFOR 3ERA ETAPA MEDIANTE LOS OFICIOS UF-PNEE#3415-2015 d/f 03/12/2015, Y UF-PNEE#3239-2015 d/f 20/11/2015. </t>
  </si>
  <si>
    <t>SOLICITUD APROBACION SOLUCION PLUVIAL (GPRO-038-2020 D/F 03/03/2020). SOLICITUD APROBACION VOLUMETRIA MOVIMIENTO DE TIERRA (DGEE-148-2020 D/F 19/02/2020).</t>
  </si>
  <si>
    <t>REMISIÓN DE 1ER INFORME DE SITUACIÓN ACTUAL ENVIADO MEDIANTE OFICIO DGE-PNEE/Z3/165-2018 D/F 06/04/2020. REMISIÓN DE 2DO INFORME DE SITUACIÓN ACTUAL ENVIADO MEDIANTE OFICIO DGEE-PNEE/Z3/020-2020 D/F 31/01/2020.</t>
  </si>
  <si>
    <t>ESTUDIO DE VULNERABILIDAD REALIZADO 13/02/2020  SITUACIÓN DE SOLAR. EVALUACIÓN COMPRA DE TERRENO ADICIONAL, NOTIFICACIÓN DGE-PNEE/Z3/477-2019, D/F 8/10/2019 Y DGE-PNEE/Z3/418-2019, D/F 9/09/2019. NOTIFICACIÓN COMPAÑÍAS RECOMENDADAS PARA ESTABILIZACIÓN DE TALUD.                                                                                                                       APROBACIÓN PLANTA DE CONJUNTO CON TERRENO ADICIONAL 25/10/2019.       CALCULO: ACTUALIZACIÓN PROPUESTA DE MUROS DE CONTENCIÓN, CORREO DE DISEÑO, E/F 25/11/19.</t>
  </si>
  <si>
    <t>DEPTO. DE CALCULO SOLICITO A ACERO JIMENEZ LA REVISION DE PLANOS ESTRUCTURALES DEBIDO A QUE EL DISEÑO FUE ELABORADO POR ESTA COMPAÑIA. (DDGP/138-2020 ENVIADO VIA CORREO 03/06/2020 AL CONTRATISTA).</t>
  </si>
  <si>
    <t>PENDIENTE REALIZAR VISITA EN CONJUNTO PARA EVALUAR SOLUCIONES HIDRAULICAS Y ESTRUCTURALES.</t>
  </si>
  <si>
    <t>MINERD ASIGNO LA TERMINACION DE ESTA OBRA AL CONTRATISTA JESUS MARIA PANIAGUA SEGURA (BASICA EL GRINGO).</t>
  </si>
  <si>
    <t>MINERD ORDENA LA PARALIZACIÓN DE LOS TRABAJOS DE CONSTRUCCIÓN MEDIANTE OFICIO UF-PNEE#1614-2017 D/F 29/06/2017.</t>
  </si>
  <si>
    <t>CONTRATO RESCINDIDO MEDIANTE OFICIO UF-PNEE#1369-2019 D/F 06/05/2019.</t>
  </si>
  <si>
    <t>3 MESES DE EJECUCION PARA TERMINAR.</t>
  </si>
  <si>
    <t>SOLICITUD DE APROBACION DE MUROS DE CONTENCION (GPRO/Z3/055-2020 D/F 24/03/2020).</t>
  </si>
  <si>
    <t>REMISION DE INFORME CON SITUACION  DE SOLAR ENVIADO MEDIANTE OFICIO DGEE-PNEE/Z3/010-2020 D/F 08/01/209. MINERD INFORMO QUE SERA PUESTO EN POSESION NUEVAMENTE CON LA FUERZA PUBLICA.  EL 28/11/18 SE ENVIARON LOS PLANOS PARA INICIAR LA CONSTRUCCION DEL PLANTEL.  LA COMUNIDAD Y OFERENTE IMPIDEN DAR INICIO A LA CONSTRUCCION DEL PLANTEL.</t>
  </si>
  <si>
    <t>TRABAJOS DETENIDOS POR ACTO DE ALGUACIL, DE PARTE DE LOS PROPIETARIOS DEL TERRENO DEBIDO A FALTA DE PAGO DE VENTA POR MINERD.</t>
  </si>
  <si>
    <t>APROBACION PRESUPUESTO DE TERMINACION (GPRO/Z3/121-2020 D/F 08/06/2020).</t>
  </si>
  <si>
    <t>SOLICITUD DE EVALUACION DE PRESUPUESTO DE MUROS DE CONTENCION Y MOVIMIENTO DE TIERRA GPRO-Z3-094-2020 D/F 30/04/2020.</t>
  </si>
  <si>
    <t>SE ENVIO RESPUESTA A REVISION TECNICA (GPRO/Z3/052-2020 D/F 27/03/2020). SE SOLICITO INTERVENCION DE CONTRATO MEDIANTE OFICIO GPRO/Z3/053-2020 D/F 01/04/2020.</t>
  </si>
  <si>
    <t>CONTRATISTA FALLECIDO. FUE NOTIFICADO A MINERD MEDIANTE OFICIO DGE-PNEE-Z3-427-2018 D/F 02/10/2018.</t>
  </si>
  <si>
    <t>EL 11/10/2019 SE REALIZO UNA VISITA INTERINSITUCIONAL PARA EVALUAR PROPUESTA ESTRUCTURAL EN EL TERRENO. EL SOLAR SE MANTIENE CERCADO Y LOS OFERENTES NO PERMITIERON LA ENTRADA. ALEGAN QUE ESPERAN PAGO DEL SOLAR POR PARTE DE MINERD.  22/08/2019 SE INTENTO INICIAR LOS TRABAJOS. LOS OFERENTES NO LO PERMITIERON, SOLICITANDO EL PAGO DEL SOLAR.</t>
  </si>
  <si>
    <t xml:space="preserve">NOTIFICACION SITUACION ACTUAL MEDIANTE OFICIO GPRO/Z3/028-2020 D/F 10/3/2020. </t>
  </si>
  <si>
    <t>SE ESPERA DE MINERD LA APROBACION PARA EL DISEÑO DE PILOTES. INFORME CON PARAMETROS Y REACCIONES PARA EL DISEÑO DE FUNDACIONES, REMITIDO MEDIANTE CORREO ELECTRONICO EL 9/12/2019.</t>
  </si>
  <si>
    <t>NUEVA PLANTA DE CONJUNTO POR PROBLEMAS LEGALES CON EL SOLAR.</t>
  </si>
  <si>
    <t>SOLICITUD DE APROBACIÓN PRESUPUESTO PAISAJISMO (18/05/2020).</t>
  </si>
  <si>
    <t xml:space="preserve"> EN ESPERA DE PLANOS DE SOLUCIÓN HIDRÁULICA LUEGO DE SER APROBADO POR  MINERD.</t>
  </si>
  <si>
    <t>SOLICITUD DE APROBACIÓN SOLUCIÓN HIDRÁULICA.</t>
  </si>
  <si>
    <t xml:space="preserve">APROBACIÓN PRESUPUESTO DE LA REESTRUCTURACIÓN DEL ANFITEATRO  DGEE-997-2019,  (25/11/2020).                                         </t>
  </si>
  <si>
    <t xml:space="preserve">NOTA:  -SE RECIBIÓ DE MINERD EL CONTRATO DEL 2DO LUGAR, SEGÚN OFICIO UF-PNEE#2804-2019, D/F 10/09/2019, A LA ESPERA DE QUE LE DEN EL AVANCE PARA PONERLO EN POSESIÓN. -EN FECHA 30/12/2019 SE REALIZO EL LEVANTAMIENTO AS BUILT, PARA LA ACTUALIZACIÓN DE LOS PLANOS. -EN FECHA 09/01/2020 SE RECIBIERON EL PLANO DE ACONDICIONAMIENTO DE TERRENO ACTUALIZADO. -EN FECHA 06/03/2020 SE RECIBIERON EL PLANOS SANITARIOS Y ELÉCTRICOS.  EL CONTRATISTA RECIBIÓ EL AVANCE DE 3,236,005,14, EN FECHA 26/02/2020. -NO HA INICIADO PORQUE NO SE HA PUESTO EN POSESION. PUESTA EN POSESION CANCELADA POR (COVID 19) PAUTADA PARA PARA EL  18/03/2020. EN ESPERA DE QUE SEA REAGENDADAD. SE NOTIFICÓ A MINERD Y HASTA EL MOMENTO ELLOS TIENEN LOS VIAJES DETENIDOS </t>
  </si>
  <si>
    <t>RECIBIMOS LOS DOCUMENTOS PARA PUESTA EN POSESIÓN DEL NUEVO SOLAR PARA ESTE PLANTEL MEDIANTE EL OFICIO DEL MINERD UF-PNEE#778-2019 D/F 13 DE MARZO DE 2019. ESTE PLANTEL PERTENECÍA A LA PROVINCIA ESPAILLAT Y FUE REUBICADO EN LA PROVINCIA SANTIAGO, EN EL POLITÉCNICO NUESTRA SEÑORA DE LAS MERCEDES.  PUESTA EN POSESIÓN EL 19/03/2019.  PROCESO ACTUAL: PRELIMINARES RECIBIMOS EL LEVANTAMIENTO TOPOGRÁFICO INICIAL EL 22/04/2019, SE ENVIÓ AL DEPARTAMENTO DE DISEÑO EL MISMO DIA.   ESPERAMOS QUE EL MINERD APRUEBE UNA NUEVA UBICACIÓN DEL PLANTEL DENTRO DEL SOLAR, DEBIDO A QUE LA DIRECCIÓN DEL POLITÉCNICO NO QUIERE QUE SE GENEREN CORTES DE ARBOLES.  EL VIERNES 21/02/2020 SE REALIZO VISITA AL POLITÉCNICO NUESTRA SRA. DE LAS MERCEDES, PARA CONSENSUAR CON LA DIRECTIVA LAS NECESIDADES DEL PLANTEL. EL 26/02/2020 EL DEPTO. DE DISEÑOS REALIZO UNA UBICACIÓN TENTATIVA DE LOS BLOQUES (USANDO GOOGLE MAPS), ESTO DEBIDO A QUE NO SE TENIA LEVANTAMIENTO TOPOGRÁFICO ACTUALIZADO DEL POLITÉCNICO, LA CUAL SE ENVIÓ POR CORREO, PARA REVISIÓN DE LA DIRECTIVA. ESPERAMOS LA OPINIÓN DE LA DIRECTIVA. EL 02/03/2020 RECIBIMOS UN LEVANTAMIENTO TOPOGRÁFICO POR PARTE DEL MINERD, EL CUAL SE ENVIÓ AL DEPTO. DE DISEÑOS EL MISMO DÍA. EL 26/02/2020, EL DEPTO. DE DISEÑOS ENVIÓ UNA PROPUESTA PRELIMINAR DE UBICACIÓN DEL PLANTEL, LA CUAL FUE PRESENTADA A LA DIRECTIVA DEL POLITÉCNICO, SIENDO ESTA REFUTADA POR EL LIC. ROBERT CABRERA, EL CUAL EXPRESO QUE PREFIEREN DOS EDIFICIOS DE TRES NIVELES Y QUE EL COMEDOR SEA UBICADO EN EL FRENTE DEL COMEDOR EXISTENTE, PARA QUE LA CANCHA SE MANTENGA DONDE ESTA. EL PROCESO DE CONSENSO DE UBICACIÓN DEL PLANTEL, SE VIO INTERRUMPIDO POR EL COVID-19.</t>
  </si>
  <si>
    <t>POLITECNICO EN ARTES NAVARRETE (LICEO MADRE VIEJA SUR)</t>
  </si>
  <si>
    <t>ENVÍOS A MINERD: INFORME DE SITUACIÓN ACTUAL: 05/09/2017 INFORME DE SITUACIÓN ACTUAL: 22/04/2019  PROCESO ACTUAL: INTERVENCION LEGAL CUBICACION No.13 RESCISION (PAGADA)</t>
  </si>
  <si>
    <t xml:space="preserve">LEVANTAMIENTO DE PUNTOS PARA EXCAVACION DE MUROS DE CONTENCION. SE DETUVIERON LOS TRABAJOS DE EXCAVACION POR LLUVIA  </t>
  </si>
  <si>
    <t>CONTRATISTA TIENE OBRA DETENIDA SIN NINGUNA RAZON, LA SUPERVISION HA INTENTADO LA REACTIVACION PERO NO SE HA PODIDO. SE ENVIO UN INFORME DE INTERVENCIÓN DE CONTRATO.</t>
  </si>
  <si>
    <t>PENDIENTE PAGO DE CUBICACION.</t>
  </si>
  <si>
    <t>A LA ESPERA DE LA APROBACIÓN DEL MINERD DE LOS MUROS DE CONTENCIÓN.</t>
  </si>
  <si>
    <t>DESPUÉS DE LA VISITA EN CONJUNTO EN SEP 2019, PICHARDO DESESTIMO LOS PILOTES POR EL COSTO, Y RECOMENDÓ UN SISTEMA DE VERJA, EL CUAL QUEDO EN ENVIAR A MOPC PARA SER CALCULADO.</t>
  </si>
  <si>
    <t xml:space="preserve">PENDIENTE PAGO DE CUBICACION </t>
  </si>
  <si>
    <t>A LA ESPERA DE LA SOLUCIÓN DE MUROS DE CONTENCIÓN.</t>
  </si>
  <si>
    <t xml:space="preserve">EN ESPERA DE RESPUESTA A REVISION DE PRECIOS POR PARTE DEL DEPTO. DE PRESUPUESTO MOPC. APROBACIÓN HIDRÁULICA POR MINERD. </t>
  </si>
  <si>
    <t>CONTRATISTA DICE TENER UN DEFICIT FINANCIERO DE RD$ 4MM, SE ESTA A LA ESPERA DE LA EVALUACION POR PARTE DE LA CONTRATISTA PARA NOTIFICARLO AL MINERD.</t>
  </si>
  <si>
    <t>A LA ESPERA DE SOLUCIÓN DE MUROS DE CONTENCIÓN A LA ESPERA DE SOLUCIÓN HIDRÁULICA.</t>
  </si>
  <si>
    <t>LOS MUROS APROBADOS TUVIERON UN RETRASO DE MAS DE 6 MESES, DEBIDO A LAS CAMBIOS POR PARTES DEL MINERD Y LA REEVALUACION POR PARTE DEL DEPARTAMENTO DE DISENO DEL MOPC. PENDIENTE PAGO DE CUBICACION A LA ESPERA DE APROBACION DE MOV. DE TIERRA.</t>
  </si>
  <si>
    <t>OBRA TRASLADADA  DE LA OISOE, EN PROCESO PARA RESCINDIR CONTRATO. A LA ESPERA QUE SE COLOQUE EL SEGUNDO LUGAR.</t>
  </si>
  <si>
    <t>A LA ESPERA DEL ESTUDIO DE SUELO POR PARTE DEL CONTRATISTA.</t>
  </si>
  <si>
    <t xml:space="preserve">A LA ESPERA DE LOS PLANOS ESTRUCTURALES Y SOLUCIÓN DE MUROS DE CONTENCIÓN </t>
  </si>
  <si>
    <t>A LA ESPERA DE REDISEÑO DE LOS MUROS DE CONTENCIÓN</t>
  </si>
  <si>
    <t xml:space="preserve">A LA ESPERA DE MUROS DE CONTENCION POR MINERD PRECIOS DE LA LIMPIEZA </t>
  </si>
  <si>
    <t>SE RECIBIERON LA APROBACION DE LOS PLANOS ESTRUCTURALES DE LOS MUROS DE CONTENCION, CONTRATISTA DICE NO TENER DINERO PARA REACTIVAR LA OBRA</t>
  </si>
  <si>
    <t>EN ESPERA DE PLANOS ESTRUCTURALES ACTUALIZADOS Y SOLUCIÓN  LUEGO DE LA VISITA AL PLANTEL DE MURO MESA.</t>
  </si>
  <si>
    <t>EN ESPERA DE LOS PLANOS ESTRUCTURALES Y PAGO DEL SOLAR POR PARTE DEL MINERD.</t>
  </si>
  <si>
    <t xml:space="preserve">DEBIDO AL PROCESO DE LOS MUROS DE CONTECION, EN EL CUAL SE DEBIERON DE DEFINIR LAS TERRACERIAS DE LAS DIFERENTES AREAS EN DONDE SE CONSTRUIRAN 3 MODULOS (INCLUYENDO DOS DE TRES NIVELES), HA TRAIDO COMO CONSECUENCIA EL ATRASO EN TIEMPO DE ENTREGA DE LA OBRA. PENDIENTE PLANO DE PAISAJISMO. PENDIENTE PAGO DE CUBICACION. </t>
  </si>
  <si>
    <t>DEBIDO A QUE SE DEBE REALIZAR LA REEVALUACION DE LOS MUROS POR PARTE DEL DEPARTAMENTO DE DISENO, EL CONTRATISTA SE ENCUENTRA DESCAPITALIZADO.</t>
  </si>
  <si>
    <t>OBRA EN PROCESO DE RESCISION DE CONTRATO. SE ENVIO LA CUBICACION PARA RESCISION A MINERD</t>
  </si>
  <si>
    <t xml:space="preserve"> REMISIÓN DE INFORME DE VERJA PERIMETRAL PARA SOLUCIÓN A DISEÑO - MOPC. APROBACIÓN DE ACCESO POR PARTE DE MINERD. </t>
  </si>
  <si>
    <t xml:space="preserve">VALIDACIÓN DE MOVIMIENTO DE TIERRA POR PARTE DEL MINERD. </t>
  </si>
  <si>
    <t>EN ESPERA DE PRUEBA PARA EL MEJORAMIENTO DE TERRENO Y APROBACIÓN  NUEVOS PLANOS ESTRUCTURALES.</t>
  </si>
  <si>
    <t>ACONDICIONAMIENTO DEL TERRENO</t>
  </si>
  <si>
    <t xml:space="preserve">CONTRATISTA FALLECIO. </t>
  </si>
  <si>
    <t xml:space="preserve">SOLICITUD DE LA BRIGADA TOPOGRÁFICA PARA POLITÉCNICO MOVEARTE FLOR DEL CAFE - REUBICADA A POLITÉCNICO CRISTO REY- DISTRITO NACIONAL - LEVANTAMIENTO INICIAL  CON BRIGADA DEL MOPC. </t>
  </si>
  <si>
    <t>EN FECHA 29 DE ENERO 2020, SE REALIZA SOLICITUD DE PLANOS DE TERMINACIÓN GENERAL.</t>
  </si>
  <si>
    <t xml:space="preserve">PARA REINICIAR LOEGO DEL COVID 19, EL CONTRATISTA INFORMA QUE TIENE DIFICULTAD PARA ENCONTRAR EQUIPOS PESADOS PARA TERMINAR EL RELLENO INICIADO </t>
  </si>
  <si>
    <t>MINERD: ARREGLO TRANSPORTE ENVIADO MEDIANTE OFICIO DGE-PNEE/Z4/ 459-201 D / F 1/8/2019  HIDRAULICA: PENDIENTE VISITA HIDRAULICA PROGRAMADA PARA EL 23/6/2020</t>
  </si>
  <si>
    <t>EN PROCESO DE ADJUDICACION DE NUEVO CONTRATISTA.ADJUDICADO NUEVO CONTRATISTA. EN EPERA DE EPONER EN POSESION. FUE HECHO EFECTIVO Y NOTIFICADO AL CONTRATISTA EL VIERNES 06 DE JULIO, LA RESCISIÓN DEL CONTRATO,  MEDIANTE OFICIO UF-PNEE # 1781-2018. FUE REALIZADA EL 28.08.2018 LA VISITA DEL DEPARTAMENTO DE DISEÑOS PARA INICIAR LA ACTUALIZACIÓN DE LOS PLANOS CON EL OBJETIVO DE TENER TODO LISTO AL MOMENTO DE SER ADJUDICADO EL PRÓXIMO CONTRATISTA..</t>
  </si>
  <si>
    <t>CONTRATISTA ALEGA PRECIO DE HORMIGON ESTA MUY POR DEBAJO. A MINERD LE SOLICITO FACTURA DE HORMIGONERA, A LA ESPERA DEL CONTRATISTA..</t>
  </si>
  <si>
    <t>A LA ESPERA DE PROGRAMACIÓN PARA LA PUESTA DE POSESION.</t>
  </si>
  <si>
    <t>A LA ESPERA DE LA BRIGADA TOPOGRÁFICA DEL MOPC.</t>
  </si>
  <si>
    <t>REMISIÓN A MINERD MUROS DE MSR Y MUROS DE PROTECCIÓN.</t>
  </si>
  <si>
    <t xml:space="preserve"> COMUNIDAD: URB. CORDERO TEJADA  OBSERVACIONES: PENDIENTE LA ENTREGA POR PARTE DEL CONTRATISTA DE LA APROBACIÓN DE MEDIA TENSIÓN.        </t>
  </si>
  <si>
    <t>SE ENVIO AL MINERD LA SOLICITUD DE APROBACION DEL MOVIMIENTO DE TIERRA PRELIMINAR.</t>
  </si>
  <si>
    <t>SE SOLICITO AL MINERD LA APROBACIÓN DEL PAISAJISMO Y SOLUCIÓN HIDRÁULICA.</t>
  </si>
  <si>
    <t>A LA ESPERA DE APROBACION DE MINERD DEL MOVIMIENTO DE TIERRA PRELIMINAR.</t>
  </si>
  <si>
    <t>PENDIENTE PAGO DE CUBICACIONES 12 Y 13</t>
  </si>
  <si>
    <t>TERRENO NO IDENTIFICADO.  AVANCE DE RD$6,565,188.89, PAGADO EL 23/02/2016.</t>
  </si>
  <si>
    <t xml:space="preserve">CONTRATISTA ESPERA RESPUESTA DE MINERD, SOBRE COTIZACION DISEÑO DE PILOTES, ENTREGO EN DICHA INSTITUCION E/F 19/12/2019. </t>
  </si>
  <si>
    <t>VISITA INTERINSTITUCIONAL REALIZADA 26/09/2019.  DESACUERDOS ENTRE PROPIETARIOS DE SOLAR. NOTIFICACIÓN DE SITUACIÓN DE SOLAR, DGEE-PNEE/Z3/045-2020 D/F 30/01/2020.  PENDIENTE DISEÑO DE MEZCLA PARA HORMIGÓN ARMADO PENDIENTE MINERD INVESTIGACIÓN DE PAGO POR ACARREO DE MATERIALES</t>
  </si>
  <si>
    <t>NOTIFICACION DE SITUACION DE SOLAR (DGE-PNEE/Z3/426-2018 D/F 04/10/2018).</t>
  </si>
  <si>
    <t>AVANCE RECIBIDO DE 6.5 MM APROX.   PENDIENTE PAGO DE SOLAR. EN ESPERA DE AUTORIZACION PRESUPUESTO DE MUROS DE CONTENCIÓN, DGEE-555-2019 D/F15/7/2019.</t>
  </si>
  <si>
    <t>COMUNIDAD: EL HATO  TRABAJOS PENDIENTES POR EJECUTAR: -MODULO ÚNICO EN DOS NIVELES: 100% DE TERMINACIÓN DE SUPERFICIE, 80% (SANITARÍA Y 80 % ELECTRICIDAD), 100% (PISOS, PUERTAS Y VENTANAS), 100% HERRERÍA,  -ÁREA EXTERIOR: 100% RELLENO, 100% PAISAJISMO, 100% HORMIGON EN PLAZA CÍVICA, PARQUEOS Y CALZADAS. -VERJA PERIMETRAL: 70% PINTURA, 100% TRINCHERA. PUERTA PEATONAL Y VEHICULAR.  ACTIVIDADES REALIZADAS AL MOMENTO DE DETENCION: -SE INICIARA CON LA PERFORACIÓN DE POZO FILTRANTE.  NOTA: -LA OBRA SE ENCUENTRA ACTUALMENTE DETENIDA, EL CONTRATISTA ALEGA NO TENER RECURSOS. -SE ENVIA INFORME DE SITUACION ACTUAL MEDIANTE DGEE/Z1/160-2019 D/F 14/02/2019. - SE ENVIA INFORME DE SITUACION ACTUAL MEDIANTE DGEE/Z1/601-2019 D/F 21/05/2019, JUNTO A LA COMUNICACION DEL CONTRATISTA DONDE SOLICITABA RESCISION DE CONTRATO. -SE RECIBIÓ DEL DEPARTAMENTO DEL PRESUPUESTO EL CONSENSO PRELIMINAR D/F 11/03/2020 Y SE FIRMO 16/03/2020, SE ENVIÓ AL DPTO. DE PRESUPUESTO SEGÚN OFICIO NO. GPRO/Z1/102-2020, D/F 16/03/2020. - SE ENVIÓ INFORME DE SITUACIÓN ACTUAL SEGÚN OFICIO NO. GPRO/Z1/144-2020 D/F 27/03/2020.    PROCESO DE RESCISION: - A LA ESPERA DEL INFORME DE LA REVISION TECNICA INICIAL DEFINITIVA POR PARTE DEL DEPARTAMENTO DE PRESUPUESTO. SEGÚN OFICIO NO. DGEE/Z1/1345-2019, D/F 22/11/2019. - SE ENTREGÓ CUBICACIÓN DE RESCISIÓN EN FECHA 20/03/2020.   ACCESO: SOLO REQUIERE SEÑALIZACION Y LIMPIEZA.</t>
  </si>
  <si>
    <t>A LA ESPERA DE PAGO PARA DE REINICIO DE TRABAJOS, EL CONTRATISTA ALEGA DESCAPITALIZACION. SE SOMETIO LA CUBICACION EL DIA 15 DE JUNIO 2020 CON AUMENTOS DE PARTIDAS DE TRASPORTE Y  REAJUNSTE DE COSTOS DEL PRESUPUESTO.</t>
  </si>
  <si>
    <t xml:space="preserve">EN ESPERA DE APROBACIÓN DE MOV. DE TIERRA PRELIMINAR Y CORTE. </t>
  </si>
  <si>
    <t xml:space="preserve">EN ESPERA DE VISITA DE HIDRÁULICA AL TERRENO POR PROBLEMAS ENCONTRADOS DE SITUACIONES SANITARIAS DE SOLARES COLINDANTES. PENDIENTE VISITA DE LA BRIGADA TOPOGRÁFICA DEL MOPC. </t>
  </si>
  <si>
    <t>ESPERANDO QUE EL CONTRATISTA HAGA UNAS DEMOLICIONES DE ESTRUCTURAS EXISTENTES PARA PODER HACER EL ESTUDIO DE SUELO. REACTIVARA LA OBRA.</t>
  </si>
  <si>
    <t xml:space="preserve">PENDIENTE PAGO DE CUBICACION. </t>
  </si>
  <si>
    <t>UNIDAD TOPOGRÁFICA</t>
  </si>
  <si>
    <t>PLANTEL REACTIVADO POR EL NUEVO CONTRATISTA EN FECHA 24/2/2020.</t>
  </si>
  <si>
    <t>PENDIENTE VISITA DE LA UNIDAD TOPOGRAFICA, A LA ESPERA DE CONCLUSION DE RELLENO.  CONTRATISTA DETUVO LOS TRABAJOS POR EMERGENCIA NACIONAL DEL COVID-19. SOLICITUD REACTIVACION DE TRABAJOS ENVIADA POR CORREO, EN FECHA 25/05/2020.  CUBICACION #16 DE RD$1,804,458.41, PAGADA EN FECHA 19/05/2020. CUBICACION #17 DE RD$878,733.98, EN FINANCIERO-MODIFICACION.</t>
  </si>
  <si>
    <t xml:space="preserve">MINERD: SE ESPERA CONFIRMACION Y AUTORIZACION PARA LA PUESTA EN POSESION DEL 2DO. LUGAR . VISITA DE LA BRIGADA TOPOGRAFICA DE MOPC REALIZADA 25/06/2020, PARA REALIZA UN AS BUILT CON FINES DE ELABORAR PROPUESTA DE MUROS DE CONTENCION. CUBICACION #13 DE RESCISION DE RD$3,414,067.69, PAGADA.   </t>
  </si>
  <si>
    <t xml:space="preserve">MINERD:  APROBACION ESTUDIO DE VULNERABILIDAD ESTRUCTURAL, GPRO/Z3/172-2020, D/F 24/07/2020. APROX. 270,000 MIL. COTIZACION DE MURO DE SUELO REFORZADO, SOLICITADA POR CORREO ELECTRONICO E/F 4/3/2020. NOTIFICACION ROBO DE ELEMENTOS (PROTECTORES Y PUERTAS) MIENTRAS OBRA ESTUVO DETENIDA, OFICIO GPRO/Z3/038-2020 D/F 27/3/2020. DEPTO. DE CALCULO: DISEÑO DE MUROS DE CONTENCION EN CANCHA, LUEGO DE VISITA Y RECOMENDACION OFICIO NO. 25, DEL 24/06/2020. SOLICITUD A OFICIO GPRO/Z3/159-2020 D/F 8/07/2020. DEPTO. PRESUPUESTO: PRESUPUESTO DE MUROS, EN ESPERA DE COTIZACION POR PARTE DE MINERD.  EL PORCENTAJE DE AVANCE DE EJECUCION DE LA OBRA DISMINUYO A UN 5%, DEBIDO A ELEMENTOS SUSTRAIDOS (PROTECTORES Y PUERTAS) DURANTE LA DETENCION DE LA OBRA Y QUE TENDRAN QUE SER COLOCADOS NUEVAMENTE; ASI COMO LA CORRECCION DE PAÑETE DE ALGUNOS MUROS EN MODULOS.  </t>
  </si>
  <si>
    <t xml:space="preserve">DEPTO. DISEÑO: ACTUALIZACION PRESUPUESTO DE MUROS APROBADO POR MINERD, OFICIO GPRO/Z3/100-2020 D/F 8/05/2020. MINERD: APROBACION DE PRESUPUESTO PARA REMOZAMIENTO DE CANCHA EXISTENTE (RD$680,415.10), OFICIO DGEE-1070-2019 D/F 20/12/2019. CONTRATISTA DETUVO LOS TRABAJOS POR EMERGENCIA NACIONAL DEL COVID-19. SOLICITUD REACTIVACION ENVIADA POR CORREO DE FECHA 25/05/2020. UNIDAD TOPOGRAFICA: PROGRAMACION DE VISITA PARA LA REALIZACION DE AS-BUILT, SOLICITADO POR CORREO D/F 10/9/2019.   </t>
  </si>
  <si>
    <t xml:space="preserve">MINERD:  PENDIENTE APROBACION DE MINERD VOLUMETRIA MOVIMIENTO DE TIERRA GPRO-251-2020, D/F 25/05/2020. PROGRAMACION DE VISITA INTERINSITUCIONAL PARA PROPUESTA DE MUROS, SOLICITADA POR CORREO EN FECHA 26/05/2020.   DEPTO. DISEÑO: PLANOS DE INSTALACIONES ELECTRICAS, SOLICITADO POR CORREO 1/04/2020. </t>
  </si>
  <si>
    <t>SIN PENDIENTES</t>
  </si>
  <si>
    <t>DPTO DISENO: ARREGLO DEL  PRESUPUESTO DE PAISAJISMO . SOLICITUD DE MINERD 2DA CANCHA VIA CORREO , SE ENVIO AL DPTO. DE DISEñO PARA LA ELABORACION DE PRESUPUESTO Y DISENO VIA OFICIO GPRO-Z4-130-2020 D/F 25/6/2020  COMUNIDAD AMENAZA CON DETENER EL PLANTEL SI NO SE LE CONSTRUYE UN PLAY. EL PRESUPUESTO DE UN PLAY, SE ENVIO A MINERD MEDIANTE OFICIO DGEE-PNEE-Z4-144-2019 D/F 4/3/19.</t>
  </si>
  <si>
    <t>ENVIADO A MINERD MOVIMIENTO DE TIERRA : GPRO - Z4-139-2020 D/F 06/07/2020   SOLICITUD VISITA HIDRAULICA MEDIANTE OFICIO GPRO-Z4-138-2020 D/F 3/7/2020</t>
  </si>
  <si>
    <t>CENTRO EDUCATIVO PARROQUIAL DEL NIVEL BASICO SANTO DOMINGO SAVIO</t>
  </si>
  <si>
    <t>LICEO CATOLICO TECNOLOGICO DE BARAHONA (BASICA EL JAMEY)</t>
  </si>
  <si>
    <t>REENVIADO A MINERD SOLICITUD COTIZACION DE PILOTES - VALIDACION DE ESTUDIO DE SUELO E INFORME DE CALCULO CON DISEÑO DE CARGAS VIA  CORREO D/F 20/07/20</t>
  </si>
  <si>
    <t>HASTA AGOTAR MATERIALES</t>
  </si>
  <si>
    <t>PLANOS ESTRUCTURALES ENTREGADOS,  A LA ESPERA DE LA SOLUCIÓN DE MUROS DE CONTENCIÓN.</t>
  </si>
  <si>
    <t xml:space="preserve">MINERD NO LE HA DADO LA LINEA DE CRÉDITO ESPERADA POR EL CONTRATISTA </t>
  </si>
  <si>
    <t xml:space="preserve">COMUNIDAD: LAS GUARANAS COORDENADAS: https://goo.gl/maps/BWzBrXb7UtB2        </t>
  </si>
  <si>
    <t>COMUNIDAD: LAS CAOBAS   OBSERVACIONES; TRABAJOS REINICIADOS EL 20-5-2020.   COORDENADAS: https://goo.gl/maps/7W7mbzYsVPK2</t>
  </si>
  <si>
    <t>SE SOLICITICO LA INTERVENCION DEL CONTRATO YA QUE EL CONTRATISTA NO HA CUMPLIDO CON EL CRONOGRAMA NI EL RITMO ESPERADO. MINERD: PRESUPUESTO HIDRAULICO ENVIADO MEDIANTE OFICIO GPRO-042-2020 D/F 10/3/20</t>
  </si>
  <si>
    <t xml:space="preserve">SECTOR: CENTRO.   TRABAJOS PENDIENTES POR EJECUTAR:  TECHADO: 100% ESTRUCTURA METALICA, 5% OBRA GRIS, 100% ACCESORIOS E INSTALACION ELECCTRICA, 100% PINTURA GENERAL (BASE + TERMINACION). CANCHA: 100% VACIADO DE CAPA NUEVA, 100% PEDESTALES, 100% PINTURA Y SEÑALIZACION. GRADERIAS: 100% OBRA GRIS, 100% PINTURA. AREAS EXTERIORES: 100%  CIERRE EN MALLA CIC., 100% ACERAS Y COORREDORES, 100% PAISAJISMO.  TRABAJOS REALIZADOS A LA FECHA:  SE ESPERA PREFABRICACION DE ESTRUCTURA METALICA CONTRA PAGO DE CUBICACION .  CUBICACION: -PENDIENTE CUB.1  RD$2,941,283,39 (FINAN-SUBSANACION) SOMETIDA EL 17/05/19. -SE SOLICITO TERCER DESEMBOLSO EN FECHA 09/03/20   NOTA: EL CONTRATISTA SE MUESTRA EN ENTERA DISPOSICON DE REINICIAR LOS TRABAJOS EN OBRA  Y DE ACUERDO CON LA PROGRAMACION DE ACTIVIDADES SEGUN PROTOCOLO, INICIO  FORMAL  CONTRA PAGO DE CUBICACION. </t>
  </si>
  <si>
    <t xml:space="preserve">COMUNIDAD: URB.ROSADO,TENARES  CUBICACION: CUB. 11 RD$ 1,981,251.46 FISCALIZACION MINERD. CUB. 12 EN DIGITACION DESDE 17-7-2020.  </t>
  </si>
  <si>
    <t>COMUNIDAD: POLANCO, VILLA TAPIA.  PENDIENTE: SOLICITUD DE REMISIÓN A MINERD DE LEVANTAMIENTO TOPOGRÁFICO Y VOLANTE DE VALIDACIÓN DEL MOVIMIENTO DE TIERRA MEDIANTE GPRO/Z1/186-2020 D/F 17-04-2020. SOLICITUD UNIDAD TOPOGRAFICA PARA REALIZAR LEVANTAMIENTO DEL RELLENO (SOLICITADA VIA CORREO D/F 4-6-2020).    COORDENADAS: https://goo.gl/maps/Hpx1BkciLbx</t>
  </si>
  <si>
    <t>A LA ESPERA DE APROBACIÓN SOLUCIÓN HIDRÁULICA POR MINERD MEDIANTE OFICIO GPRO-260-2020 EN FECHA 15-06-2020.</t>
  </si>
  <si>
    <t>A LA ESPERA DE APROBACIÓN DE MUROS DE CONTENCIÓN POR MINERD ENVIADOS MEDIANTE OFICIO GPRO-331-2020 EN FECHA 13-07-2020.</t>
  </si>
  <si>
    <t>SE ENVIARA AL MINERD LA SOLICITUD DE APROBACIÓN DE MOVIMIENTO DE TIERRA.</t>
  </si>
  <si>
    <t xml:space="preserve">SE ENVIÓ AL MINERD LA APROBACIÓN DE MUROS DE CONTENCIÓN MEDIANTE OFICIO GPRO-279-2020 DE FECHA 18-06-2020 </t>
  </si>
  <si>
    <t>TRABAJOS A LA FECHA:  EN ESPERA VALID, DE MOVIMIENTO DE TIERRA DE MINERD VALIDACION MOV DE TIERRA – CORTE/RELLENO - GPRO/Z1/283-2020 25/6/2020 (MINERD)        COMUNIDAD:LOS PINOS.</t>
  </si>
  <si>
    <t xml:space="preserve">TRABAJOS EN EJECUCION:  PENDIENTES: *SOLICITUD APROB. MUROS CONTENCION GPRO/Z1/219-2020 - 1/5/2020 (MINERD) EN ESPERA DE DATOS DE DISEÑO PARA ENVIAR A MINERD LEVANTAMIENTOS TOPOGRAFICOS. -  GPRO/Z1/291-2020 DF/ 1/7/2020  SOLICITUD DE CUARTO DESEMBOLSO DE LINEA DE CREDITO - 3/3/2020  PENDIENTES:  *SOLICITUD APROB. MUROS CONTENCION GPRO/Z1/219-2020 - 1/5/2020 (MINERD) EN ESPERA DE DATOS DE DISEÑO PARA ENVIAR A MINERD LEVANTAMIENTOS TOPOGRAFICOS. -  GPRO/Z1/291-2020 DF/ 1/7/2020 </t>
  </si>
  <si>
    <t>COMUNIDAD: LA YERBAS  OBSERVACION:  PENDIENTE APROBACION DE ACTUALIZACION DE PRECIOS EN FILTRO BIOLOGICO Y CANALIZACION DE AGUAS PLUVIALES POR MINERD.  GPRO/Z1/068-2020 - 5/3/2020  NOTA: CONTRATISTA ALEGA NO TENER RECURSOS PARA CONTINUAR CON LOS TRABAJOS CUB. 13 RD$1,910,140.89 DIGITACION   ACCESO: CRUDO</t>
  </si>
  <si>
    <t xml:space="preserve">COMUNIDAD: LAS CAÑAS     </t>
  </si>
  <si>
    <t xml:space="preserve"> COMUNIDAD: EL HIGUERO  PENDIENTE: VALIDACION MOV. TIERRA -RELLENO GPRO/Z1/093-2020 - 12/3/2020 APROBACION HIDRAULICA DGEE/Z1/1022-2019  19/8/2019  </t>
  </si>
  <si>
    <t xml:space="preserve"> COMUNIDAD: CAIMITO AFUERA     ACCESO CRUDO O VERDE</t>
  </si>
  <si>
    <t>COMUNIDAD: EL BARRO, EL FACTOR    OBSERVACIONES:     CUB. 19 RD$ 3,481,839.63 MESA - MINERD.  SOLICITUD VISITA HIDRAULICA GPRO/Z1/028-2020 D/F 28-2-2020            COORDENADA:https://goo.gl/maps/9iVSvU2uJ2y</t>
  </si>
  <si>
    <t xml:space="preserve">NREALIZACION ZONDEOS PARA ESTUDIO DE SUELO (10-7-2020), A LA ESPERA INFORME. </t>
  </si>
  <si>
    <t xml:space="preserve">-COMUNIDAD: LOS ARROCES  TRABAJOS PENDIENTES POR EJECUTAR: MODULOS B1:  100% LIMPIEZA , 20% ELECTRICA, 20% SANITARIA, 20% PINTURA. MÓDULO  INICIAL: 20% ELECTRICA, 10% SANITARIA, 20% PINTURA. COMEDOR: 20% ELECTRICA, 20% SANITARIA, 10% PINTURA. ÁREA EXTERIOR: 100%  PAISAJISMO, 100% BANCOS,  100% HORMIGONES  EN PLAZA CIVICA Y PARQUEO Y 100% GRAMAS. CANCHA: 100%  MISCELÁNEOS: LETRAS CON EL NOMBRE ESCUELA. ENTRADA PRINCIPAL. VERJA PERIMETRAL: 50% LA PARTE DONDE SE HARA LA CANCHA.  NOTA: -NO SE REALIZÓ NINGUNA LABOR, PUES EL CONTRATISTA ALEGA NO TIENE RECURSOS, PARA TRABAJAR.  CONDICION ACCESO: ASFALTADO, Y TIENE REDUCTORES DE VELOCIDAD </t>
  </si>
  <si>
    <t xml:space="preserve">COMUNIDAD: JIMA NOTA: PROCESO DE CIERRE: - SE FIRMÓ LA CARTA CON MONTO Y SE ENVIÓ A PROCESO-MOPC CON EL OFICIO GPRO/Z1/371-2020 D/F 06-08-2020. SE RESCINDE LA OBRA DEBIDO AL FALLECIMIENTO DE LA CONTRATISTA EL 04/02/2019.   ACCESO: IMPRIMACION Y ASFALTADO (TIENE CONTENES SOLAMENTE). </t>
  </si>
  <si>
    <t xml:space="preserve">COMUNIDAD: LOS QUEMADOS(PALERO) TRABAJOS PENDIENTES POR EJECUTAR: -MODULO B1:  85% PUERTAS ,10% VENTANAS, 20% PISOS, 30% PINTURA, 10% PROTECTORES METALICOS, 40% ELECTRICA, 30% SANITARIA, 0% IMPERMEABILIZANTES, 30% PUERTAS METALICAS, 40% BARANDAS. -MÓDULO B2: 90% PUERTAS, 50% VENTANAS, 20% PISOS, 30% PINTURA, 10% PROTECTORES METALICOS, 50% ELECTRICA, 40% SANITARIA, 10% IMPERMEABILIZANTES, 30% PUERTAS METALICAS, 40% BARANDAS. -COMEDOR: 100% PUERTAS Y VENTANAS, 30% PISOS, 30% PROTECTORES METALICOS, 70% ELECTRICA, 60% SANITARIA, 60% PINTURA, 50% IMPERMEABIZANTES, 30% REVESTIMIENTOS. -ÁREA EXTERIOR: 60% -CANCHA Y GRADERIAS: 40% -VERJA PERIMETRAL:  30%  CONDICION ACCESO -TIENE IMPRIMACION, SOLO FALTA ASFALTO.  PROCESO DE RESCISION: –SE FIRMÓ LA CUBICACIÓN FINAL. CARTA CON MONTO FIRMADA POR PARTE DE LA SUPERVISIÓN Y SE SOMETIÓ A POCESO-MOPC CON EL OFICIO GPRO/Z1/310-2020 D/F 17-07-2020. </t>
  </si>
  <si>
    <t xml:space="preserve">COMUNIDAD: QUINTO CENTENARIO  TRABAJOS PENDIENTES POR EJECUTAR: MODULOS B1- 50% LOSA DE TECHO,100% TERMINACIÓN DE SUPERFICIE,100% PISOS, 100% VENTANAS, 100% SANITARIA Y 100% ELECTRICIDAD  MODULO B2: 100% PISOS- VENTANAS Y PUERTAS, 70% ELECTRICO, 70% SANITARÍA Y 100% PINTURA. ÁREA EXTERIOR: 1000% RELLENO, 100% PAISAJISMO Y AREAS VERDES,100% ALCANTARILLA DE CAJON, PARQUEOS, CALZADAS. VERJA PERIMETRAL: 100% PINTURA, 90% TRINCHERA. PUERTA PEATONAL Y VEHICULAR   NOTA: -SE ENVIO LA RESPUESTA A LA REVISION TECNICA CON EL OFICIO GPRO/Z1/308-2020 D/F 15/07/2020.SOLICITÓ LA REVISIÓN TÉCNICA INICIAL NUEVAMENTE DEL PLANTEL, CON EL NO. DE OFICIO DGEE/Z1/080-2020 D/F 04/02/2020.  -ESTA TRABAJANDO A UN RITMO LENTO. NO TIENE SUFICIENTE RECURSOS PARA TRABAJAR   CUBICACION: NO HAY CUBICACION EN CIRCUITO CONDICION ACCESO ASFALTADO, SOLO REQUIERE REDUCTORES DE VELOCIDAD </t>
  </si>
  <si>
    <t>POSIBLE COMPRA EN LA PARTE DE ATRÁS PARA REUBICAR LOS CINCO TALLERES.</t>
  </si>
  <si>
    <t>CONTRATISTA ALEGA QUE LA ULTIMA CUBICACION #14 RD$3,799,021.32 NO LE HA CAIDO A SU CUENTA. SITUACION EN MANOS DEL DPTO DE PROCESOS Y MINERD, YA QUE DICEN QUE SU CONTRATO Y CUENTA DE BANCO PRESENTAN UN INCONVENIENTE.</t>
  </si>
  <si>
    <t xml:space="preserve">RITMO LENTO DE EJECUCIÓN, HASTA 22/06/2020. REACTIVACION DE TRABAJOS 01/06/2020, LUEGO DE CUARENTENA POR COVID-19. EN PROCESO DE RESPUESTA A INFORME TÉCNICO CONSENSUADO/ REVISIÓN TÉCNICA PRELIMINAR.  MINERD: NOTIFICACIÓN SITUACIÓN, OFICIO DGE-PNEE/Z3/001-2020 D/F 2/1/2020. CONTRATISTA PARALIZO LOS TRABAJOS EL 09/12/2020 PORQUE ALEGABA NO CONTAR CON RECURSOS ECONÓMICOS. </t>
  </si>
  <si>
    <t xml:space="preserve">BASICA PUERTO PLATA 3 FASE 2 ACTUAL Ejecutó verja de protección temporal para la construcción del nuevo modulo. Ya recibidos los planos estructurales.  </t>
  </si>
  <si>
    <t xml:space="preserve">Forma parte de un contrato de tres planteles a ejecutar.   ***Este plantel esta a esperas de concluir proceso de rescisión en la fase 1 del Liceo Martin Hiraldo Cruz para poder proceder a iniciar los trabajos.   </t>
  </si>
  <si>
    <t xml:space="preserve">COMUNIDAD: AGUAS SABROSA  TRABAJOS REALIZADOS HASTA LA FECHA:  -MODULO DE AULAS: INSTALACION DE LETRAS (NOMBRE DEL PLANTEL). -AREA EXTERIOR: COLOCACION DE TUBERIA Y CONSTRUCCION DE REGISTRO PLUVIALES, COLOCACION DE BLOCKEN MUROS DE BANCOS, COLOCACION DE BLOCK EN BORDILLOS DE JARDINERAS, PAÑETE EN MUROS DE BANCOS, COLOCACION DE ASIENTOS EN BANCOS.  NOTA: VISITA DE LA UNIDAD DE FISCALIZACION DE MINERD D/F 28/08/2019, CON MOTIVO A LA PRE-RECEPCION DE PARTIDAS TERMINADAS PARA EL INICION DE AÑO ESCOLAR.   CUBICACION: -SE FIRMO (28/05/2020) LA CUBICACION #13 RD$ 961,313.85 -SE ENTREGO (09/06/2020) LA CUBICACION #14 RD$ AUN SIN MONTO DEFINITIVO.    ACCESO: CRUDO Y VERDE  </t>
  </si>
  <si>
    <t>COMUNIDAD: BATEY HORMIGA  TRABAJOS REALIZADOS HASTA LA FECHA DE DETENCION: -SOLO SE A EJECUTADO EL 10% DEL MONTO CONTRATADO EN LA CONSTRUCCION DE LA VERJA PERIMETRAL.  NOTA: -SE REALIZO LA REACTIVACION DE PUESTA EN POCESION DE ESTE PLANTEL(18-06-2019). -RECIBIMOS LA VISITA DE LA UNIDAD TOPOGRAFICA DEL MOPC (01-08-2019). -SE LE ENVIARON LOS PLANOS DE UBICACIÓN Y REPLANTEO ACTUALIZADOS A LA CONTRATISTA (06-09-2019). -SE LE ENVIARON LOS PLANOS ESTRUCTURALES ACTUALIZADOS A LA CONTRATISTA (25-10-2019). -SE LE ENVIARON LOS PLANOS SANITARIOS A LA CONTRATISTA (07-11-2019). -EN ESPERA DE REMISION DE VISITA TECNICA INTERINSTITUCIONAL MEDIANTE EL OFICIO DGEE/Z1/1363-2019 D/F 28/11/2019 -LA CONTRATISTA SOLICITA QUE LE SEAN ACTUALIZADO EL PRESUPUESTO BASE Y ESTA A LA ESPERA QUE LA RECIBAN EN EL MINERD PARA TRATAR ESE TEMA.  ACCESO: ASFALTADO, SOLO REQUIERE LIMPIEZA.</t>
  </si>
  <si>
    <t xml:space="preserve">SECTOR: JUANA VICENTA  ESTATUS DE EJECUCION: -AREA EXTERIORES: ENCOFRADO, ARMADO Y VACIADO DE RAMPA DE ESCALERAS AREA BLOQUE B-2.  NOTA: -RECIBIMOS DEL MINERD UN OFICIO PARA LA PUESTA EN POCESION DEL SOLAR DONDE SE CONSTRUIRA LA CANCHA PNEE#409-2020 (14-02-2020). SE REALIZO ESTA PUESTA EN POCESION EL 26/02/2020 Y LA BRIGADA TOPOGRAFICA DE MOPC REALIZO EL LEVANTAMIENTO EL (17-03-2020). -SE ENVIO AL MINERD LA SOLICITUD DE APROBACION DEL PRESUPUESTO UNIFICADO DE MUROS APROBADOS GPRO/Z1/276-2020 (18-06-2020).   ACCESO: SOLO REQUIERE SEÑALIZACION Y LIMPIEZA. </t>
  </si>
  <si>
    <t>COMUNIDAD: LA PASCUALAS C/ LOS SUAREZ  TRABAJOS REALIZADOS HASTA LA FECHA DE DETENCION: - TERMINACIÓN DE PINTURAS EN GENERAL. EXTERIOR: SIEMBRA DE AROLES, VACIADO DE ACERA FRENTE AL PLANTEL. -BANCOS DE GRANITO ENTRE BLOQUES 1 Y 2 -MEDIA TENSION -PORTONES DE ENTRADA PEATONAL Y VEHICULAR. -SOLUCION HIDRAULICA EN AREA DE CANCHA -BARANDAS EN EXTERIOR  CONDICIÓN ACCESO: CRUDO TERRACERIA.  NOTA:   -SE ENVIO AL MINERD INFORME DE SITUACION ACTUAL DGEE/Z1/615-2019 (24-05-2019). -EL CONTRATISTA RECIBIÓ UN PAGO DE RD$ 500,000.00 EL DIA 31-07-2019. -NO TIENE CUBICACIONES EN CIRCUITO NI VOLUMEN POR CUBICAR.  -SE SOLICITO LA REVISION TECNICA PRELIMINAR MEDIANTE DGEE/Z1/052-2020 D/F 27/01/2020 - SE ENTREGO (23/03/2020) UN INFORME CON EL LEVANTAMINETO DE LAS PARTIDAS FALTANTES PARA ENVIAR A PRESUPUESTO PARA ELABORAR EL PRESUPUESTO DE TERMINACION</t>
  </si>
  <si>
    <t>SECTOR: MAJAGUAL  TRABAJOS REALIZADOS HASTA LA FECHA DE DETENCION: -COLOCACIÓN DE IMPERMEABILIZANTE MODULO B1  -EN PROCESO DE COLOCACIÓN DE CERÁMICAS EN LA COCINA .  -PINTURA EN CANCHA.  -PAÑETE EN AREA CIVICA.  -COLOCACIÓN DE GRAMA, ACERA FRONTAL AREA EXTERIOR.   NOTA:  -DETENIDA ESPERANDO QUE EL CONTRATISTA REINICIE LOS TRABAJOS -EL CONTRATISTA QUEDO DE ENTREGARNOS UN INFORME DE LAS PARTIDAS QUE SEGÚN ÉL LE FALTAN POR CUBICAR, ESTAMOS ESPERANDO DICHO INFORME DESDE DICIEMBRE DEL 2017. - LA SUPERVISION SE REUNION CON EL CONTRATISTA DONDE CONSENSUAMOS LA CUBICACION DE RESCISION EL 21-02-2020. -NOTA: SE ENVIO UN INFORME DE LA SITUACION ACTUAL DE ESTE PLANTEL (17-01-2019). -SE REALIZO EL LEVANTAMIENTO PARA LA VALIDACION DEL MOVIMIENTO DE TIERRA EL MARTES 19-02-2019. -SE ENVIO AL MINERD EL LEVANTAMIENTO TOPOGRAFICO PARA SU VALIDACION DGEE/Z1/1376-2019 (03/12/2019). -SE ENTREGO LA CARTA SIN MONTO FIRMADA POR LA SUPERVISION YA QUE EL CONTRATISTA SE NEGO A FIRMARLA (31-03-2020). SE FIRMO LA CUBICACION #13 RES RD$ 2,509,827.11 (28/05/2020).   CONDICION ACCESO SOLO REQUIERE SEÑALIZACION Y LIMPIEZA.</t>
  </si>
  <si>
    <t xml:space="preserve">COMUNIDAD LA CEIBA.  NOTA: -EL CONTRATISTA ESTA DEACUERDO EN APLICAR EN OBRA LOS PROTOCOLOS DE SEGURIDAD CONTRA EL COVID-19. -ESPERANDO DEL MINERD LA VALIDACION DEL MOVIMIENTO DE TIERRA SOLICITADA POR CONTRALORIA PARA PODER CUBICAR ESTA PARTIDA ENVIADO MEDIANTE EL OFICIO DGEE/Z1/1318-2019 (11-11-2019).  -ESPERANDO APROBACION DEL MINERD DE LA SOLUCION HIDRAULICA ENVIADA MEDIANTE EL OFICIO  DGEE/Z1/638-2019 (11-07-2019).  VOLUMEN EN CAMPO: RD$5.400.000,00   ACCESO: ASFALTADO, SOLO REQUIERE LIMPIEZA Y SEÑALIZACION.  </t>
  </si>
  <si>
    <t>CUBICACION #24 SOMETIDA EL 08/07/2020.</t>
  </si>
  <si>
    <t>0. SOLICITUD APROBACION MOVIMIENTO DE TIERRA ENVIADA A MINERD.   1. SOLICITUD APROBACION MUROS DE CONTENCION (GPRO-Z3-095-2020 D/F 01/05/2020.  2. RECLAMACIÓN CONTRATISTA PARA ACTUALIZACIÓN DE PRESUPUESTO BASE (DGEE-PNEE/Z3/017-2020 D/F 15/01/2020. PLANOS ESTRUCTURALES ENVIADOS VIA CORREO D/F 19/05/2020).</t>
  </si>
  <si>
    <t>PENDIENTE PAGO DE CUB.#15 DEPOSITADA 16/06/2020.</t>
  </si>
  <si>
    <t xml:space="preserve">PENDIENTE VISITA EN CONJUNTO PARA SOLUCIONES HIDRAULICAS Y ESTRUCTURALES.             </t>
  </si>
  <si>
    <t>CONTRATISTA ESPERANDO RESULTADOS DE PRUEBA DE COVID-19, POR CONTACTO CON FAMILIAR INFECTADO.  PENDIENTE CORRECCION DE PRESUPUESTO DE PAISAJISMO.</t>
  </si>
  <si>
    <t>EN PROCESO DE TRANSICION DE CUBICACION DE RESCISION PARA PODER ENTREGARLA. LA MISMA DIO NEGATIVO A PESAR DE TODOS LOS RECLAMOS DEL CONTRATISTA, DE MANERA QUE SE ENTREGARA COMO RESCISION, CON EL 4.5% , PARA QUE DE POSITIVA. MINERD SOLICITO CUBICACION DE RESCISION MEDIANTE OFICIO UF-PNEE#3098-2018 D/F 8/10/2018.</t>
  </si>
  <si>
    <t>PROFESORA ROSA MARIA MORA TAVERAS</t>
  </si>
  <si>
    <t>COMUNIDAD EL PARAISO DETENIDA DESDE MAYO DE 2016.  TRABAJOS REALIZADO HASTA LA FECHA DE DETENCIÓN: -MÓDULO B-1: COLOCACIÓN DE CERÁMICA EN BAÑOS. -MÓDULO B-2: COLOCACIÓN DE MUROS DE BLOQUES 6¨Y 8¨SISMO-RESISTENTES.  NOTAS: SE RECIBIÓ EL OFICIO DE MINERD PARA LA SOLICITUD DEL LEVANTAMIENTO EN CAMPO POR PARTE DE LA BRIGADA TOPOGRÁFICA DE MOPC PARA LA REIFICACIÓN DE VOLÚMENES DE MOVIMIENTO DE TIERRA, SEGÚN OFICIO UF-PNEE-2457-2019, D/F 08/08/19.  FUE REALIZADO EL LEVANTAMIENTO TOPOGRÁFICO EN FECHA 10/09/2019. FUE REALIZADO NUEVAMENTE EL LEVANTAMIENTO TOPOGRÁFICO EN FECHA 25/01/2020. - EN FECHA 14/10/2019 EL INFORME DE FISCALIZACIÓN DE MINERD CON ALGUNAS CORRECCIONES, SEGÚN OFICIO UF-PNEE#3104-2019 D/F 09/09/2019.  -SE ENVIÓ A APROBAR A MINERD LA VALIDACIÓN DEL MOVIMIENTO DE TIERRA, SEGÚN OFICIO NO. GPRO/Z1/205-2020, D/F 27/04/2020. - SE ENVIÓ A MINERD LA SOLICITUD DE REVISIÓN Y CORRECCIÓN DEL INFORME DE FISCALIZACIÓN DE MINERD, SEGÚN OFICIO NO. GPRO/Z1/201-2020, D/F 24/04/2020 Y FUE RECIBIDO MEDIANTE OFICIO UFPNEE#907-2020, D/F 22/05/2020.   PROCESO DE RESCISION: - SE ENTREGÓ LA CUBICACIÓN 13 DE RESCISIÓN EN FECHA 05/06/2020.    ACCESO: SOLO REQUIERE LIMPIEZA Y SEÑALIZACION.</t>
  </si>
  <si>
    <t xml:space="preserve">TRABAJOS REALIZADO HASTA LA FECHA DE DETENCION: -SE CONCLUYÓ CON EL CORTE Y BOTE DE CAPA VEGETAL EN ÁREA MODULAR  NOTA: -FUE RECIBIDO EN FECHA 24/04/2020 LOS PLANOS ARQUITECTÓNICOS DE LOS BLOQUES, FUE ENVIADO A LA SUPERVISIÓN. -FUE RECIBIDO EN FECHA 01/05/2020 LOS PLANOS ESTRUCTURALES Y ACONDICIONAMIENTO, FUE ENVIADO AL CONTRATISTA EN FECHA 02/05/2020. -EN FECHA 01/07/2020 SE SOLICITÓ LA BRIGADA TOPOGRÁFICA PARA FINES DE LEVANTAMIENTO DE CORTE. </t>
  </si>
  <si>
    <t>EL CONTRATISTA DETUVO LOS TRABAJOS EN OBRA, PARA DAR CUMPLIMIENTO A LA CUARENTENA PARA PREVENIR CONTAGIO DEL COVID-19. LUEGO DE LA DESESCALADA ANUNCIADA POR LA PRESIDENCIA (FASES DE REACTIVACION ECONÓMICA NACIONAL), EL CONTRATISTA NO HA REINICIADO LOS TRABAJOS. LA SUPERVISION HA TRATADO DE COMUNICARSE CON EL, SIN EMBARGO, NO HA SIDO POSIBLE.</t>
  </si>
  <si>
    <t xml:space="preserve">DETENIDA A LA ESPERA DE RESPUESTA DEL MINERD CON RESPECTO A LA SOLUCION PLUVIAL Y LAS CONDICIONES ADVERSAS DEL TERRENO. ESTRUCTURAL ADICIONAL.   ENVIAMOS AL MINERD LA PROPUESTA PARA LA SOLUCION PLUVIAL MEDIANTE EL OFICIO DGEE-PNEE/Z2/220-2019 D/F 04/06/2019. ESPERAMOS RESPUESTA DEL MINERD.   </t>
  </si>
  <si>
    <t>EL 08/05/2019 RECIBIMOS LA RESCISION DEL CONTRATO VIA OFICIO DEL MINERD UF-PNEE#1369-2019 DE FECHA 06 DE MAYO DE 2019</t>
  </si>
  <si>
    <t xml:space="preserve">ENVÍOS A MINERD (2019): INFORME DE SITUACIÓN ACTUAL OFICIO DGEE-PNEE/Z2/275-2019 D/F 08/07/2019.  INFORME DE REACTIVACION GPRO/Z2/043-2020 D/F 13/03/2020  </t>
  </si>
  <si>
    <t>EL 25/09/2019 RECIBIMOS EL OFICIO DEL MINERD UF-PNEE#3019-2019 D/F 25 DE SEPTIEMBRE DE 2019, AUTORIZANDONOS LA DETENCION DE LOS TRABAJOS EN EL TERRENO ASIGNADO, DEBIDO A IRREGULARIDADES TECNICAS.</t>
  </si>
  <si>
    <t>PENDIENTE SOLUCIÓN PLUVIAL (DEPTO. HIDRÁULICA, VISITA CONJUNTA 23/08/2018)</t>
  </si>
  <si>
    <t>ESPERA DE INFORME DE VALIDACION DE MOVIMIENTO DE TIERRA</t>
  </si>
  <si>
    <t xml:space="preserve">PROCESO ACTUAL: DETENIDA 22/01/2020. MAL MANEJO FINANCIERO Y/O DESCAPITALIZACION DEL CONTRATISTA.  ENVIO AL MINERD: GPRO/Z2/096-2020 D/F 27/04/2020 </t>
  </si>
  <si>
    <t xml:space="preserve">PENDIENTE CIERRE DE CONTRATO CON PROPIETARIOS DE VARIAS PORCIONES DE TERRENO QUE COMPLETAN EL AREA TOTAL. </t>
  </si>
  <si>
    <t xml:space="preserve">ENVÍOS A MINERD: INFORME DE SITUACIÓN ACTUAL: DGE-PNEE/ Z2/230-2017 D/F 15/08/2017 OBRA DETENIDA. ESTA EN MANOS DEL DEPARTAMENTO JURÍDICO DEL MINERD.  </t>
  </si>
  <si>
    <t xml:space="preserve">ENVÍOS A MINERD: INFORME DE SITUACIÓN ACTUAL: DGE-PNEE/ Z2/016-2018 D/F 19/01/2018 INFORME DE SITUACIÓN ACTUAL: DGEE-284-2019 D/F 22/04/2019 CUBICACIÓN DE CORTE :08/03/2018  INTERVENCIÓN LEGAL. DEPARTAMENTO JURÍDICO DEL MINERD. </t>
  </si>
  <si>
    <t>EL 15 DE MARZO DE 2019, RECIBIMOS DEL MINERD LA NOTIFICACIÓN DE RESCISIÓN DE CONTRATO, MEDIANTE EL OFICIO UF-PNEE#0810-2019 DE FECHA 14 DE MARZO DE 2019. ESTE PLANTEL SERÁ ADJUDICADO AL GANADOR DEL SEGUNDO (2DO) LUGAR.</t>
  </si>
  <si>
    <t xml:space="preserve">ENVÍOS AL MINERD:  INFORME RITMO LENTO DGEE-284-2019 D/F 22/04/2019  DETENIDA DESDE EL 20/03/2020. LA CONTRATISTA DETUVO LOS TRABAJOS EN OBRA, PARA DAR CUMPLIMIENTO A LA CUARENTENA PARA PREVENIR CONTAGIO DEL COVID-19. DESPUÉS DE LA DESESCALADA ANUNCIADA POR LA PRESIDENCIA DE LA REPÚBLICA, LA CONTRATISTA NO HA REINICIADO LOS TRABAJOS.  </t>
  </si>
  <si>
    <t xml:space="preserve">EL CONTRATISTA NO HA PODIDO REINICIAR LAS ACTIVIDADES, DEBIDO A QUE EL DUEÑO DEL SOLAR PROHIBIÓ LA ENTRADA A LA OBRA, VÍA ACTO DE ALGUACIL (PROBLEMAS LEGALES MINERD-DUEÑO SOLAR).  </t>
  </si>
  <si>
    <t xml:space="preserve">PARALIZACION POR PARTE DE MINERD, DEBIDO A UN COMPROMISO PREVIO QUE SE HABIA ESTABLECIDO CON EL SOLAR Y LA ESCUELA DE SORDO-MUDOS:  UF-PNEE#091-2020 D/F23/01/2020         </t>
  </si>
  <si>
    <t xml:space="preserve">PLANOS ESTRUCTURALES ENTREGADOS, OBRA NO INICIA DEBIDO A LA PANDEMIA DEL COVID-19. </t>
  </si>
  <si>
    <t>A LA ESPERA DEL DISEÑO DE LOS MUROS Y DEFINICIÓN DE LA UBICACIÓN DE LA ESTANCIA POR PARTE DEL DEPARTAMENTO DE DISEÑO.</t>
  </si>
  <si>
    <t>MINERD: ACTUALIZACION MURO DE CONTENCION ENVIADO MEDIANTE OFICIO GPRO-Z4-120-2020 D/F 16/6/2020  DPTO HIDRAULICA: SOLUCION HIDRAULICA VISITARON EL PLANTEL EL 23/6/2020</t>
  </si>
  <si>
    <t>COMUNIDAD: LAS TERRENAS/CALLE DUARTE  TRABAJOS HASTA LA FECHA: -MODULO: VACIADO DE ZAPATAS DE COLUMNAS Y MUROS.   NOTA:  -LA OBRA ESTA DETENIDA DESDE 05/08/2019 SIN MOTIVOS APARENTES, SE A NOTIFICO A LA CONTRATISTA ARQ. KENNIA LALANE  VARIAS VECES PARA QUE REINICIE CON LOS TRABAJOS A LA MAYOR BREVEDAD POSIBLE. -ESPERANDO APROBACION DEL MINERD DE LA SOLUCION HIDRAULICA ENVIADA MEDIANTE EL OFICIO DGEE-998-2019 (26-12-2019).   ACCESO: SOLO REQUIERE LIMPIEZA Y SEÑALIZACION.</t>
  </si>
  <si>
    <t>EN MINERD: APROBACION MODIFICACION PRESUPUESTO MUROS DE CONTENCION VIA OFICO GPRO-109-2020 D/F 24/3/2020</t>
  </si>
  <si>
    <t xml:space="preserve">DETENIDA DESDE EL 20/03/2020. EL CONTRATISTA DETUVO LOS TRABAJOS EN OBRA, PARA DAR CUMPLIMIENTO A LA CUARENTENA PARA PREVENIR CONTAGIO DEL COVID-19. </t>
  </si>
  <si>
    <t>ENVÍOS AL MINERD: INFORME RITMO LENTO DGEE-PNEE/Z2/198-2019 D/F 27/05/2019</t>
  </si>
  <si>
    <t>CONTRATISTA PRESENTA MAL MANEJO, SE ESTA A LA ESPERA DE INFORME DE SITUACIÓN POR PARTE DEL CONTRATISTA. LA CONTRATISTA REACTIVO LOS TRABAJOS CON LA PINTURA.</t>
  </si>
  <si>
    <t>CONTRATISTA EN TRABAJO DE TERMINACIÓN, PRESENTA MAL MANEJO - FINANCIERO. LLEVO UN PROCESO LENTO EN EJECUCIÓN DE LOS TRABAJOS.</t>
  </si>
  <si>
    <t xml:space="preserve">EN ESPERA DE APROBACIÓN DE MURO DE CONTENCIÓN, LA COTIZACIÓN SE ENCUENTRA EN PRESUPUESTO.  </t>
  </si>
  <si>
    <t>A LA ESPERA DE LA ENTREGA DE LA CUBICACION LUEGO DE LA APROBACIÓN DEL MOVIMIENTO DE TIERRA.</t>
  </si>
  <si>
    <t>A LA ESPERA DE ENVÍO DEL MOV. DE TIERRA AL MINERD</t>
  </si>
  <si>
    <t>A LA ESPERA DE QUE EL SUPERVISOR ENTREGUE INFORME DE SITUACIÓN.</t>
  </si>
  <si>
    <t>DETENIDO A LA ESPERA PAGO DE SOLAR</t>
  </si>
  <si>
    <t>PRESUPUESTO: PRECIOS DE HORMIGON A SOLICITUD DE CONTRATISTA MEDIANTE OFICIO DGE-PNEE-76-2020 D / F 18/2/2020   MINERD: ARREGLO DE % DE TRANSPORTE ENVIADO MEDIANTE OFICIO DGE-PNEE-Z4-429-2019 D/F 18/7/2019  PENDIENTE HIDRAULICA : SOLUCION HIDRAULICA VISITARON EL PLANTEL EL 23/6/2020</t>
  </si>
  <si>
    <t>CONTRATISTA NO INICIA LOS TRABAJOS.</t>
  </si>
  <si>
    <t>SE ESTA TRABAJANDO UNA CUBICACIÓN DE ARRASTRE CONJUNTAMENTE CON EL CONTRATISTA QUIENES SOLICITAN ALGUNAS RECLAMACIONES DE PRECIOS DE PARTIDAS.  HASTA EL MOMENTO SE ENVIÓ CORREO DE SEGUIMIENTO EL 28-8-2020 PARA OBTENER DICHOS RECLAMOS DE PRECIOS ASI PODER CANALIZAR DEBIDAMENTE SU SOLICITUD Y  GENERAR LA CUBICACIÓN 15.  PRESUPUESTO : PRECIOS  DE DEPOSITO DE BASURA Y GAS -ESCALERA ACCESO AL TECHO SOLICITADOS MEDIANTE OFICIO GPRO-Z4-165-2020 D/F 31/6/2020 ACTUALIZACION DEL PRESUPUESTO ELECTRICO A CARGO DEL INGENIERO POU SOLICITADO MEDIANTE CORRERO EL 25/8/2020.  SE ENVIÓ MEDIANTE OFICIO LA ACTUALIZACIÓN DE PRECIOS GPRO-Z4-197-2020 D/F 4/9/2020</t>
  </si>
  <si>
    <t xml:space="preserve">COMUNIDAD: BARRIO LA PRIVADA/SANTA ROSA  NOTA: - NO HUBO ACTIVIDAD EN ESTA SEMANA. PUES DOS TRABAJADORES FUERON DIAGNOSTICADOS CON COVID-19 Y LA CONTRATISTA DECIDIÓ DETENER LAS LABORES HASTA QUE TODO SU PERSONAL ESTE LIBRE DE SITUACIONES.  -SE REMITIÓ LA APROBACIÓN DEL MURO DEL PLANTEL AL MINERD CON EL OFICIO GPRO/Z1/413-2020 D/F 26/08/2020 </t>
  </si>
  <si>
    <t xml:space="preserve">COMUNIDAD: VILLA LIBERACION  TRABAJOS REALIZADO HASTA LA FECHA. EXCAVACION Y VACIADO DE LOSA DE FONDO EN CISTERNA. VACIADO DE LOSA SUPERIOR CISTERNA. ARMADO DE PLATEA. VACIADO DE MURO MC-1 TRAMO FALTANTE. COLOCACION DE COLUMNAS Y MUROS EN PLATEA. VACEADO DE LOSA EN CASETA DE CISTERNA.  NOTA:  -LA OBRA SE ENCUENTRA DETENIDA SIN NINGUNA JUSTIFICACION YA QUE EL CONTRATISTA RECIBIO EL PAGO DE LAS CUBICACIONES #3 Y #4 EN EL MES DE JULIO 2020. SE NOTIFICO AL CONTRATISTA VIA CORREO PARA QUE REINICIE LOS TRABAJOS A LA MAYOR BREVEDAD POSIBLE.  ACCESO: REQUIERE BACHEO SEÑALIZACION Y LIMPIEZA.  </t>
  </si>
  <si>
    <t>0435-15</t>
  </si>
  <si>
    <t xml:space="preserve">COMUNIDAD LA CALCOMA  ESTATUS DE EJECUCION: - COLOCACIÓN DE BLOQUES DE 8” TRAMO MM-1  NOTA: - SE ENVIÓ A MINERD EL INFORME DE SITUACIÓN ACTUAL DE NOTIFICACIÓN DE RITMO LENTO, SEGÚN OFICIO DGGP/Z1/122-2020, D/F 18/02/2020. LA OBRA SE ENCUENTRA DETENIDA EL CONTRATISTA DICE NO TENER RECURSOS. - PENDIENTE LA APROBACION DEL PRESUPUESTO REFORMULADO PARA LA CONSTRUCCION Y CANALIZACION DE AGUAS PLUVIALES POR PARTE DE MINERD, MEDIANTE EL OFICIO GPRO-406-2020 D/F 04/08/2020  ACCESO: BACHEO, SEÑALIZACION Y LIMPIEZA </t>
  </si>
  <si>
    <t xml:space="preserve">DETENIDA POR PROBLEMAS DEL SOLAR. LA FUNDACIÓN FUNDECORENORTE PRESENTO UNA DOCUMENTACIÓN DONDE EL INVI LE CEDIÓ EL TERRENO. MINERD ESTA EN PROCESO DE UBICACIÓN DE NUEVO TERRENO.   </t>
  </si>
  <si>
    <t xml:space="preserve">DETENIDA DESDE EL 10/10/2019, SIN JUSTIFICACIÓN. INTERVENCIÓN LEGAL.   ENVÍOS A MINERD:  INFORME DE SITUACIÓN ACTUAL OFICIO DGEE-PNEE/Z2/276-2019 D/F 08/07/2019 INFORME DE SITUACIÓN ACTUAL OFICIO DGEE-PNEE/Z2/358-2019 D/F 05/09/2019 INFORME DE SITUACIÓN ACTUAL OFICIO DGEE-PNEE/Z2/044-2020 D/F 04/02/2020  </t>
  </si>
  <si>
    <t xml:space="preserve">EL CONTRATISTA ESTA ORGANIZANDO PARA INICIAR LOS TRABAJOS.  </t>
  </si>
  <si>
    <t xml:space="preserve">PENDIENTE APROBACIÓN MOVIMIENTO DE TIERRA (MINERD, DGEE-094-2020 D/F 03/02/2020).  </t>
  </si>
  <si>
    <t xml:space="preserve">PENDIENTE INSTRUCCIONES DEL MINERD, DEFINIR EL ÁREA DE CONSTRUCCIÓN DEL TERRENO NEGOCIADO YA QUE UNO DE LOS OFERENTES (SUCESIÓN DE HERMANOS) NO ESTÁ DISPUESTA A VENDER SU PORCIÓN DEL TERRENO. EN ESPERA DEL MINERD DE PLANO CATASTRAL. </t>
  </si>
  <si>
    <t>0255-15</t>
  </si>
  <si>
    <t>0261-15</t>
  </si>
  <si>
    <t xml:space="preserve">DIFICULTAD PARA ACCEDER AL PLANTEL, DEBIDO A DERRUMBE DE TRAMO DE CARRETERA LUEGO DE TORMENTA LAURA 23/08/2020.  DEPTO. HIDRAULICA: PROPUESTA DE CANALIZACION DE AGUAS PLUVIALES, SEGUN ACUERDOS DE LA VISITA INTERINSTITUCIONAL D/F 18/2/2020, SOLICITADA AL DEPTO. DE HIDRAULICA, CON EL OFICIO DGEE-PNEE/Z3/599-2019 D/F 11/12/2019.  CUBICACION #16 DE RD$763,144.86, LIBRAMIENTO EMITIDO. </t>
  </si>
  <si>
    <t>MINERD: AUTORIZACION DEL PRESUPUESTO DE MUROS, OFICIO GPRO/Z3/119-2020 D/F 5/06/2020. DEPTO. PRESUPUESTO: RESPUESTA A RECLAMACION DE CONTRATISTA SOBRE PRECIO DE HORMIGON EN LOSAS DE MODULOS, SOLICITADA POR CORREO ELECTRONICO D/F 25/3/2020. EN ESPERA DE FACTURAS DE HORMIGON SOLICITADAS A LA CONTRATISTA, CORREO 20/05/2020 Y 11/05/2020. SOLICITUD REACTIVACION DE TRABAJOS EN OBRA, REALIZADA POR CORREO 20/05/2020.</t>
  </si>
  <si>
    <t xml:space="preserve">RECIBIMOS EL OFICIO DE MINERD UF-PNEE#1454-2020 D/F 12/8/2020 Y SE ENTREGO PARA SER ADJUNTADA CON LA CUBICACION #11  EN EL CUAL ESPECIFICA QUE EL PLANTEL NO ESTA EN PROCESO DE RESCISIÓN DE CONTRATO, Y DE ESTA MANERA PUEDA SEGUIR SU CURSO.  CUBICACION DE RESCISION PAGADA EL 9/6/19.  </t>
  </si>
  <si>
    <t>0434-15</t>
  </si>
  <si>
    <t>0181-15</t>
  </si>
  <si>
    <t xml:space="preserve">MINERD: APROBACION DEL PRESUPUESTO ACTUALIZADO MUROS DE CONTECION ENVIADO VIA OFICIO GPRO-384- D/F 16/6/2020 .            APROBACION MOVIMIENTO DE TIERRA ENVIADO VIA OFICIO GPRO-367-2020 D/F 11/06/2020   APROBACION DE PAISAJISMO : GPRO-Z4-162-2020 D/F  29/7/2020                                DPTO. DISEÑO: PLANOS DE TERMINACION PRESUPUESTO SOLICITADO POR CORREO 6/07/2020    PENDIENTE PAGO CUBICACION #29 RD$3806511.83 ENTREGADA 17/6/20 Y ENVIADA A MINERD 17/7/20   </t>
  </si>
  <si>
    <t>2334</t>
  </si>
  <si>
    <t xml:space="preserve">REVISIÓN DE LOS PRECIOS UNITARIOS, DISEÑO HIDRÁULICO, PRESUPUESTO ELÉCTRICO Y PLANOS - PAGO DE CUBICACION. </t>
  </si>
  <si>
    <t>0341-15</t>
  </si>
  <si>
    <t>0398-15</t>
  </si>
  <si>
    <t xml:space="preserve">SECTOR: LA ROSARIO.   TRABAJOS PENDIENTES POR EJECUTAR: TECHADO: 2% ESTRUCTURA METALICA, 5% OBRA GRIS, 100% ACCESORIOS E INSTALACION ELECCTRICA, 100% PINTURA GENERAL (BASE + TERMINACION). CANCHA: 100% VACIADO DE CAPA NUEVA, 100% PEDESTALES, 100% PINTURA Y SEÑALIZACION. GRADERIAS: 100% REMOZAMIENTO, 100% PINTURA. AREAS EXTERIORES: 70% CIERRE EN MALLA CIC., 100% ACERAS Y COORREDORES, 100% PAISAJISMO. TRABAJOS EN EJECUCION: CONDICIÓN ACCESO: ASFALTADO   NOTA: -SE RECIBIO PLANO Y PRESUPUESTO DE TERMINACION APROBADO MEDIANTE UF-PNEE#1995-2019 D/F 27/06/19.  -SE REALIZO VISITA HIDRAULICA EL 28/05/19, ACTA ENVIADA MEDIANTE DGEE/Z1/610-2019 EL 23/05/19. SE RECIBIO DISEÑO Y PRESUPUESTO HIDRAULICO APROBADO EL 05/09/19. -SE SOLICITO TERCER DESEMBOLSO EN FECHA 09/03/20 -CUB.4 RD$233,936,28 (MINERD FISCALIZACION) SOMETIDA EL 10/08/20. </t>
  </si>
  <si>
    <t xml:space="preserve">SE ENVIO A MINERD UN INFORME CON SITUACION DEL CONTRATISTA BAJO EL OFICIO DGE-PNEE-Z4- 034-2020 D/F 3/2/2020 CONTRATISTA NO HA INICIADO DEBIDO A CONTRATO ABIERTO (1379-2012) CON OTROS PLANTELES, Y FALTA DE LIQUIDEZ.  SE ESTA REALIZANDO CUBICACION FINAL DE LOS DEMAS CONTRATOS (ELIAS PIÑA) PARA CAPITALIZAR A CONTRATISTA.  </t>
  </si>
  <si>
    <t xml:space="preserve">MINERD: ASIGNACION COMPAÑÍA DISEÑO Y CONSTRUCCION DE PILOTES. SE ENVIO EL OFICIO DE CALCULO 44 D/F 16/4/19, CON RECOMENDACIONES Y RESULTADOS DE ESTUDIO DE SUELO.  TODAVIA NO HA LLEGADO LA ADENDA DEL CONTRATO, POR LO QUE NO SE PUEDE CUBICAR. ESTE PLANTEL ESTA BAJO EL MISMO CONTRATO QUE JOSE DEL CARMEN SENA, INDEPENDENCIA Y JOSE GABRIEL GARCIA, MONTECRISTI.   </t>
  </si>
  <si>
    <t xml:space="preserve">A LA ESPERA DE LA ADENDA DEL CONTRATO. NO SE PUEDE CUBICAR HASTA QUE NO LLEGUE DE MINERD. ESTE PLANTEL ESTA BAJO EL MISMO CONTRATO QUE BASICA VICTORIA PEÑA, INDEPENDENCIA, Y JOSE GABRIEL GARCIA, MONTE CRISTI </t>
  </si>
  <si>
    <t>0083-18</t>
  </si>
  <si>
    <t>4213-2015</t>
  </si>
  <si>
    <t>0418-15</t>
  </si>
  <si>
    <t>0460-15</t>
  </si>
  <si>
    <t>649</t>
  </si>
  <si>
    <t xml:space="preserve">COMUNIDAD: BARRIO PROSPERIDAD  ACTIVIDADES EJECUTANDOSE: VERJA PERIMETRAL: RETIRO DE MALEZA PARA CONTINUACION DE LABORES, EXCAVACION MODULO 1: INICIO COLOCACION DE BLOQUES SNP MODULO 4: INICIO REPLANTEO  NOTA: - SE ENVIÓ AL DEPTO. DE DISEÑO UN INFORME CON EL RESULTADO DE LA ROTURA DE PROBETAS CON EL OFICIO GPRO/Z1/420-2020 D/F 28/08/2020. </t>
  </si>
  <si>
    <t>0412-15</t>
  </si>
  <si>
    <t>0163-15</t>
  </si>
  <si>
    <t>0164-15</t>
  </si>
  <si>
    <t xml:space="preserve">TRABAJOS REALIZADOS HASTA LA FECHA: -AREA EXTERIOR: EXCAVACION Y COLOCACION DE TUBERIAS PARA SOLUCION HIDRAULICA PLUVIAL Y REGISTROS. -INSTALACION DE TODOS LOS TINACOS. -JARDINERAS EXTERIORES ENTRE LOS BLOQUES 1, 2 Y 3 -VACIADO DE HORMIGON EN AREA DE RECREACION ENTRE BLOQUES 1, 2 Y 3 -EXCAVACION DE ZAPATA PARA MURO MESA. -INSTALACIONES ELECTRICAS EN GENERAL.  NOTA: -EN CIRCUITO LA CUB.#22 RD$ 2,242,541.41 (.9 FINAN-SUBSANACION). -EN CIRCUITO LA CUBICACION  #23 RD$ 8,386,704.02 (.9 FINAN-SUBSANACION). -EN ESPERA DEL PRESUPUESTO DE MURO EN AREA DE LA CANCHA ENVIADA AL DEPARTAMENTO DE PRESUPUESTO CON EL VOLANTE #383 (13/04/2020). -LA OBRA SE ENCUENTRA DETENIDA, EL CONTRATISTA ALEGA ESTAR DESCAPITALIZADO POR FALTA DE PAGO DE CUBICACION. </t>
  </si>
  <si>
    <t xml:space="preserve">COMUNIDAD: SANCHEZ/VILLA LIBERACION  TRABAJOS REALIZADOS HASTA LA FECHA DE DETENCIÓN:  -ÁREAS EXTERIORES:  MOVIMIENTO DE TIERRA EN PLAZA CÍVICA (CORTE), COLOCACIÓN DE BLOCK EN MURO MM-1 ALREDEDOR DEL COMEDOR, LIMPIEZA POR DERRUMBES EN EXCAVACIÓN PARA CODO DE MURO MC-1 ENTRE BLOQUE 1 Y 2 Y RELLENO EN SEGUNDO CODO DE MURO MC-2 EN LATERAL IZQUIERDO EN BLOQUE II.    NOTA: -REMISION DE INFORME DE SITUACION ACTUAL DGEE/Z1/932-2019 (01-08-2019). -VISITA DE LA UNIDAD TOPOGRAFICA PARA REALIZAR UN LEVANTAMIENTO AS-BUILT (03-09-2019). -EN ESPERA DEL PRESUPUESTO DEL MURO TERRAMESH (EL DEPARTAMENTO ENVIO ESTA SOLICITUD AL DEPARTAMENTO DE PRESUPUESTO CON EL VOLANTE 269 (11-03-2020).  -EN ESTA FECHA (30-03-2020) RECIBIMOS EL CONSENSO. LA SUPERVISION ENTREGO UN INFORME CON ESTA RESPUESTA (13-04-2020). - SE ENVIO LA CUBICACION #21 APLICANDO EL CONSENSO (20-05-2020).  ACCESO: TRAMO DE 50 MT CRUDO O VERDE EL RESTO SOLO REQUIERE DE SEÑALIZACION Y LIMPIEZA. </t>
  </si>
  <si>
    <t>EL RETRASO EN LA APROBACION DE LA PROFUNDIDAD DEL POZO, IMPIDIO EL INICIO DE LA CONSTRUCCION DEL COMEDOR.</t>
  </si>
  <si>
    <t>A LA ESPERA DE MODIFICACIÓN DEL SOLAR POR PARTE DE INMOBILIARIA MINERD PARA LA UBICACIÓN DE MÓDULOS</t>
  </si>
  <si>
    <t>LICEO PROF. ADAN SANTANA SIERRA</t>
  </si>
  <si>
    <t>EL 21/11/2019 SE HIZO UNA VISITA EN CONJUNTO CON EL DEPTO DE FISCALIZACION E INMOBILIARIA MINERD DEBIDO A UNA TUBERIA DE AGUA POTABLE QUE ATRAVIESA EL SOLAR.  SE ESPERA INDICACIONES DE MINERD PARA PROCECER A LA REUBICACION DE MODULOS.  EL 04/02/2020 AMAURY MEJIA (INMOBILIARIA MINERD) COMUNICÓ A LA SUPERVICIÓN (VIA MENSAJE WS) QUE EL METRAJE DISPONIBLE EN EL SOLAR NO ES SUFICIENTE PARA DESARROLLAR EL PLANTEL.   DPTO DE INMOBILIARIA- MINERD REALIZARA LEVANTAMIENTO EN EL TERRENO UBICADO AL FRENTE PARA EVALUAR POSIBLE ADQUISICIÓN.</t>
  </si>
  <si>
    <t>CONTRATISTA CON COVID-19.  20/05/2020 SE SOLICITO COTIZACION DE MSR (VIA CORREO).</t>
  </si>
  <si>
    <t>0659-2015</t>
  </si>
  <si>
    <t>CONTRATO RESCINDIDO POR MINERD, RECIBIDO EN OFICIO UF-PNEE#1369-2019 D/F 6/5/19.  MINERD: PRESUPUESTO PARTIDAS ADICIONALES (DE TERMINACIÓN) ENVIADO MEDIANTE OFICIO GPRO-464-2020 D/F 26/8/20, SOLICITADO POR MINERD MEDIANTE OFICIO UF-PNEE#1159-2020 D/F 7/7/20.</t>
  </si>
  <si>
    <t>NOS INFORMARON EL FALLECIMIENTO DE CONTRATISTA EN FECHA 12/6/20. NOTIFICADO A MINERD MEDIANTE OFICIO GPRO-Z4-122-2020 D/F 16/6/2020    DEPARTAMENTO DE PRESUPUESTO: ESPERA DE REVISON TÉCNICA PRELIMINAR PARA PODER REALIZAR CUBICACION FINAL. MINERD: VALIDACIÓN MOVIMIENTO DE TIERRA ENVIADO A DIRECCIÓN Y LUEGO MINERD, MEDIANTE OFICIO GPRO-Z4-185-2020 D/F 26/8/20. CORTE 290.09M3 RELLENO 483.77M3</t>
  </si>
  <si>
    <t>A ESPERA DE LA APROBACION DE MINERD DEL MOVIMIENTO DE TIERRA EJECUTADO EN LA CUB#2 RD$9,991,798.64, ENVIADO MEDIANTE OFICIO DGEE-1080-2019 D/F 23/12/2019 CORTE 1,846.76 M3 - RELLENO 8,279.85 M3</t>
  </si>
  <si>
    <t>MINERD: APROBACIÓN PRESUPUESTO CANALIZACIÓN DE AGUAS PLUVIALES, ENVIADO MEDIANTE OFICIO GPRO-443-2020 D/F 24/8/20.</t>
  </si>
  <si>
    <t xml:space="preserve">COMUNIDAD: LAS FLORES.  TRABAJOS REALIZADOS HASTA LA FECHA: -DESENCOFRADO DE COLUMNAS (SNP) EN BLOQUE B2. -ENCOFRADO DE COLUMNAS EN BLOQUE B4. -CONTINUACION CON EL REGADO DE MATERIAL GRANULAR, CAPA DE 0.20M, CON MAQUITO BNP EN BLOQUE B3,( AULAS INICIAL).   NOTA: SE ENVIÓ A MINERD LA SOLICITUD PARA LA APROBACIÓN DEL PRESUPUESTO ADICIONAL RELATIVO AL PRESUPUESTO DE TERMINACIÓN POR CAMBIO DE ALCANCE SEGÚN OFICIO DGEE/Z1/594-2019, D/F 21/05/2019. DEBIDO A QUE ES UN CONTRATISTA SEGUNDO LUGAR.  CUBICACION: -SE SOMETIÓ LA CUBICACIÓN NO. 2, EN FECHA 10/02/2020 Y FUE FIRMADA EN FECHA 13/02/2020, CON UN MOTO DE RD$ 1,386,216.72, FUE PAGADA EL 19/05/2020. </t>
  </si>
  <si>
    <t xml:space="preserve">COMUNIDAD: QUITA SUEÑO  -DESPUES DEL PASO DE LA TORMENTA ISAIAS 30/07/2020 EN EL PROYECTO NO SE HA REALIZADO NINGUN TIPO DE ACTIVIDAD. PARA EL MARTES 4/08/2020 EL CARPINTERO RETIRO TODO LOS MOLDEN DE MADERA COLOCADOS EN LAS COLUMNAS DEL BLOQUE DE MECANICA INDUSTRIAL. ESTE ENCOFRADO INICIO EL 10/07/2020 A LA FECHA DEL RETIRO ESTABA EN MAS DE UN 50% EJECUTADO. LO QUE EXPLICA EL ENCARGADO DE LOS TRABAJOS ING. DAHIAN ALCANTARA, QUE NO PUEDIERON ENTRAR EN UN ACUERDO CON EL MAESTRO DE CARPINTERIA, QUE DEBIDO A TAL SITUACION ESTARIAN BUSCANDO MAS OPCIONES POR LO QUE NO INICIARIA POR AHORA LOS TRABAJOS DE ENCOFRADO DE COLUMNAS. -SE REALIZO LA PROGRAMCION DE ACTIVIDADES A EJECUTARSE EN EL MES DE AGOSTO 2020. SOLO SE SOCIALIZO CON EL ENCARGADO DE LOS TRABAJOS ING. DAHIAN ALCANTARA, EXPLICA QUE POR INSTRUCCIONES DEL CONTRATISTA EL NO PUEDE FIRMAR LA PROGRMACION DE ACTIVIDADES, ACUERDOS Y OBSERVACIONES REALIZADAS POR LA SUPERVISION. POR LO QUE LA FIRMA QUE APARECE EN LA BITACORA ES LA DEL SUPERVISIOR. LA SUPERVISION (19/08/2020) ESTA REVISANDO EL REPORTE DEL MOVIMIENTO DE TIERRA EN LA CONSTUCCION DE LOS MUROS -SE SOLICITO AL DEPARTAMENTO DE DISEÑO LA VALIDACION DEL MOVIMIENTO DE TIERRA DE ESTE PLANTEL MEDIANTE EL OFICIO GPRO/Z1/350-2020 D/F (30/07/2020). -SE SOLICITO LA CORRECCION DEL PRESUPUESTO DE MUROS MEDIANTE EL OFICIO GPRO/Z1/349-2020 D/F (30/07/2020). </t>
  </si>
  <si>
    <t xml:space="preserve">COMUNIDAD: EL CANAL  TRABAJOS REALIZADOS HASTA LA FECHA: -UBICACIÓN BLOQUES 1,2,3 Y BLOQUE INICIAL. -COLOCACION DE CHARRANCHA BLOQUE 2 Y 3. -EXCAVACION PARA ZAPATAS COLUMNAS AISLADAS, COMBINDAS Y DE MUROS EN BLOQUE 2  NOTA: -PENDIENTE POR PARTE DE MINERD LA APROBACION DEL PRESUPUESTO ADICIONAL DE MUROS, TALUD, RAMPA Y ESCALERA, MEDIANTE EL OFICIO GPRO-383-2020 D/F 27/07/2020 -PENDIENTE POR PARTE DEL DEPARTAMENTO DE DISEÑO LA REMISION DE INFORME PARA CALCULO Y VALIDACION DE MOV. DE TIERRA, MEDIANTE EL OFICIO GPRO/Z1/395-2020 D/F 14/08/2020 </t>
  </si>
  <si>
    <t xml:space="preserve">PENDIENTE MUROS DE CONTENCIÓN (MINERD) </t>
  </si>
  <si>
    <t>0244-15</t>
  </si>
  <si>
    <t>PRIMARIA PONTON (BASICA ANTERA MOTA)</t>
  </si>
  <si>
    <t>0251-15</t>
  </si>
  <si>
    <t>0444-15</t>
  </si>
  <si>
    <t>0450-15</t>
  </si>
  <si>
    <t>REFAMAR INGENIERÍA Y CONSTRUCCIONES, S.R.L.</t>
  </si>
  <si>
    <t>0338-15</t>
  </si>
  <si>
    <t>0423-15</t>
  </si>
  <si>
    <t>0448-15</t>
  </si>
  <si>
    <t>0176-15</t>
  </si>
  <si>
    <t>0315-15</t>
  </si>
  <si>
    <t>0357-15</t>
  </si>
  <si>
    <t>0461-15</t>
  </si>
  <si>
    <t>A la espera de aprobación de mejoramiento de suelos. enviado a MINERD el 16 de julio 2020</t>
  </si>
  <si>
    <t>0366-15</t>
  </si>
  <si>
    <t xml:space="preserve">CONTRATISTA SE NIEGA A TRABAJAR, ALEGA ESTAR A LA ESPERA DE PAGO DE LA CUBICACION EN CIRCUITO PARA CONTINUAR LOS TRABAJOS. NOTIFICACION DE SITUACION ENVIADA A MINERD, OFICIO GPRO/Z3/049-2020 D/F 23/3/2020.  MINERD:  PRESUPUESTO PARA REMOZAMIENTO DE PLANTEL EXISTENTE Y CONSTRUCCION DE BAÑOS (RD$3,774,065.40) REMITIDO, OFICIO DGEE-530-2019 D/F 7/4/2019.  </t>
  </si>
  <si>
    <t xml:space="preserve">PENDIENTE APROBACION DE PRESUPUESTO DE TERMINACION, REMITIDO MEDIANTE CORREO ELECTRONICO. DESGLOSE FINANCIERO REMITIDO A MINERD OFICIO GPRO/Z3/086-2020, D/F 16/04/2020, EN RESPUESTA A SU SOLICITUD MEDIANTE OFICIO UF-PPNEE#0527-2020 D/F 25/2/2020.      </t>
  </si>
  <si>
    <t xml:space="preserve">SECTOR: CENTRO CIUDAD.   TRABAJOS PENDIENTES POR EJECUTAR:  MÓDULOS: 57%  OBRA GRIS EN GENERAL , 57 TECHOS ALUZIN, 57 % PISOS ,  57% VENTANAS, 57% PROTECTORES, 100% PUERTAS, 95%  PINTURAS EN GENERAL,  ÁREA EXTERIOR: 100% VACIADOS EXTERIOES, 100% SOLUCION PLUVIAL, 57 % SOLUCION SANITARIA, Y  95 % LUCES EXTERIORES.  VERJA PERIMETRAL: 100% TRINCHERA , 10 %  PINTURA, 10% ENTRADA PRINCIPAL.  NOTA: -SE SOLICITO CERTIFICACION PARA LINEA DE CREDITO POR 30,000,000 PRIMER DESEMBOLSO DE 2,000,000. -SE ENVIO A MINERD LA APROBACION DEL PRESUPUESTO DE ESTRUCTURAS METALICAS DEL TECHADO MEDIANTE EL OFICIO GPRO/Z1/331-2020 D/F 21/07/2020 -SE ENVIO A MINERD MEDIANTE GPRO/Z1/280-2020 D/F 24/06/20, INFORME DE SITUACION A SOLICITUD DE CONTRATISTA. PENDIENTE RESPUESTA MINERD.  CONDICIÓN ACCESO: ASFALTADO SIN SEÑALIZACION. </t>
  </si>
  <si>
    <t>SE REALIZO LA VISITA DE LA BRIGADA TOPOGRÁFICA, SE AUTORIZO AL CONTRATISTA A QUE INICIARA LOS TRABAJOS.</t>
  </si>
  <si>
    <t>A LA ESPERA DE LAS SIGUIENTES APROBACIONES: - MOVIMIENTO DE TIERRA PRELIMINAR EN BASE A RECOMENDACIONES DE ESTUDIO DE SUELOS MEDIANTE EL OFICIO GPRO-453-2020 EN FECHA 21-08-2020. - DEMOLICIÓN DE MÓDULOS EXISTENTES MEDIANTE EL OFICIO GPRO-494-2020 EN FECHA 04-09-2020.</t>
  </si>
  <si>
    <t>LA SUPERVISION HA ESTADO TRATANDO DE COMUNICARSE CON EL CONTRATISTA PARA QUE INICIE LOS TRABAJOS Y HA SIDO IMPOSIBLE.</t>
  </si>
  <si>
    <t xml:space="preserve">CUBICACION #1 DE RD$1,507,550.17, EN FINANCIERO-MODIFICACION VISITA DE LA UNIDAD TOPOGRAFICA, REALIZADA 24-07-2020.  DEPTO. DISEÑO: DETALLES TAPA DE SEPTICO Y POZOS, SOLICITUD POR CORREO D/F 16/09/2020. PLANOS SANITARIOS Y DETALLES GENERALES, SOLICITADO POR CORREO 4/03/2020. MINERD: REMISION LEVANTAMIENTO ELEMENTOS SUSTRAIDOS EN OBRA MIENTRAS ESTUVO DETENIDA, OFICIO GPRO/Z3/092-2020 D/F 29/04/2020. EL PORCENTAJE DE AVANCE DE EJECUCION DE LA OBRA DISMINUYO A UN 10%, DEBIDO A LOS ELEMENTOS SUSTRAIDOS QUE TENDRAN QUE SER COLOCADOS NUEVAMENTE (ALUZINC COMEDOR, APARATOS SANITARIOS, PROTECTORES, PUERTAS, VENTANAS, ALAMBRADO).  </t>
  </si>
  <si>
    <t xml:space="preserve">CONTRATISTA ALEGA NO TENER FONDOS PARA CONTINUAR LOS TRABAJOS.  MINERD: NOTIFICACION SITUACION MEDIANTE OFICIO GPRO/Z3/048-2020 D/F 23/3/2020. PENDIENTE VALIDACION DE MOVIMIENTO DE TIERRA, SOLICITADO A MINERD OFICIO GPRO-471-2020 D/F 26/08/2020. CORTE 1682.57 M3, RELLENO 4196.01 M3.  </t>
  </si>
  <si>
    <t>COMUNIDAD EL DUEY  TRABAJOS REALIZADOS HASTA LA FECHA: -LIMPIEZA DEL AREA DEL PLANTEL  NOTA: - SE RECIBIÓ DEL DPTO. DE DISEÑO EL PRESUPUESTO DE LOS MUROS DE CONTENCIÓN EN FECHA 24/02/2020. -LA CONTRATISTA TIENE PREVISTO REINICIAR LOS TRABAJOS EL LUNES 14/09/2020  LIMPIEZA ACCESO: SOLO REQUIERE LIMPIEZA Y SEÑALIZACIONEN AREA PLANTEL</t>
  </si>
  <si>
    <t>EL 10/09/2020, EL CONTRATISTA ENTREGO LOS DOCUMENTOS NECESARIOS PARA SOLICITAR EL PERMISO DE MEDIO AMBIENTE. ESPERAMOS LA EMISION DEL MISMO.</t>
  </si>
  <si>
    <t xml:space="preserve">EL 15/09/2020, RECIBIMOS LA PLANTA DE UBICACION PARA SONDEOS. SE REMITIO AL CONTRATISTA PARA QUE PROCEDA CON EL ESTUDIO DE SUELOS. </t>
  </si>
  <si>
    <t xml:space="preserve">EN ESPERA DE APROBACIÓN DE SOLUCIÓN DE MURO POR PARTE DEL MINERD. PAGO DE CUBICACION EN CIRCUITO.  </t>
  </si>
  <si>
    <t xml:space="preserve">EL CONTRATISTA ALEGA NO HABER RECIBIDO EL PAGO CORRESPONDIENTE A LA CUBICACION #12, RD$ 4,464,362.36. NO OBSTANTE, LA INFORMACION RECIBIDA EN FINANCIERO MOPC DESDE EL BANCO ARROJA QUE EL PAGO FUE EMITIDO EN FECHA DEL 26/08/2020. </t>
  </si>
  <si>
    <t xml:space="preserve"> PENDIENTE EN MINERD APROBACIÓN MOVIMIENTO DE TIERRA ENVIADO MEDIANTE OFICIO GPRO- 173-2020 D/F 21/4/2020 RELLENO 7,248.17M3 - CORTE 2,305.04 M3  - BLOQUE 2,305.04 M3          AUMENTO DE TRANSPORTE  ENVIADO MEDIANTE OFICIO DGE-PNEE-Z4-098/2019 D/F 7 /2/19    PENDIENTE PAGO CUB#18 RD$4,745,606.38 (MINERD-FINAN)</t>
  </si>
  <si>
    <t xml:space="preserve">SECTOR: CENTRO. TRABAJOS PENDIENTES POR EJECUTAR: ESTANCIA: PINTURA 100%, VENTANAS 70%, ELECTRICIDAD 100%, APARATOS SANITARIOS 100%, PROTECTORES 100%, PISOS100%, PANETE 70% HROMIGONES 70%  NOTA: CUB.11 RD$1,894,841.83 (FINAN-MODIFICACION) SOMETIDA EL 29/06/20 CUB.12 RD$ 155,783.60 (MINERD FISCALIZACION) SOMETIDA EL 30/06/20 -SE REALIZO VISITA HIDRAULICA EL 07/07/20, DEBE SER REPETIDA , SE REQUIERE PRESENCIA DE MINERD. PENDIENTE VISITA HIDRAULICA  ACCESO: CRUDO O VERDE. </t>
  </si>
  <si>
    <t xml:space="preserve">MUNICIPIO: SAN VICTOR.   MODULOS: 10% OBRA GRIS, 50% PINTURA (BASE + TERMINACION), 15% TERMINACION DE TECHO (TEJAS), 30% PUERTAS Y VENTANAS, 90% INSTALACIONES ELECTRICAS (ACCESORIOS + CABLEADO), 40% INSTALACIONES SANITARIAS, 100% SEÑALIZACION. AREAS EXTERIORES: 100% PAISAJISMO,10% SANITARIA EXTERIOR, 100% PARQUEO, 0% SEPTICOS Y FILTRNTES, 30% VERJA PERIMETRAL,  20% DRENAJE PLUVIAL.  ACTIVIDADES EN EJECUCION : -  COLOCACION DE HORMIGON EN LOSA DE CASETA DE BASURA. -  COLOCACION DE PISO EN TERRAZAS DE MODULOS. -  LIMPIEZA Y PREPARACION DE AREAS EXTERIORES. -  DEFINICION DE NIVELES DE ACERA FRONTAL EXTERIOR.    PENDIENTE APROBACION DE MUROS REMITIDO A MINERD MEDIANTE GPRO/Z1/229-2020 D/F 15/05/20   CUB.21 RD$540,763.75 (MINERD FISCLIZACION) SOMETIDA EL 11/08/20 </t>
  </si>
  <si>
    <t xml:space="preserve">MINERD: NOTIFICACION SITUACION ACTUAL, OFICIO GPRO/Z3/009-2020 D/F 4/3/2020; DGEE-PNEE-Z3-545-2019 D/F 12/11/2019; Y DGEE-PNEE-Z3-385-2019 D/F 29/8/2019. DEPTO. PRESUPUESTO: DEBE ENTREGAR EL INFORME TECNICO CONSENSUADO / REVISION TECNICA PRELIMINAR CON LAS FIRMAS DEFINITIVAS, SOLICITADO MEDIANTE OFICIO GPRO/Z3/215-2020 D/F 21/08/2020.  </t>
  </si>
  <si>
    <t xml:space="preserve">MINERD: SE ENVIO A MINERD UN INFORME DE SITUACION ACTUAL CON EL OFICIO GPRO-Z4-177-2020 D/F 20/8/2020   CONTRATISTA ALEGA DETENCIÓN A NO TENER DINERO, Y QUE QUIERE UNA REVISIÓN DE PRECIOS, POR LO QUE VA A ENTREGAR SOPORTES. SIN EMBARGO TODAVÍA NO HA ENTREGADO NADA.  INFORME DE SITUACION ENVIADO MEDIANTE OFICIO GPRO-Z4-177-2020 D/F 20/8/2020 </t>
  </si>
  <si>
    <t>MINERD: APROBACIÓN DE PAISAJISMO ENVIADO MEDIANTE OFICIO GPRO-050-2020 D/F 5/3/2020. SE RECIBIÓ UN PRE APROBACIÓN VÍA CORREO , SEGUIMOS A LAS ESPERA DEL OFICIO OFICIAL   EN ESPERA DE APROBACION DE PARTE DE MINERD DEL MOVIMIENTO DE TIERRA DEL AREA EXTERIOR  CORTES 3,251.16 M3 - RELLENOS 6,301.87 M3  ENVIADA  MEDIANTE OFICIO GPRO-435-2020 D/F 30/07/2020</t>
  </si>
  <si>
    <t xml:space="preserve">PRIMER LEVANTAMIENTO REALIZADO EL 15/09/2020, A LA ESPERA DE QUE CONTRATISTA NOS ENVIE LOS DATOS. </t>
  </si>
  <si>
    <t xml:space="preserve">AL REALIZAR LA CONVOCATORIA PARA LA PUESTA EN POSESION, EL DUENO DEL SOLAR EXPRESO QUE NO SE PUEDE REALIZAR DEBIDO A QUE MINERD NO LE HA CONFIRMADO UNOS DATOS DENTRO DE SU ACUERDO DE VENTA. SE LE ENVIO UN EMAIL EN FECHA 28/7/20 INDICANDOLE QUE DEBE COMUNICARSE CON EL DPTO DE GESTION INMOBILIARIA EN MINERD PARA ESTA RECLAMACION. SITUACION INFORMADA A MINERD MEDIANTE OFICIO GPRO-Z4-203-2020 D/F 14/9/20. OFICIO RECIBIDO POR PARTE DE MINERD DE PUESTA EN POSESION UF-PNEE#818-2020 D/F 29/4/2020 </t>
  </si>
  <si>
    <t xml:space="preserve">SE ENVIO MEDIANTE EMAIL LA SOLICITUD VALIDACION Y COTIZACION RECOMENDACIONES DE COLUMNAS EN GRAVA, JUNTO A LOS PLANOS ESTRUCTURALES. REACTIVACION DE TRABAJOS EN PLANTEL RECIBIDA MEDIANTE OFICIO UF-PNEE#748-2020 D/F 7/4/2020.  </t>
  </si>
  <si>
    <t>PENDIENTE PAGO CUB#24 RD$2730551.62 (FINAN-MODIF) Y #25 RD$1315201.33 (FINAN-MODIF)</t>
  </si>
  <si>
    <t>CONTRATISTA NO QUIERE REACTIVAR HASTA QUE CAMBIEN LAS AUTORIDADES, YA QUE EN MINERD LE DIJERON QUE TODO ESTABA DETENIDO. A LA ESPERA DE MINERD POR LA APROBACION DEL MOVIMIENTO DE TIERRA  ENVIADA MEDIANTE OFICIO GPRO-379-2020 D/F 27/7/2020</t>
  </si>
  <si>
    <t>EL ALCANCE DEL PROYECTO SE DUPLICO DEBIDO A LOS MUROS DE CONTENCIÓN Y MOVIMIENTO DE TIERRA.  A LA ESPERA DE LA SOLICITUD DE PRECIOS ACTUALIZADOS. PENDIENTE RESULTADOS DE LEVANTAMIENTO TOPOGRAFICO DE LA BRIGADA DEL MOPC.</t>
  </si>
  <si>
    <t>COMUNIDAD: ESPINOLA   SE NOTIFICO AL CONTRATISTA QUE DEBE AGILIZAR LOS TRABAJOS Y CUMPLIR CON LA PROGRAMACION DE ACTIVIDADES ESTABLECIDA EN BITACORA.  CUB. 14 RD$ 4,138,429.96 MINERD - FISCALIZACION        COORDENADAS: https://goo.gl/maps/fTSUkHJbySB2</t>
  </si>
  <si>
    <t xml:space="preserve"> AUTORIZACION PARALIZACION DE TRABAJOS A SOLICITUD DEL MINERD MEDIANTE OFICIO UF-PNEE1516-2020 D/F 15-09-2020.   </t>
  </si>
  <si>
    <t xml:space="preserve">DETENIDO POR FALTA DE LIQUIDEZ: PENDIENTE PAGO CUBICACION #25 RD$8,990,078.25   PRESUPUESTO: PLANO DE PAISAJISMO EN PRESUPUESTO 27/3/2020 . HIDRAULICA:  LUEGO DE LA VISITA TOPOGRAFICA REALIZADA AL PLANTEL SE ACTUALIZO EL PLANO AS BUILT Y SE ENVIO DICHO PLANO DESDE EL 01/3/2020 PARA FINES DE ACTUALIZARLA SOLUCION HIDRAULICA </t>
  </si>
  <si>
    <t>MINERD: MOVIMIENTO DE TIERRA ENVIADO BAJO OFICIO GPRO-Z4-181-2020 D / F 25/8/2020         CORTE 394.07 M3 - RELLENO 387.93 M3</t>
  </si>
  <si>
    <t xml:space="preserve">A LA ESPERA DE LOS CSV POR PARTE DEL CONTRATISTA.  CONTRATISTA NO HA REACTIVADO. DICE QUE ESPERARA A QUE CAMBIEN LAS AUTORIDADES EN MINERD. ES IMPOSIBLE VISITAR EL PLANTEL HASTA QUE ELIMINEN EL TOQUE DE QUEDA </t>
  </si>
  <si>
    <t xml:space="preserve"> PRESUPUESTO: A LA ESPERA DEL  CORRECION DE PRESUPUESTO DEL PLANTEL SEGÚN FACTURAS SUMINISTRADAS POR EL CONTRATISTA, PARTIDA FALTANTES EN FECHA 28-8-2020.                       MINERD: APROBACION MUROS Y ESCALINATAS DEL PLANTEL ENVIADO MEDIANTE OFICIO GPRO-361-2020  D/F 24-6-2020 POR UN MONTO BRUTO DE RD$5,634,550.97 MONTO NETO DE RD$3,929,254.51 CONTRATISTA : PENDIENTE POR PARTE DEL CONTRATISTA PERMISO AMBIENTAL </t>
  </si>
  <si>
    <t>A LA ESPERA DE CUBICACION #19 RD$2829667.18 ENTREGADA EL 6/8/20 ENVIADA A MINERD 17/8/20. ESTA CUBICACION ES LA QUE TIENE EL MOVIMIENTO DE TIERRA GENERADO A PRINCIPIO DE AÑO.  MINERD: APROBACION POZO FILTRANTE ENVIADO MEDIANTE OFICIO GPRO-Z4-106-2020 D/F 2/06/20   A ESPERA DE LOS PLANOS ELECTRICOS POR PARTE DEL CONTRATISTA.</t>
  </si>
  <si>
    <t>DISEÑO TERRAMESH Y RAMPA: ENVIO MEDIANTE CORREO ELECTRONICO A MINERD (RAFAEL PICHARDO) EN FECHA 18/12/19 LA SOLUCION MUROS DE CONTENCION PARA COTIZAR</t>
  </si>
  <si>
    <t xml:space="preserve">MINERD: APROBACION MOVIMIENTO DE TIERRA ENVIADO MEDIANTE OFICIO GPRO-Z4-141-2020 D/F 6/7/20. CORTE: 5,875.68 M3 - RELLENO: 13,206.35 M3 CONTRATISTA SE REHUSABA A ACEPTAR LINEA DE CREDITO </t>
  </si>
  <si>
    <t>COMUNIDAD: LA PIÑA  TRABAJOS PENDIENTES POR EJECUTAR: BLOQUE B-1: PINTURA 100%, VENTANAS 100%, ELECTRICIDAD 70%, APARATOS SANITARIOS 100%, PROTECTORES 100%, PISOS100%, PANETE 100% HROMIGONES 100% BLOQUE B-2: PINTURA 100%, VENTANAS 100%, ELECTRICIDAD 50%, APARATOS SANITARIOS 100%, PROTECTORES 100%, PISOS100%, PANETE 100% HROMIGONES 100% BLOQUE INICIAL :PINTURA 100%, VENTANAS 100%, ELECTRICIDAD 100%, APARATOS SANITARIOS 100%, PROTECTORES 100% PISOS100%, PANETE 100% HROMIGONES 100% COMEDOR:PANETE 100%, PINTURA 100%, VENTANAS 100%, ELECTRICIDAD 80%, APARATOS SANITARIOS 100%, PROTECTORES 100% PISOS100%, PANETE 100% HROMIGONES 100% AREAS EXTERIORES :CANCHA 100%, GRADA 100%, PLAZA CIVICA 100%, PAISAJISMO 100%  ACTIVIDADES REALIZADAS ANTES DE LA DETENCION:  VISITA UNIDAD TOPOGRAFICA PARA VALIDACION DE RELLENO EL 23/07/20. SE ENVIO A MINERD NUEVA SOLICITUD DE VALIDACION MOV. TIERRA MEDIANTE GPRO/Z1/411-2020 D/F 26/08/2020 EN SUSTITUCION A LA ENVIADA EN FECHA  18/06/2020.  CUB.10 RD$1,170,999.08 (FINAN-MODIFICACION) SOMETIDA EL 23/07/20 CUB.11 RD$199,797,37 (FINAN-MODIFICACION) SOMETIDA EL 12/08/20</t>
  </si>
  <si>
    <t xml:space="preserve">TRABAJOS PENDIENTES POR EJECUTAR: MÓDULOS: 5% PISOS, 30% ESCALERA, 100 %ACCESORIOS ELÉCTRICOS, 100% APARATOS SANITARIOS, 10 % PINTURA BASE, 100% SEMIGLOSS Y RETOQUES, 100% PROTECTORES EN VENTANAS. 100% PLAFÓN EN BAÑOS, 100% PUERTAS. COMEDOR: ,10% PAÑETE, 100% PISOS, 100% PUERTAS, VENTANAS Y PROTECTORES, 100% ACCESORIOS ELÉCTRICOS, 100% APARATOS SANITARIOS, 100% PINTURA BASE, SEMIGLOSS Y RETOQUES, 100 % PROTECTORES. ÁREA EXTERIOR: 100% VACIADO EXTERIORES, 20% SOLUCION PLUVIAL, 20% SOLUCION SANITARIA, 100% JARDINERÍA, 100% LUCES,  CANCHA: 100% VACIADO EN CANCHA, 100% PINTURA, 50% COLUMNAS DE SOPORTE VEJJA PERIMETRAL: 100% TRINCHERA ,50% PINTURA, 10% ENTRADA PRINCIPAL. MISCELÁNEOS: 100% NOMBRE ESCUELA, PLACA EN BRONCE EN TARJA Y NOMBRE AULAS.  CONDICIÓN ACCESO: CRUDO   NOTAS: - SE RECIBIO LA NO APROBACION DE DRENAJE PLUVIAL SOLICITADA MEDINATE OFICIO DGEE-361-2018 D/F 27/04/18.  - SE RECIBIO DESEMBOLSO DE LINEA DE CREDITO POR RD$1,000,000,00 QUE NO FUERON INVERTIDOS EN OBRA.  - SE RECIBIO VISITA HIDRAULICA EL 02/07/19 SOLICITADA MEDIANTE OFICIO DGEE/Z1/195-2019 D/F 18/02/19, EN ESPERA DE RESPUESTA. - PARA SOLUCION HIDRAULICA SE REQUIERE LEVANTAMIENTO TOPOGRAFICO POR UNIDAD TOPOGRAFICA MOPC, VISITA REALIZADA EL 17/09/19. VISITA PARA CORRECCION DE LEVANTAMIENTO REALIZADA EL 03/01/19. ESPERA RESPUESTA. - CUB.15 RD$1,649,929,31 (PAGADA) SOMETIDA EL 08/11/19. NO SE RECIBIO DESEMBOLSO COMPLETO SEGÚN CONTRATISTA - CUB.16 RD$891,837.39 (FINAN-MODIFICACION) SOMETIDA EL 28/08/2020 - VISITA HIDRAULICA REALIZADA EL 12/03/20.  - SE REMITIO INFORME CON PARTIDAS YA EJECUTADAS DE SOLUCION HIDRAULICA PARA FINES DE TOMAR EN CUENTA EN NUEVO PRESUPUESTO Y DISENO MEDIANTE GPRO/Z1/188-2020 DE 17-04-20 - SE RECIBIO PRESUPUESTO HIDRAULICO CORREGUIDO EL 16/09/20, ESPERA ENVIO A UNIDAD TECNICA </t>
  </si>
  <si>
    <t xml:space="preserve">SECTOR: AUT. RAMÓN CACARES.  TRABAJOS PENDIENTES POR EJECUTAR: MÓDULOS:  5 % OBRA GRIS  GENERAL ,5 % PISOS, 100 %ACCESORIOS ELÉCTRICOS , 30 % APARATOS SANITARIOS, 10 % PINTURA BASE, 100% SEMIGLOSS Y RETOQUES, 10 % HERRERÍA. 100% PLAFON EN BAÑOS, \5% VENTANAS,  5% PUERTAS Y 100% PROTECTORES. COMEDOR:100% OBRAS GRIS EN GENRAL Y DEMAS.  CANCHA &gt; 10% OBRAS GRIS EN GENRAL Y DEMAS.  ÁREA EXTERIOR&gt;100% VACIADOS EXTERIOES, 100% SOLUCION PLUVIAL Y 100%  SOLUCION SANITARIA, 100% LUCES EXTERIORES.  VERJA PERIMETRAL: 5% OBRA GRIS EN GENERAL, 100% PINTURA , 100% TRINCHERA , 100% ENTRADA PRINCIPAL.  SE REALIZAN LAS SIGUIENTES ACTIVIDADES:  CONDICIÓN ACCESO: ASFALTADO SIN SEÑALIZACION  NOTA:  SE RECIBIO NUEVA VISITA EL 12/03/20 DE HIDRAULICOS PARA REEVALUAR LA SOLUCION PLUVIAL DEL PLANTEL, ESPERA RESPUESTA SE RECIBIO VISITA DE UNIDAD TOPOGRAFICA PARA LEVANTAMIENTO HIDRAULICO DE CANALETA FRONTAL EL 12-03-20.  CUB.15 RD$2,922,163.47 (FINAN-MODIFICACION) SOMETIDA EL 10/08/20 </t>
  </si>
  <si>
    <t xml:space="preserve">TRABAJOS PENDIENTES POR EJECUTAR: MÓDULOS:  5 % OBRA GRIS GENERAL ,5 % PISOS, 100 %ACCESORIOS ELÉCTRICOS, 100% APARATOS SANITARIOS, 5 % PINTURA BASE,100% SEMIGLOSS Y RETOQUES, 100 % HERRERÍA. 100% PLAFON EN BAÑOS, 50% VENTANAS, 50% PUERTAS Y 100% PROTECTORES. COMEDOR: 10 % PISOS, 100 %ACCESORIOS ELÉCTRICOS, 100% APARATOS SANITARIOS  100% SEMIGLOSS Y RETOQUES, 100 % HERRERÍA., 100% VENTANAS, 100% PUERTAS Y 100% PROTECTORES.  CANCHA &gt; 100% OBRAS GRIS EN GENRAL Y DEMAS.  ÁREA EXTERIOR&gt;100% VACIADOS EXTERIOES, 100% SOLUCION PLUVIAL Y 100% SOLUCION SANITARIA, 100% LUCES EXTERIORES.  VERJA PERIMETRAL: 35% OBRA GRIS EN GENERAL, 100% PINTURA, 100% TRINCHERA, 100% ENTRADA PRINCIPAL. SE REALIZAN LAS SIGUIENTES ACTIVIDADES: BLOQUE B-3: INSTALACIÓN DE GÁRGOLAS EN SEGUNDO NIVEL  BLOQUE B-4: CONTINUACIÓN COLOCACIÓN DE CERÁMICAS EN BAÑOS EN PRIMER NIVEL Y COLOCACIÓN DE GÁRGOLAS EN SN COMEDOR: CONTINUACIÓN COLOCACIÓN DE CERÁMICAS EN BAÑOS DE EMPLEADOS CONDICIÓN ACCESO: ASFALTADO SIN SEÑALIZACION NOTA:  • SE ENVIARON RESULTADOS DE SONDEOS EN AREA DE PUENTE PEATONAL MEDIANTE DGEE/Z1/1433-2019 D/F 18/12/19 PARA REEVALUACION DEL MISMO, SOLICITADOS A LA CONTRATISTA EN VISITA CONJUNTA DE 17/06/19. SE ENVIO CORREO A MINERD PARA VALIDACION DEL MISMO EN FECHA 14/01/20. • SE ENVIO SOLICITUD DE VALIDACION DE MOVIEMIENTO DE TIERRA EN GENERAL A MINERD MEDIANTE GPRO-420-2020 D/F 10/08/20. ESPERA RESPUESTA - CUB. 14 RD$1,819,721,14 (LIB.EMITIDO) - CUB.17 RD$1,120,657.68 (FINAN-MODIFICACION) SOMETIDA EL 11/08/20 </t>
  </si>
  <si>
    <t>COMUNIDAD:BLANCO ARRIBA,TENARES  OBSERVACION: CUBICACION  17 RD$ 458,455.80 FINAN – MODIFICACION  CONTRATISTA: PENDIENTE SOLICITUD MEDIA TENSION.   COORDENADAS: https://goo.gl/maps/yEefuxUYxN42  CONDICION ACCESO: BACHEO, SEÑALIZACION Y LIMPIEZA.</t>
  </si>
  <si>
    <t xml:space="preserve">ACCESO: CRUDO. COMUNIDAD: LA CUARENTA    OBSERVACIONES:  CUB. 11 RD$ 1,538,812.46 FINAN – MODIFICACION     </t>
  </si>
  <si>
    <t xml:space="preserve">COMUNIDAD: LA PRIVADA/ SECTOR SANTA ROSA SE ESTAN REALIZANDO LAS SIGUIENTES ACTIVIDADES: BLOQUE B1 (CAJA DE ESCALERA) 1. VACIADO DE VIGAS Y LOSAS DE CAJA DE ESCALERA LISTO AL 100%. BLOQUE B2  1. REPLANTELO (CHARANCHA) PARA ZAPATAS LISTO AL 100%. 2. CORTE CON EQUIPO PESADO PARA DELIMITAR ÁREA DE ZAPATA AL 100% BLOQUE B4 INICIAL -  SNP  1. VACIADO DE VIGAS Y LOSAS LISTO AL 100%. 2. COLOCACION DE MUROS DE BLOQUES DE ANTEPECHO AL  80%.  NOTA: SE ENCUENTRA EN FINAN-MODIF. LA CUBICACIÓN NO.4 CON UN MONTO DE RD$3,887,017.52 SE ENVIÓ A MESA-MINERD EL 06-08-2020  </t>
  </si>
  <si>
    <t xml:space="preserve">COMUNIDAD: LA DELICIA  TRABAJOS PENDIENTES POR EJECUTAR: EL 60% DEL RELLENO EXTERIOR, 100% TRINCHERA, 75% DE LOS VACIADOS EXTERIOR, 30% ELECTRICIDAD EXTERIOR, 100% DE PINTURA EN VERJA PERIMETRAL, 50% DE PINTURA DE BLOQUES, 100% PAISAJISMO  NOTA: SE SOMETIÓ LA CUBICACIÓN NO.18 AL PROCESO-MOPC EL 22-06-2020. CON UN MONTO DE RD$ 5,480,531,2 ACTUALMENTE FISCALIZACIÓN-MINERD  CONDICION ACCESO ASFALTADO, SOLO REQUIERE REDUCTORES DE VELOCIDAD. </t>
  </si>
  <si>
    <t xml:space="preserve">PRESUPUESTO DE TERMINACION (RD$23,238,812.56) REMITIDO A MINERD, OFICIO DGEE-329-2019 D/F 23/04/2019. CONTRATISTA FALLECIDO DEL CONTRATISTA, NOTIFICADO A MINERD  OFICIO DGEE-540-2015 D/F 13/07/2015.  CUBICACION #8 T RES, EN MESA-MINERD A LA ESPERA DE INFORME DE FISCALIZACION.  </t>
  </si>
  <si>
    <t xml:space="preserve">COMUNIDAD: LA GRANJA  ACTIVIDADES REALIZADAS HASTA LA FECHA: -COMEDOR: REVESTIMIENTO EN CERAMICAS AREA DE LOS BAÑOS. -AREA EXTERIOR: COLOCACION DE CARBON EN FILTRO ESPECIAL.  CONDICIÓN ACCESO: ACCESO ASFALTADO, SOLO REQUIERE LIMPIEZA Y SEÑALIZACION.  NOTA:  SE LE REALIZO UN DESEMBOLSO DE RD# 2,000,000.00 EN FEBRERO DEL 2020.  CUBICACION: -EN CIRCUITO LA CUBICACION #33 RD$ 1,494,250.22 (7. MINERD-FISCALIZACION). </t>
  </si>
  <si>
    <t xml:space="preserve">SECTOR: MARIA LUISA  TRABAJOS REALIZADOS HASTA LA FECHA: -COLOCACION DE GRAMA DETRAS DE CANCHA. -VACIADO, COLOCACION DE BLOCKS Y PAÑETE EN GRADERIA. -VACIADO DE CANCHA MIXTA. -VACIADO DE CANALETAS SOLUCION HIDRAULICA. -EXCAVACION PARA RAMPAS ENTRE CANCHA Y BLOQUE 2 -PINTURA EXTERIOR EN BLOQUES.  NOTA: -PENDIENTE SOLICITUD DE PRECIO MEDIANTE EL OFICIO GPRO/Z1/435-2020 D/F 08/09/2020 -EN CIRCUITO LA CUBICACION #19 RD$ 2,114,036.94 (10. LIB. EMITIDO EN CIRCUITO) -SE ENTREGO LA CUBICACION #20 RD$ 4,414,038.17 (8. FINAN-MODIFICACION) -SE ENTREGÓ LA CUBICACION #21 EL 10-09-2020.  </t>
  </si>
  <si>
    <t xml:space="preserve">COMUNIDAD: EL LIMON  CONDICIÓN ACCESO: ACCESO SIN ASFALTAR, TERRAPLEN.  NOTA: -DETENIDA, EL CONTRATISTA ALEGA NO TENER RECURSOS. -ESPERANDO EL PRESUPUESTO DE MURO ENVIADO DESDE DISEÑO AL DEPARTAMENTO DE PRESUPUESTO  CON EL VOLANTE #290 (13-03-2020). -SOLICITUD DE PRECIOS AL DEPARTAMENTO DE PRESUPUESTO GPRO/Z1/124-2020 (24-03-2020).   CUBICACION: -SE ENTREGO AL DEPARTAMENTO DE PROCESOS LA CUBICACION #20 RD$ 1,529,189.22 (10. LIB. EMITIDO EN CIRCUITO). </t>
  </si>
  <si>
    <t xml:space="preserve">COMUNIDAD: SANCHEZ C/DUARTE  TRABAJOS PENDIENTES POR EJECUTAR: MÓDULOS: 5% PISOS, 10% ACCESORIOS ELÉCTRICOS , 10% APARATOS SANITARIOS, 30% (PINTURA BASE, SEMIGLOSS Y RETOQUES), 10% HERRERÍA, 5% PLAFÓN EN BAÑOS, 5% VENTANAS,  5% PUERTAS. COMEDOR: 5% PAÑETE,  5% ACCESORIOS ELÉCTRICOS, 5% (PINTURA BASE, SEMIGLOSS Y RETOQUES), 10% HERRERÍA. ÁREA EXTERIOR: 20% (PLAZA CÍVICA, JARDINERÍA, LIMPIEZA), 40% (LUCES , PINTURA EN CANCHA, JARDINERÍA). VERJA PERIMETRAL: 40% TRINCHERA, 30% PINTURA, 30% ENTRADA PRINCIPAL. MISCELÁNEOS: 50% LETRERO NOMBRE ESCUELA Y PLACA DE BRONCE EN TARJA.  NOTA: -SE REALIZO UNA VISITA CONJUNTA (02-07-2019) PARA EVALUAR LA SOLUCION ESTRUCTURAL DE LA FACHADA DEL AREA ADMINISTRATIVA. EN ESPERA DE ESTA SOLUCION DGEE/Z1/880-2019 (23-07-2019). DISEÑO SOLICITO ESTE PRESUPUESTO AL DEPARTAMENTO DE PRESUPUESTO MOPC CON EL VOLANTE #447 (08/05/2020). --SE ENTREGO (07/04/2020) AL DEPARTAMENTO DE PROCESOS LA CUBICACION #28 RD$ 1,207,387.53 Y SE FIRMO (12/05/2020) (MESA CONTRALORIA).  CUBICACION: --SE ENTREGO (07/04/2020) AL DEPARTAMENTO DE PROCESOS LA CUBICACION #28 RD$ 1,207,387.53 Y SE FIRMO (12/05/2020) (MESA CONTRALORIA).  CONDICIÓN ACCESO: ASFALTADA, SOLO REQUIERE LIMPIEZA Y SEÑALIZACION. </t>
  </si>
  <si>
    <t>22/09/2020 SE REMITE A UT EL PRESUPUESTO ACTUALIZADO DE MUROS DE CONTENCION PARA SOLICITAR APROBACION DE MINERD.</t>
  </si>
  <si>
    <t>SOLICITUD APROBACION PRESUPUESTO HIDRAULICO (GPRO-470-2020 D/F 26/08/2020).</t>
  </si>
  <si>
    <t xml:space="preserve">PENDIENTE: 1. ACTUALMENTE DETENIDA A LA ESPERA DE LA VISITA EN CONJUNTO DE MINERD Y MOPC PARA DEFINIR EL DISEÑO DEL DRENAJE PLUVIAL DE LOS TERRENOS. 2. RECLAMACIONES DEL CONTRATISTA PRECIOS UNITARIOS DEL PRESUPUESTO PARA FINES DE REVISION EN EL DEPTO. DE PRESUPUESTO.  SOLICITUD APROBACION VOLUMETRIA MOVIMIENTO DE TIERRA, DGEE-148-2020 D/F 19/02/2020. </t>
  </si>
  <si>
    <t>EN ESPERA DE QUE EL DPTO. DE DISEÑO ELABORE PLANTA DE CONJUNTO LUEGO DE QUE LA BRIGADA TOPOGRAFICA REALICE EL LEVANTAMIENTO EN FECHA 22/09/2020.</t>
  </si>
  <si>
    <t xml:space="preserve">MEDIANTE OFICIO GPRO-221-2020 D/F 21/08/2020 SE SOLICITO LA REEVALUACION DEL MOVIMIENTO DE TIERRA EJECUTADO EN EL PLANTEL. UF-PNEE#0938-2020 D/F 29/05/2020 LLEGO APROBACION PARCIAL DE MOVIMIENTO DE TIERRA. </t>
  </si>
  <si>
    <t xml:space="preserve">PENDIENTE: 1. VISITA EN CONJUNTO DE LOS TECNICOS DE MINERD Y MOPC PARA SOLUCION HIDRAULICA DE CAÑADA EN LOS TERRENOS.  SE SOLICITO A MINERD (VIA CORREO) LA COTIZACION DE MSR EL 04/03/2020. SOLICITUD APROBACION VOLUMETRIA MOVIMIENTO DE TIERRA, DGEE-148-2020 D/F 19/02/2020. </t>
  </si>
  <si>
    <t xml:space="preserve">PENDIENTE PAGO CUB#8 RD$3402108.25 (MINERD-FISC) / CONTRATISTA ALEGA QUE YA PAGO LOS BLOCK Y NO SE LOS HAN LLEVADO  MINERD: APROBACION MODIFICACION PRESUPUESTO MUROS DE CONTENCION VIA OFICIO GPRO-362-2020 D/F 24/6/2020 MONTO NETO RD$7,113,394.04 MONTO BRUTO RD$9,844,937.33 </t>
  </si>
  <si>
    <t>CONTRATISTA TRABAJANDO A RITMO PAUSADO.</t>
  </si>
  <si>
    <t>PENDIENTE PAGO CUB#21 RD$2997571.77 (FINAN-MODIF) MINERD: APROBACION PRESUPUESTO PAISAJISMO ENVIADO VIA OFICIO OFICIO GPRO-085-2020 D/F 24/4/2020 MONTO NETO RD$964,183.69 MONTO BRUTO RD$1,288,631</t>
  </si>
  <si>
    <t>PRELIMINARES. SE RECIBE UF-PNEE#503-2020 INFORME SUSTITUCION CARTAS DE COMPROMISO, REUBICADA A PRIMARIA PONTON EN SANTIAGO.</t>
  </si>
  <si>
    <t>EN ESPERA DE LA PLANTA DE UBICACIÓN PARA SONDEOS (DEPTO. DISEÑOS, 13/09/2019). EL DEPTO. DISEÑOS INDICO QUE ESPERA VALIDACION DEL MINERD DE LA PLANTA DE CONJUNTO PROPUESTA (15/04/2020).</t>
  </si>
  <si>
    <t xml:space="preserve">PENDIENTE MUROS DE CONTENCIÓN (ENVIADO A MINERD, GPRO/Z2/298-2020 D/F 08/09/2020). </t>
  </si>
  <si>
    <t xml:space="preserve">EN ESPERA DE PRECIOS DE MOVIMIENTO DE TIERRA EN PRESUPUESTO. EN ESPERA DE APROBACION DE VOLUMETRIA DE CORTE. </t>
  </si>
  <si>
    <t>MINERD:EN ESPERA DE APROBACION DE PARTE DE MINERD DEL MOVIMIENTO DE TIERRA DEL AREA EXTERIOR    CORTES 6,646.57M3 - RELLENOS 13,777.65 M3  ENVIADA  MEDIANTE OFICIO GPRO-Z4-193-2020-2020 D/F 08/09/2020</t>
  </si>
  <si>
    <t xml:space="preserve"> TRABAJOS REALIZADOS HASTA LA FECHA: PUESTA EN POSESION EN  FECHA 07/11/2018  VISITA UNIDAD TOPOGRAFICA PARA RECTIFICACION DE AREA Y NIVELES PARA EL DISEÑO. EN FECHA 05/08/2020.       </t>
  </si>
  <si>
    <t>MINERD: MURO DE CONTENCION SOLAR COLINDANTE SE ENVIO MEDIANTE OFICIO GPRO-011-2020 D/ F 24/2/2020 MONTO NETO RD$749,651.83  MONTO BRUTO RD$RD$1,052,511.15 MINERD:   MOVIMIENTO DE TIERRA ENVIADO MEDIANTE OFICIO GPRO-Z4- 55-2020 D/F 16/3/2020 CORTE 2,021.43 M3 RELLENO 1,105.44 M3 HIDRAULICA: PENDIENTE VISITA HIDRAULICA SOLICITADA CON EL OFICIO GPRO-Z4-127-2020 24/6/2020</t>
  </si>
  <si>
    <t xml:space="preserve">PENDIENTE PAGO DE CUBICACION NO.15, 1.68 MM APROX, MINERD-FINANCIERO. MINERD: NOTIFICACION SITUACION ACTUAL, OFICIO GPRO/Z3/009-2020 D/F 4/3/2020; DGEE-PNEE-Z3-545-2019 D/F 12/11/2019; Y DGEE-PNEE-Z3-385-2019 D/F 29/8/2019.      </t>
  </si>
  <si>
    <t>PENDIENTE: EL CONTRATISTA DEBERA ENTREGAR 3 COTIZACIONES PARA LA SOLUCION HIDRAULICA DEL POZO FILTRANTE (ACTUALMENTE AGOTADO) QUE ALIMENTA LA CISTERNA</t>
  </si>
  <si>
    <t xml:space="preserve">PENDIENTE: 1. ENTREGA DE PLANO CON LOS NIVELES DE PISO TERMINADO RECTIFICADO CON LAS INFORMACIONES DE LA BRIGADA TOPOGRAFICA DE MOPC 2. PLANO DE INSTALACION SANITARIA EXTERIOR EN DEPTO. DE DISEÑO A CARGO DE LA ARQ. DIANA. </t>
  </si>
  <si>
    <t>PENDIENTE: 1. PRESUPUESTO DE MURO DE CONTENCION PARALELO AL MURO MC3 2. PRECIOS UNITARIOS ELEMENTOS ESTRUCTURALES Y MUROS DE BLOQUES EN DEPTO. PRESUPUESTO MEDIANTE OFICIO GPRO/Z3/238-2020 D/F 18/09/2020.</t>
  </si>
  <si>
    <t>PENDIENTE PAGO CUB#14 RD$893370.08 (FINAN-MODIF) MINERD: APROBACION DE MUROS ACTUALIZADOS VIA OFICIO GPRO-363-2020 D/F 1/7/2020 MONTO NETO RD$4,679,922.19 MONTO BRUTO RD$6,477,012.32</t>
  </si>
  <si>
    <t xml:space="preserve">PENDIENTE SOLUCIÓN PLUVIAL (DEPTO. HIDRÁULICA, VÍA CORREO DEPTO. DISEÑOS, 20/02/2020) PENDIENTE PAGO CUBS. #4 Y #5 </t>
  </si>
  <si>
    <t>ACTUALIZADO AL: 05/10/2020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</si>
</sst>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41" formatCode="_-* #,##0_-;\-* #,##0_-;_-* &quot;-&quot;_-;_-@_-"/>
    <numFmt numFmtId="44" formatCode="_-&quot;RD$&quot;* #,##0.00_-;\-&quot;RD$&quot;* #,##0.00_-;_-&quot;RD$&quot;* &quot;-&quot;??_-;_-@_-"/>
    <numFmt numFmtId="43" formatCode="_-* #,##0.00_-;\-* #,##0.00_-;_-* &quot;-&quot;??_-;_-@_-"/>
    <numFmt numFmtId="164" formatCode="&quot;$&quot;#,##0.00_);[Red]\(&quot;$&quot;#,##0.00\)"/>
    <numFmt numFmtId="165" formatCode="_(* #,##0_);_(* \(#,##0\);_(* &quot;-&quot;_);_(@_)"/>
    <numFmt numFmtId="166" formatCode="_(&quot;$&quot;* #,##0.00_);_(&quot;$&quot;* \(#,##0.00\);_(&quot;$&quot;* &quot;-&quot;??_);_(@_)"/>
    <numFmt numFmtId="167" formatCode="_(* #,##0.00_);_(* \(#,##0.00\);_(* &quot;-&quot;??_);_(@_)"/>
    <numFmt numFmtId="168" formatCode="_(&quot;RD$&quot;* #,##0.00_);_(&quot;RD$&quot;* \(#,##0.00\);_(&quot;RD$&quot;* &quot;-&quot;??_);_(@_)"/>
    <numFmt numFmtId="169" formatCode="_([$€]* #,##0.00_);_([$€]* \(#,##0.00\);_([$€]* &quot;-&quot;??_);_(@_)"/>
    <numFmt numFmtId="170" formatCode="#,##0.000_);\(#,##0.000\)"/>
    <numFmt numFmtId="171" formatCode="_(* #,##0.000_);_(* \(#,##0.000\);_(* &quot;-&quot;??_);_(@_)"/>
    <numFmt numFmtId="172" formatCode="[$-F800]dddd\,\ mmmm\ dd\,\ yyyy"/>
    <numFmt numFmtId="176" formatCode="0.0%"/>
    <numFmt numFmtId="177" formatCode="_-* #,##0_-;\-* #,##0_-;_-* &quot;-&quot;??_-;_-@_-"/>
    <numFmt numFmtId="178" formatCode="&quot;ESCUELAS&quot;\=\ #"/>
    <numFmt numFmtId="179" formatCode="&quot;ESTANCIAS&quot;\=\ #"/>
    <numFmt numFmtId="180" formatCode="#,##0\ &quot;TOTAL AULAS ENTREGADAS&quot;"/>
    <numFmt numFmtId="182" formatCode="&quot;≠&quot;\ 0"/>
    <numFmt numFmtId="183" formatCode="&quot;=&quot;\ 0"/>
    <numFmt numFmtId="184" formatCode="&quot;≠&quot;\ 0.0%"/>
    <numFmt numFmtId="185" formatCode="&quot;$&quot;#,##0.00"/>
    <numFmt numFmtId="187" formatCode="0\ &quot;DÍAS&quot;"/>
    <numFmt numFmtId="188" formatCode="0\ &quot;meses&quot;"/>
  </numFmts>
  <fonts count="82" x14ac:knownFonts="1">
    <font>
      <sz val="11"/>
      <color theme="1"/>
      <name val="Calibri"/>
      <family val="2"/>
      <scheme val="minor"/>
    </font>
    <font>
      <sz val="11"/>
      <color theme="1"/>
      <name val="Calibri"/>
      <family val="2"/>
      <scheme val="minor"/>
    </font>
    <font>
      <b/>
      <sz val="14"/>
      <color theme="1"/>
      <name val="Calibri"/>
      <family val="2"/>
      <scheme val="minor"/>
    </font>
    <font>
      <sz val="10"/>
      <name val="Arial"/>
      <family val="2"/>
    </font>
    <font>
      <sz val="14"/>
      <color theme="1"/>
      <name val="Calibri"/>
      <family val="2"/>
      <scheme val="minor"/>
    </font>
    <font>
      <u/>
      <sz val="11"/>
      <color theme="10"/>
      <name val="Calibri"/>
      <family val="2"/>
      <scheme val="minor"/>
    </font>
    <font>
      <u/>
      <sz val="11"/>
      <color theme="11"/>
      <name val="Calibri"/>
      <family val="2"/>
      <scheme val="minor"/>
    </font>
    <font>
      <sz val="11"/>
      <color indexed="8"/>
      <name val="Calibri"/>
      <family val="2"/>
    </font>
    <font>
      <b/>
      <sz val="11"/>
      <color indexed="8"/>
      <name val="Calibri"/>
      <family val="2"/>
    </font>
    <font>
      <sz val="10"/>
      <name val="Times New Roman"/>
      <family val="1"/>
    </font>
    <font>
      <b/>
      <sz val="11"/>
      <color indexed="9"/>
      <name val="Calibri"/>
      <family val="2"/>
    </font>
    <font>
      <sz val="11"/>
      <color indexed="9"/>
      <name val="Calibri"/>
      <family val="2"/>
    </font>
    <font>
      <b/>
      <sz val="18"/>
      <color indexed="62"/>
      <name val="Cambria"/>
      <family val="2"/>
    </font>
    <font>
      <sz val="11"/>
      <color indexed="17"/>
      <name val="Calibri"/>
      <family val="2"/>
    </font>
    <font>
      <b/>
      <sz val="11"/>
      <color indexed="52"/>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11"/>
      <color indexed="60"/>
      <name val="Calibri"/>
      <family val="2"/>
    </font>
    <font>
      <sz val="11"/>
      <name val="Calibri"/>
      <family val="2"/>
      <scheme val="minor"/>
    </font>
    <font>
      <sz val="11"/>
      <color theme="0"/>
      <name val="Calibri"/>
      <family val="2"/>
      <scheme val="minor"/>
    </font>
    <font>
      <b/>
      <sz val="16"/>
      <color theme="1"/>
      <name val="Calibri"/>
      <family val="2"/>
      <scheme val="minor"/>
    </font>
    <font>
      <b/>
      <sz val="36"/>
      <color theme="1"/>
      <name val="Calibri"/>
      <family val="2"/>
      <scheme val="minor"/>
    </font>
    <font>
      <sz val="26"/>
      <color theme="1"/>
      <name val="Calibri"/>
      <family val="2"/>
      <scheme val="minor"/>
    </font>
    <font>
      <i/>
      <sz val="22"/>
      <color theme="1"/>
      <name val="Calibri"/>
      <family val="2"/>
      <scheme val="minor"/>
    </font>
    <font>
      <sz val="8"/>
      <color rgb="FFFFFFFF"/>
      <name val="Tahoma"/>
      <family val="2"/>
    </font>
    <font>
      <sz val="8"/>
      <name val="Tahoma"/>
      <family val="2"/>
    </font>
    <font>
      <sz val="14"/>
      <name val="Calibri"/>
      <family val="2"/>
      <scheme val="minor"/>
    </font>
    <font>
      <sz val="1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28"/>
      <color theme="1"/>
      <name val="Calibri"/>
      <family val="2"/>
      <scheme val="minor"/>
    </font>
    <font>
      <sz val="28"/>
      <color theme="1"/>
      <name val="Calibri"/>
      <family val="2"/>
      <scheme val="minor"/>
    </font>
    <font>
      <b/>
      <u/>
      <sz val="20"/>
      <color theme="1"/>
      <name val="Calibri"/>
      <family val="2"/>
      <scheme val="minor"/>
    </font>
    <font>
      <sz val="11"/>
      <name val="Tahoma"/>
      <family val="2"/>
    </font>
    <font>
      <b/>
      <sz val="11"/>
      <name val="Calibri"/>
      <family val="2"/>
      <scheme val="minor"/>
    </font>
    <font>
      <sz val="12"/>
      <name val="Calibri"/>
      <family val="2"/>
      <scheme val="minor"/>
    </font>
    <font>
      <b/>
      <sz val="12"/>
      <name val="Calibri"/>
      <family val="2"/>
      <scheme val="minor"/>
    </font>
    <font>
      <b/>
      <sz val="14"/>
      <name val="Calibri"/>
      <family val="2"/>
      <scheme val="minor"/>
    </font>
    <font>
      <b/>
      <sz val="10"/>
      <name val="Calibri"/>
      <family val="2"/>
      <scheme val="minor"/>
    </font>
    <font>
      <b/>
      <sz val="6.5"/>
      <color rgb="FF000000"/>
      <name val="Tahoma"/>
      <family val="2"/>
    </font>
    <font>
      <sz val="9"/>
      <color rgb="FF000000"/>
      <name val="Tahoma"/>
      <family val="2"/>
    </font>
    <font>
      <sz val="6.5"/>
      <color indexed="8"/>
      <name val="Tahoma"/>
      <family val="2"/>
    </font>
    <font>
      <sz val="6.5"/>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8"/>
      <color rgb="FFFFFFFF"/>
      <name val="Tahoma"/>
      <family val="2"/>
    </font>
    <font>
      <sz val="16"/>
      <name val="Calibri"/>
      <family val="2"/>
      <scheme val="minor"/>
    </font>
    <font>
      <sz val="14"/>
      <color theme="0" tint="-0.34998626667073579"/>
      <name val="Calibri"/>
      <family val="2"/>
      <scheme val="minor"/>
    </font>
    <font>
      <b/>
      <sz val="13"/>
      <color rgb="FF222222"/>
      <name val="Arial"/>
      <family val="2"/>
    </font>
    <font>
      <sz val="8"/>
      <color rgb="FF222222"/>
      <name val="Arial"/>
      <family val="2"/>
    </font>
    <font>
      <b/>
      <sz val="11"/>
      <color rgb="FF444444"/>
      <name val="Arial"/>
      <family val="2"/>
    </font>
    <font>
      <sz val="8"/>
      <color rgb="FF777777"/>
      <name val="Arial"/>
      <family val="2"/>
    </font>
    <font>
      <u/>
      <sz val="8"/>
      <color theme="10"/>
      <name val="Tahoma"/>
      <family val="2"/>
    </font>
    <font>
      <b/>
      <sz val="16"/>
      <name val="Calibri"/>
      <family val="2"/>
      <scheme val="minor"/>
    </font>
    <font>
      <b/>
      <u/>
      <sz val="20"/>
      <color theme="0"/>
      <name val="Calibri"/>
      <family val="2"/>
      <scheme val="minor"/>
    </font>
    <font>
      <sz val="6.5"/>
      <color indexed="8"/>
      <name val="Tahoma"/>
      <family val="2"/>
    </font>
    <font>
      <b/>
      <sz val="11"/>
      <color rgb="FF000000"/>
      <name val="Tahoma"/>
      <family val="2"/>
    </font>
    <font>
      <sz val="11"/>
      <color indexed="8"/>
      <name val="Tahoma"/>
      <family val="2"/>
    </font>
    <font>
      <sz val="12"/>
      <name val="Tahoma"/>
      <family val="2"/>
    </font>
    <font>
      <sz val="20"/>
      <name val="Tahoma"/>
      <family val="2"/>
    </font>
    <font>
      <b/>
      <sz val="12"/>
      <name val="Tahoma"/>
      <family val="2"/>
    </font>
    <font>
      <sz val="22"/>
      <color theme="1"/>
      <name val="Calibri"/>
      <family val="2"/>
      <scheme val="minor"/>
    </font>
    <font>
      <i/>
      <sz val="18"/>
      <color theme="1"/>
      <name val="Calibri"/>
      <family val="2"/>
      <scheme val="minor"/>
    </font>
  </fonts>
  <fills count="83">
    <fill>
      <patternFill patternType="none"/>
    </fill>
    <fill>
      <patternFill patternType="gray125"/>
    </fill>
    <fill>
      <patternFill patternType="solid">
        <fgColor rgb="FFFFC000"/>
        <bgColor indexed="64"/>
      </patternFill>
    </fill>
    <fill>
      <patternFill patternType="solid">
        <fgColor indexed="55"/>
        <b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25"/>
        <bgColor indexed="2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theme="7" tint="0.79998168889431442"/>
        <bgColor indexed="64"/>
      </patternFill>
    </fill>
    <fill>
      <patternFill patternType="solid">
        <fgColor theme="0" tint="-0.249977111117893"/>
        <bgColor indexed="64"/>
      </patternFill>
    </fill>
    <fill>
      <patternFill patternType="solid">
        <fgColor rgb="FFFFFFFF"/>
      </patternFill>
    </fill>
    <fill>
      <patternFill patternType="solid">
        <fgColor theme="9" tint="0.39997558519241921"/>
        <bgColor indexed="64"/>
      </patternFill>
    </fill>
    <fill>
      <patternFill patternType="solid">
        <fgColor rgb="FFFF0000"/>
        <bgColor indexed="64"/>
      </patternFill>
    </fill>
    <fill>
      <patternFill patternType="solid">
        <fgColor theme="4" tint="-0.49998474074526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5"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0000"/>
        <bgColor indexed="64"/>
      </patternFill>
    </fill>
    <fill>
      <patternFill patternType="solid">
        <fgColor rgb="FFB88C00"/>
        <bgColor indexed="64"/>
      </patternFill>
    </fill>
    <fill>
      <patternFill patternType="solid">
        <fgColor theme="5" tint="-0.249977111117893"/>
        <bgColor indexed="64"/>
      </patternFill>
    </fill>
    <fill>
      <patternFill patternType="solid">
        <fgColor theme="2" tint="-9.9978637043366805E-2"/>
        <bgColor indexed="64"/>
      </patternFill>
    </fill>
    <fill>
      <patternFill patternType="solid">
        <fgColor theme="6" tint="0.59999389629810485"/>
        <bgColor indexed="64"/>
      </patternFill>
    </fill>
  </fills>
  <borders count="68">
    <border>
      <left/>
      <right/>
      <top/>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style="medium">
        <color auto="1"/>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medium">
        <color auto="1"/>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diagonal/>
    </border>
    <border>
      <left style="medium">
        <color indexed="64"/>
      </left>
      <right/>
      <top style="thin">
        <color auto="1"/>
      </top>
      <bottom style="thin">
        <color auto="1"/>
      </bottom>
      <diagonal/>
    </border>
    <border>
      <left style="thin">
        <color indexed="64"/>
      </left>
      <right style="medium">
        <color indexed="64"/>
      </right>
      <top style="thin">
        <color auto="1"/>
      </top>
      <bottom style="thin">
        <color auto="1"/>
      </bottom>
      <diagonal/>
    </border>
    <border>
      <left style="medium">
        <color indexed="64"/>
      </left>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indexed="64"/>
      </left>
      <right style="thin">
        <color indexed="64"/>
      </right>
      <top style="thin">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right/>
      <top/>
      <bottom style="medium">
        <color auto="1"/>
      </bottom>
      <diagonal/>
    </border>
    <border>
      <left style="medium">
        <color indexed="64"/>
      </left>
      <right style="medium">
        <color indexed="64"/>
      </right>
      <top style="medium">
        <color indexed="64"/>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s>
  <cellStyleXfs count="356">
    <xf numFmtId="0" fontId="0" fillId="0" borderId="0"/>
    <xf numFmtId="0" fontId="3"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22" borderId="0" applyNumberFormat="0" applyBorder="0" applyAlignment="0" applyProtection="0"/>
    <xf numFmtId="0" fontId="10" fillId="3" borderId="15" applyNumberFormat="0" applyAlignment="0" applyProtection="0"/>
    <xf numFmtId="167"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11"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11" fillId="3" borderId="0" applyNumberFormat="0" applyBorder="0" applyAlignment="0" applyProtection="0"/>
    <xf numFmtId="0" fontId="11" fillId="11"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11" fillId="10"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11" fillId="10" borderId="0" applyNumberFormat="0" applyBorder="0" applyAlignment="0" applyProtection="0"/>
    <xf numFmtId="0" fontId="7" fillId="13" borderId="0" applyNumberFormat="0" applyBorder="0" applyAlignment="0" applyProtection="0"/>
    <xf numFmtId="0" fontId="7" fillId="7" borderId="0" applyNumberFormat="0" applyBorder="0" applyAlignment="0" applyProtection="0"/>
    <xf numFmtId="0" fontId="11" fillId="8" borderId="0" applyNumberFormat="0" applyBorder="0" applyAlignment="0" applyProtection="0"/>
    <xf numFmtId="0" fontId="7" fillId="9" borderId="0" applyNumberFormat="0" applyBorder="0" applyAlignment="0" applyProtection="0"/>
    <xf numFmtId="0" fontId="7" fillId="14" borderId="0" applyNumberFormat="0" applyBorder="0" applyAlignment="0" applyProtection="0"/>
    <xf numFmtId="0" fontId="11" fillId="14" borderId="0" applyNumberFormat="0" applyBorder="0" applyAlignment="0" applyProtection="0"/>
    <xf numFmtId="169" fontId="3"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4" fontId="7" fillId="0" borderId="0" applyFont="0" applyFill="0" applyBorder="0" applyAlignment="0" applyProtection="0"/>
    <xf numFmtId="167" fontId="7" fillId="0" borderId="0" applyFont="0" applyFill="0" applyBorder="0" applyAlignment="0" applyProtection="0"/>
    <xf numFmtId="167" fontId="9" fillId="0" borderId="0" applyFont="0" applyFill="0" applyBorder="0" applyAlignment="0" applyProtection="0"/>
    <xf numFmtId="164" fontId="7" fillId="0" borderId="0" applyFont="0" applyFill="0" applyBorder="0" applyAlignment="0" applyProtection="0"/>
    <xf numFmtId="165" fontId="3" fillId="0" borderId="0" applyFont="0" applyFill="0" applyBorder="0" applyAlignment="0" applyProtection="0"/>
    <xf numFmtId="167" fontId="7"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8" fontId="3" fillId="0" borderId="0" applyFont="0" applyFill="0" applyBorder="0" applyAlignment="0" applyProtection="0"/>
    <xf numFmtId="167" fontId="9" fillId="0" borderId="0" applyFont="0" applyFill="0" applyBorder="0" applyAlignment="0" applyProtection="0"/>
    <xf numFmtId="167" fontId="3" fillId="0" borderId="0" applyFont="0" applyFill="0" applyBorder="0" applyAlignment="0" applyProtection="0"/>
    <xf numFmtId="167" fontId="7" fillId="0" borderId="0" applyFont="0" applyFill="0" applyBorder="0" applyAlignment="0" applyProtection="0"/>
    <xf numFmtId="0" fontId="3" fillId="0" borderId="0" applyFont="0" applyFill="0" applyBorder="0" applyAlignment="0" applyProtection="0"/>
    <xf numFmtId="164" fontId="7" fillId="0" borderId="0" applyFont="0" applyFill="0" applyBorder="0" applyAlignment="0" applyProtection="0"/>
    <xf numFmtId="0" fontId="3" fillId="0" borderId="0" applyFont="0" applyFill="0" applyBorder="0" applyAlignment="0" applyProtection="0"/>
    <xf numFmtId="167" fontId="7" fillId="0" borderId="0" applyFont="0" applyFill="0" applyBorder="0" applyAlignment="0" applyProtection="0"/>
    <xf numFmtId="168"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3" fillId="0" borderId="0" applyFont="0" applyFill="0" applyBorder="0" applyAlignment="0" applyProtection="0"/>
    <xf numFmtId="167"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alignment wrapText="1"/>
    </xf>
    <xf numFmtId="0" fontId="3" fillId="0" borderId="0"/>
    <xf numFmtId="0" fontId="3" fillId="0" borderId="0"/>
    <xf numFmtId="0" fontId="3" fillId="0" borderId="0"/>
    <xf numFmtId="0" fontId="3" fillId="0" borderId="0"/>
    <xf numFmtId="0" fontId="1" fillId="0" borderId="0"/>
    <xf numFmtId="0" fontId="9" fillId="0" borderId="0"/>
    <xf numFmtId="0" fontId="9" fillId="0" borderId="0"/>
    <xf numFmtId="4" fontId="9" fillId="0" borderId="0" applyNumberFormat="0"/>
    <xf numFmtId="0" fontId="3" fillId="0" borderId="0"/>
    <xf numFmtId="4" fontId="9" fillId="0" borderId="0" applyNumberFormat="0"/>
    <xf numFmtId="9"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12" fillId="0" borderId="0" applyNumberFormat="0" applyFill="0" applyBorder="0" applyAlignment="0" applyProtection="0"/>
    <xf numFmtId="168" fontId="3" fillId="0" borderId="0" applyFont="0" applyFill="0" applyBorder="0" applyAlignment="0" applyProtection="0"/>
    <xf numFmtId="0" fontId="3" fillId="0" borderId="0"/>
    <xf numFmtId="167" fontId="3" fillId="0" borderId="0" applyFont="0" applyFill="0" applyBorder="0" applyAlignment="0" applyProtection="0"/>
    <xf numFmtId="167" fontId="7"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alignment wrapText="1"/>
    </xf>
    <xf numFmtId="164" fontId="7"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7" fontId="3" fillId="0" borderId="0" applyFont="0" applyFill="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4" borderId="0" applyNumberFormat="0" applyBorder="0" applyAlignment="0" applyProtection="0"/>
    <xf numFmtId="169" fontId="3"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7"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0" fontId="3" fillId="0" borderId="0" applyFont="0" applyFill="0" applyBorder="0" applyAlignment="0" applyProtection="0"/>
    <xf numFmtId="167"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7" fillId="0" borderId="0" applyFont="0" applyFill="0" applyBorder="0" applyAlignment="0" applyProtection="0"/>
    <xf numFmtId="167"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0" fontId="7" fillId="0" borderId="0"/>
    <xf numFmtId="167" fontId="7" fillId="0" borderId="0" applyFont="0" applyFill="0" applyBorder="0" applyAlignment="0" applyProtection="0"/>
    <xf numFmtId="0" fontId="3" fillId="0" borderId="0"/>
    <xf numFmtId="167" fontId="7" fillId="0" borderId="0" applyFont="0" applyFill="0" applyBorder="0" applyAlignment="0" applyProtection="0"/>
    <xf numFmtId="164" fontId="1" fillId="0" borderId="0" applyFont="0" applyFill="0" applyBorder="0" applyAlignment="0" applyProtection="0"/>
    <xf numFmtId="167" fontId="7" fillId="0" borderId="0" applyFont="0" applyFill="0" applyBorder="0" applyAlignment="0" applyProtection="0"/>
    <xf numFmtId="0" fontId="1" fillId="0" borderId="0"/>
    <xf numFmtId="0" fontId="3" fillId="0" borderId="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4" fontId="1" fillId="0" borderId="0" applyFont="0" applyFill="0" applyBorder="0" applyAlignment="0" applyProtection="0"/>
    <xf numFmtId="167" fontId="3" fillId="0" borderId="0" applyFont="0" applyFill="0" applyBorder="0" applyAlignment="0" applyProtection="0"/>
    <xf numFmtId="0" fontId="1" fillId="0" borderId="0"/>
    <xf numFmtId="167" fontId="3" fillId="0" borderId="0" applyFont="0" applyFill="0" applyBorder="0" applyAlignment="0" applyProtection="0"/>
    <xf numFmtId="167" fontId="3" fillId="0" borderId="0" applyFont="0" applyFill="0" applyBorder="0" applyAlignment="0" applyProtection="0"/>
    <xf numFmtId="0" fontId="7" fillId="16" borderId="0" applyNumberFormat="0" applyBorder="0" applyAlignment="0" applyProtection="0"/>
    <xf numFmtId="0" fontId="11" fillId="28" borderId="0" applyNumberFormat="0" applyBorder="0" applyAlignment="0" applyProtection="0"/>
    <xf numFmtId="0" fontId="8" fillId="0" borderId="23" applyNumberFormat="0" applyFill="0" applyAlignment="0" applyProtection="0"/>
    <xf numFmtId="0" fontId="7" fillId="17" borderId="0" applyNumberFormat="0" applyBorder="0" applyAlignment="0" applyProtection="0"/>
    <xf numFmtId="0" fontId="13" fillId="17" borderId="0" applyNumberFormat="0" applyBorder="0" applyAlignment="0" applyProtection="0"/>
    <xf numFmtId="0" fontId="7" fillId="15" borderId="0" applyNumberFormat="0" applyBorder="0" applyAlignment="0" applyProtection="0"/>
    <xf numFmtId="0" fontId="7" fillId="21" borderId="0" applyNumberFormat="0" applyBorder="0" applyAlignment="0" applyProtection="0"/>
    <xf numFmtId="0" fontId="11" fillId="22" borderId="0" applyNumberFormat="0" applyBorder="0" applyAlignment="0" applyProtection="0"/>
    <xf numFmtId="0" fontId="11" fillId="30" borderId="0" applyNumberFormat="0" applyBorder="0" applyAlignment="0" applyProtection="0"/>
    <xf numFmtId="0" fontId="11" fillId="26" borderId="0" applyNumberFormat="0" applyBorder="0" applyAlignment="0" applyProtection="0"/>
    <xf numFmtId="0" fontId="17" fillId="20" borderId="16" applyNumberFormat="0" applyAlignment="0" applyProtection="0"/>
    <xf numFmtId="0" fontId="16" fillId="0" borderId="19" applyNumberFormat="0" applyFill="0" applyAlignment="0" applyProtection="0"/>
    <xf numFmtId="0" fontId="7" fillId="18" borderId="0" applyNumberFormat="0" applyBorder="0" applyAlignment="0" applyProtection="0"/>
    <xf numFmtId="0" fontId="25" fillId="36" borderId="0" applyNumberFormat="0" applyBorder="0" applyAlignment="0" applyProtection="0"/>
    <xf numFmtId="0" fontId="1" fillId="0" borderId="0"/>
    <xf numFmtId="0" fontId="7" fillId="23" borderId="0" applyNumberFormat="0" applyBorder="0" applyAlignment="0" applyProtection="0"/>
    <xf numFmtId="0" fontId="7" fillId="24" borderId="0" applyNumberFormat="0" applyBorder="0" applyAlignment="0" applyProtection="0"/>
    <xf numFmtId="0" fontId="11" fillId="23" borderId="0" applyNumberFormat="0" applyBorder="0" applyAlignment="0" applyProtection="0"/>
    <xf numFmtId="0" fontId="14" fillId="33" borderId="16" applyNumberFormat="0" applyAlignment="0" applyProtection="0"/>
    <xf numFmtId="0" fontId="11" fillId="29" borderId="0" applyNumberFormat="0" applyBorder="0" applyAlignment="0" applyProtection="0"/>
    <xf numFmtId="0" fontId="11" fillId="27" borderId="0" applyNumberFormat="0" applyBorder="0" applyAlignment="0" applyProtection="0"/>
    <xf numFmtId="0" fontId="11" fillId="32" borderId="0" applyNumberFormat="0" applyBorder="0" applyAlignment="0" applyProtection="0"/>
    <xf numFmtId="0" fontId="18" fillId="16" borderId="0" applyNumberFormat="0" applyBorder="0" applyAlignment="0" applyProtection="0"/>
    <xf numFmtId="0" fontId="23" fillId="0" borderId="17" applyNumberFormat="0" applyFill="0" applyAlignment="0" applyProtection="0"/>
    <xf numFmtId="0" fontId="24" fillId="0" borderId="18" applyNumberFormat="0" applyFill="0" applyAlignment="0" applyProtection="0"/>
    <xf numFmtId="165" fontId="7" fillId="0" borderId="0" applyFont="0" applyFill="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5" fillId="0" borderId="20" applyNumberFormat="0" applyFill="0" applyAlignment="0" applyProtection="0"/>
    <xf numFmtId="0" fontId="22" fillId="0" borderId="0" applyNumberFormat="0" applyFill="0" applyBorder="0" applyAlignment="0" applyProtection="0"/>
    <xf numFmtId="167" fontId="3" fillId="0" borderId="0" applyFont="0" applyFill="0" applyBorder="0" applyAlignment="0" applyProtection="0"/>
    <xf numFmtId="0" fontId="7" fillId="20" borderId="0" applyNumberFormat="0" applyBorder="0" applyAlignment="0" applyProtection="0"/>
    <xf numFmtId="0" fontId="11" fillId="25" borderId="0" applyNumberFormat="0" applyBorder="0" applyAlignment="0" applyProtection="0"/>
    <xf numFmtId="167" fontId="3" fillId="0" borderId="0" applyFont="0" applyFill="0" applyBorder="0" applyAlignment="0" applyProtection="0"/>
    <xf numFmtId="0" fontId="3" fillId="0" borderId="0">
      <alignment wrapText="1"/>
    </xf>
    <xf numFmtId="0" fontId="7" fillId="35" borderId="21" applyNumberFormat="0" applyFont="0" applyAlignment="0" applyProtection="0"/>
    <xf numFmtId="167" fontId="3" fillId="0" borderId="0" applyFont="0" applyFill="0" applyBorder="0" applyAlignment="0" applyProtection="0"/>
    <xf numFmtId="0" fontId="7" fillId="0" borderId="0"/>
    <xf numFmtId="166" fontId="3" fillId="0" borderId="0" applyFont="0" applyFill="0" applyBorder="0" applyAlignment="0" applyProtection="0"/>
    <xf numFmtId="0" fontId="7" fillId="19" borderId="0" applyNumberFormat="0" applyBorder="0" applyAlignment="0" applyProtection="0"/>
    <xf numFmtId="0" fontId="16" fillId="0" borderId="0" applyNumberFormat="0" applyFill="0" applyBorder="0" applyAlignment="0" applyProtection="0"/>
    <xf numFmtId="0" fontId="19" fillId="33" borderId="22" applyNumberFormat="0" applyAlignment="0" applyProtection="0"/>
    <xf numFmtId="0" fontId="10" fillId="34" borderId="15" applyNumberFormat="0" applyAlignment="0" applyProtection="0"/>
    <xf numFmtId="0" fontId="7" fillId="18" borderId="0" applyNumberFormat="0" applyBorder="0" applyAlignment="0" applyProtection="0"/>
    <xf numFmtId="0" fontId="7" fillId="21" borderId="0" applyNumberFormat="0" applyBorder="0" applyAlignment="0" applyProtection="0"/>
    <xf numFmtId="0" fontId="20" fillId="0" borderId="0" applyNumberFormat="0" applyFill="0" applyBorder="0" applyAlignment="0" applyProtection="0"/>
    <xf numFmtId="0" fontId="11" fillId="27" borderId="0" applyNumberFormat="0" applyBorder="0" applyAlignment="0" applyProtection="0"/>
    <xf numFmtId="0" fontId="21" fillId="0" borderId="0" applyNumberForma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2" borderId="0" applyNumberFormat="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0" fontId="11" fillId="26" borderId="0" applyNumberFormat="0" applyBorder="0" applyAlignment="0" applyProtection="0"/>
    <xf numFmtId="0" fontId="11" fillId="27" borderId="0" applyNumberFormat="0" applyBorder="0" applyAlignment="0" applyProtection="0"/>
    <xf numFmtId="167" fontId="3" fillId="0" borderId="0" applyFont="0" applyFill="0" applyBorder="0" applyAlignment="0" applyProtection="0"/>
    <xf numFmtId="0" fontId="11" fillId="29" borderId="0" applyNumberFormat="0" applyBorder="0" applyAlignment="0" applyProtection="0"/>
    <xf numFmtId="0" fontId="11" fillId="32" borderId="0" applyNumberFormat="0" applyBorder="0" applyAlignment="0" applyProtection="0"/>
    <xf numFmtId="167" fontId="3" fillId="0" borderId="0" applyFont="0" applyFill="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26" borderId="0" applyNumberFormat="0" applyBorder="0" applyAlignment="0" applyProtection="0"/>
    <xf numFmtId="0" fontId="11" fillId="31" borderId="0" applyNumberFormat="0" applyBorder="0" applyAlignment="0" applyProtection="0"/>
    <xf numFmtId="0" fontId="11" fillId="30"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2" borderId="0" applyNumberFormat="0" applyBorder="0" applyAlignment="0" applyProtection="0"/>
    <xf numFmtId="0" fontId="11" fillId="29" borderId="0" applyNumberFormat="0" applyBorder="0" applyAlignment="0" applyProtection="0"/>
    <xf numFmtId="167" fontId="3" fillId="0" borderId="0" applyFont="0" applyFill="0" applyBorder="0" applyAlignment="0" applyProtection="0"/>
    <xf numFmtId="0" fontId="3" fillId="35" borderId="21" applyNumberFormat="0" applyFont="0" applyAlignment="0" applyProtection="0"/>
    <xf numFmtId="0" fontId="23" fillId="0" borderId="17" applyNumberFormat="0" applyFill="0" applyAlignment="0" applyProtection="0"/>
    <xf numFmtId="167" fontId="3" fillId="0" borderId="0" applyFont="0" applyFill="0" applyBorder="0" applyAlignment="0" applyProtection="0"/>
    <xf numFmtId="0" fontId="16" fillId="0" borderId="24" applyNumberFormat="0" applyFill="0" applyAlignment="0" applyProtection="0"/>
    <xf numFmtId="0" fontId="11" fillId="32"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167" fontId="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1" fillId="29" borderId="0" applyNumberFormat="0" applyBorder="0" applyAlignment="0" applyProtection="0"/>
    <xf numFmtId="167" fontId="1" fillId="0" borderId="0" applyFont="0" applyFill="0" applyBorder="0" applyAlignment="0" applyProtection="0"/>
    <xf numFmtId="0" fontId="11" fillId="31" borderId="0" applyNumberFormat="0" applyBorder="0" applyAlignment="0" applyProtection="0"/>
    <xf numFmtId="167" fontId="7" fillId="0" borderId="0" applyFont="0" applyFill="0" applyBorder="0" applyAlignment="0" applyProtection="0"/>
    <xf numFmtId="0" fontId="1" fillId="0" borderId="0"/>
    <xf numFmtId="9" fontId="1" fillId="0" borderId="0" applyFont="0" applyFill="0" applyBorder="0" applyAlignment="0" applyProtection="0"/>
    <xf numFmtId="0" fontId="8" fillId="0" borderId="28" applyNumberFormat="0" applyFill="0" applyAlignment="0" applyProtection="0"/>
    <xf numFmtId="0" fontId="11" fillId="27" borderId="0" applyNumberFormat="0" applyBorder="0" applyAlignment="0" applyProtection="0"/>
    <xf numFmtId="0" fontId="11" fillId="26" borderId="0" applyNumberFormat="0" applyBorder="0" applyAlignment="0" applyProtection="0"/>
    <xf numFmtId="0" fontId="11" fillId="31" borderId="0" applyNumberFormat="0" applyBorder="0" applyAlignment="0" applyProtection="0"/>
    <xf numFmtId="0" fontId="14" fillId="33" borderId="25" applyNumberFormat="0" applyAlignment="0" applyProtection="0"/>
    <xf numFmtId="0" fontId="11" fillId="30" borderId="0" applyNumberFormat="0" applyBorder="0" applyAlignment="0" applyProtection="0"/>
    <xf numFmtId="0" fontId="11" fillId="29" borderId="0" applyNumberFormat="0" applyBorder="0" applyAlignment="0" applyProtection="0"/>
    <xf numFmtId="0" fontId="11" fillId="3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2" borderId="0" applyNumberFormat="0" applyBorder="0" applyAlignment="0" applyProtection="0"/>
    <xf numFmtId="0" fontId="17" fillId="20" borderId="25" applyNumberFormat="0" applyAlignment="0" applyProtection="0"/>
    <xf numFmtId="0" fontId="11" fillId="26" borderId="0" applyNumberFormat="0" applyBorder="0" applyAlignment="0" applyProtection="0"/>
    <xf numFmtId="0" fontId="11" fillId="27" borderId="0" applyNumberFormat="0" applyBorder="0" applyAlignment="0" applyProtection="0"/>
    <xf numFmtId="167" fontId="3" fillId="0" borderId="0" applyFont="0" applyFill="0" applyBorder="0" applyAlignment="0" applyProtection="0"/>
    <xf numFmtId="0" fontId="11" fillId="32" borderId="0" applyNumberFormat="0" applyBorder="0" applyAlignment="0" applyProtection="0"/>
    <xf numFmtId="0" fontId="11" fillId="26" borderId="0" applyNumberFormat="0" applyBorder="0" applyAlignment="0" applyProtection="0"/>
    <xf numFmtId="0" fontId="11" fillId="31" borderId="0" applyNumberFormat="0" applyBorder="0" applyAlignment="0" applyProtection="0"/>
    <xf numFmtId="0" fontId="11" fillId="30" borderId="0" applyNumberFormat="0" applyBorder="0" applyAlignment="0" applyProtection="0"/>
    <xf numFmtId="167" fontId="3" fillId="0" borderId="0" applyFont="0" applyFill="0" applyBorder="0" applyAlignment="0" applyProtection="0"/>
    <xf numFmtId="0" fontId="11" fillId="29" borderId="0" applyNumberFormat="0" applyBorder="0" applyAlignment="0" applyProtection="0"/>
    <xf numFmtId="0" fontId="11" fillId="27" borderId="0" applyNumberFormat="0" applyBorder="0" applyAlignment="0" applyProtection="0"/>
    <xf numFmtId="0" fontId="11" fillId="32" borderId="0" applyNumberFormat="0" applyBorder="0" applyAlignment="0" applyProtection="0"/>
    <xf numFmtId="167" fontId="3" fillId="0" borderId="0" applyFont="0" applyFill="0" applyBorder="0" applyAlignment="0" applyProtection="0"/>
    <xf numFmtId="0" fontId="11" fillId="30" borderId="0" applyNumberFormat="0" applyBorder="0" applyAlignment="0" applyProtection="0"/>
    <xf numFmtId="0" fontId="3" fillId="35" borderId="26" applyNumberFormat="0" applyFont="0" applyAlignment="0" applyProtection="0"/>
    <xf numFmtId="0" fontId="19" fillId="33" borderId="27" applyNumberFormat="0" applyAlignment="0" applyProtection="0"/>
    <xf numFmtId="0" fontId="11" fillId="27" borderId="0" applyNumberFormat="0" applyBorder="0" applyAlignment="0" applyProtection="0"/>
    <xf numFmtId="0" fontId="11" fillId="32" borderId="0" applyNumberFormat="0" applyBorder="0" applyAlignment="0" applyProtection="0"/>
    <xf numFmtId="0" fontId="11" fillId="26" borderId="0" applyNumberFormat="0" applyBorder="0" applyAlignment="0" applyProtection="0"/>
    <xf numFmtId="0" fontId="11" fillId="31" borderId="0" applyNumberFormat="0" applyBorder="0" applyAlignment="0" applyProtection="0"/>
    <xf numFmtId="0" fontId="11" fillId="29" borderId="0" applyNumberFormat="0" applyBorder="0" applyAlignment="0" applyProtection="0"/>
    <xf numFmtId="0" fontId="32"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44" fontId="32" fillId="0" borderId="0" applyFont="0" applyFill="0" applyBorder="0" applyAlignment="0" applyProtection="0"/>
    <xf numFmtId="168" fontId="1" fillId="0" borderId="0" applyFont="0" applyFill="0" applyBorder="0" applyAlignment="0" applyProtection="0"/>
    <xf numFmtId="43" fontId="32" fillId="0" borderId="0" applyFont="0" applyFill="0" applyBorder="0" applyAlignment="0" applyProtection="0"/>
    <xf numFmtId="9" fontId="32" fillId="0" borderId="0" applyFont="0" applyFill="0" applyBorder="0" applyAlignment="0" applyProtection="0"/>
    <xf numFmtId="0" fontId="52" fillId="0" borderId="0" applyNumberFormat="0" applyFill="0" applyBorder="0" applyAlignment="0" applyProtection="0"/>
    <xf numFmtId="0" fontId="53" fillId="0" borderId="55" applyNumberFormat="0" applyFill="0" applyAlignment="0" applyProtection="0"/>
    <xf numFmtId="0" fontId="54" fillId="0" borderId="56" applyNumberFormat="0" applyFill="0" applyAlignment="0" applyProtection="0"/>
    <xf numFmtId="0" fontId="55" fillId="0" borderId="57" applyNumberFormat="0" applyFill="0" applyAlignment="0" applyProtection="0"/>
    <xf numFmtId="0" fontId="55" fillId="0" borderId="0" applyNumberFormat="0" applyFill="0" applyBorder="0" applyAlignment="0" applyProtection="0"/>
    <xf numFmtId="0" fontId="56" fillId="47" borderId="0" applyNumberFormat="0" applyBorder="0" applyAlignment="0" applyProtection="0"/>
    <xf numFmtId="0" fontId="57" fillId="48" borderId="0" applyNumberFormat="0" applyBorder="0" applyAlignment="0" applyProtection="0"/>
    <xf numFmtId="0" fontId="58" fillId="49" borderId="0" applyNumberFormat="0" applyBorder="0" applyAlignment="0" applyProtection="0"/>
    <xf numFmtId="0" fontId="59" fillId="50" borderId="58" applyNumberFormat="0" applyAlignment="0" applyProtection="0"/>
    <xf numFmtId="0" fontId="60" fillId="51" borderId="59" applyNumberFormat="0" applyAlignment="0" applyProtection="0"/>
    <xf numFmtId="0" fontId="61" fillId="51" borderId="58" applyNumberFormat="0" applyAlignment="0" applyProtection="0"/>
    <xf numFmtId="0" fontId="62" fillId="0" borderId="60" applyNumberFormat="0" applyFill="0" applyAlignment="0" applyProtection="0"/>
    <xf numFmtId="0" fontId="36" fillId="52" borderId="61" applyNumberFormat="0" applyAlignment="0" applyProtection="0"/>
    <xf numFmtId="0" fontId="37" fillId="0" borderId="0" applyNumberFormat="0" applyFill="0" applyBorder="0" applyAlignment="0" applyProtection="0"/>
    <xf numFmtId="0" fontId="1" fillId="53" borderId="62" applyNumberFormat="0" applyFont="0" applyAlignment="0" applyProtection="0"/>
    <xf numFmtId="0" fontId="63" fillId="0" borderId="0" applyNumberFormat="0" applyFill="0" applyBorder="0" applyAlignment="0" applyProtection="0"/>
    <xf numFmtId="0" fontId="38" fillId="0" borderId="63" applyNumberFormat="0" applyFill="0" applyAlignment="0" applyProtection="0"/>
    <xf numFmtId="0" fontId="27"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27" fillId="57" borderId="0" applyNumberFormat="0" applyBorder="0" applyAlignment="0" applyProtection="0"/>
    <xf numFmtId="0" fontId="27"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27" fillId="61" borderId="0" applyNumberFormat="0" applyBorder="0" applyAlignment="0" applyProtection="0"/>
    <xf numFmtId="0" fontId="27"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27" fillId="65" borderId="0" applyNumberFormat="0" applyBorder="0" applyAlignment="0" applyProtection="0"/>
    <xf numFmtId="0" fontId="27" fillId="66"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27" fillId="69" borderId="0" applyNumberFormat="0" applyBorder="0" applyAlignment="0" applyProtection="0"/>
    <xf numFmtId="0" fontId="27" fillId="70" borderId="0" applyNumberFormat="0" applyBorder="0" applyAlignment="0" applyProtection="0"/>
    <xf numFmtId="0" fontId="1" fillId="71" borderId="0" applyNumberFormat="0" applyBorder="0" applyAlignment="0" applyProtection="0"/>
    <xf numFmtId="0" fontId="1" fillId="72" borderId="0" applyNumberFormat="0" applyBorder="0" applyAlignment="0" applyProtection="0"/>
    <xf numFmtId="0" fontId="27" fillId="73" borderId="0" applyNumberFormat="0" applyBorder="0" applyAlignment="0" applyProtection="0"/>
    <xf numFmtId="0" fontId="27" fillId="74"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27" fillId="77" borderId="0" applyNumberFormat="0" applyBorder="0" applyAlignment="0" applyProtection="0"/>
    <xf numFmtId="0" fontId="7" fillId="0" borderId="0"/>
    <xf numFmtId="0" fontId="7" fillId="0" borderId="0"/>
    <xf numFmtId="0" fontId="64" fillId="0" borderId="0"/>
    <xf numFmtId="0" fontId="71" fillId="0" borderId="0" applyNumberFormat="0" applyFill="0" applyBorder="0" applyAlignment="0" applyProtection="0"/>
  </cellStyleXfs>
  <cellXfs count="389">
    <xf numFmtId="0" fontId="0" fillId="0" borderId="0" xfId="0"/>
    <xf numFmtId="0" fontId="0" fillId="0" borderId="0" xfId="0" applyAlignment="1">
      <alignment vertical="center"/>
    </xf>
    <xf numFmtId="0" fontId="0" fillId="0" borderId="0" xfId="0" applyBorder="1" applyAlignment="1">
      <alignment horizontal="center"/>
    </xf>
    <xf numFmtId="0" fontId="27" fillId="0" borderId="0" xfId="0" applyFont="1" applyBorder="1" applyAlignment="1"/>
    <xf numFmtId="0" fontId="27" fillId="0" borderId="0" xfId="0" applyFont="1" applyAlignment="1">
      <alignment horizontal="center"/>
    </xf>
    <xf numFmtId="14" fontId="0" fillId="0" borderId="0" xfId="0" applyNumberFormat="1"/>
    <xf numFmtId="0" fontId="0" fillId="0" borderId="0" xfId="0" applyFill="1" applyAlignment="1">
      <alignment horizontal="center"/>
    </xf>
    <xf numFmtId="0" fontId="4" fillId="0" borderId="8" xfId="0" applyFont="1" applyBorder="1" applyAlignment="1">
      <alignment horizontal="center"/>
    </xf>
    <xf numFmtId="0" fontId="33" fillId="0" borderId="0" xfId="303" applyFont="1" applyFill="1" applyAlignment="1">
      <alignment horizontal="left" vertical="top" wrapText="1"/>
    </xf>
    <xf numFmtId="0" fontId="0" fillId="0" borderId="0" xfId="0" applyAlignment="1">
      <alignment horizontal="center" vertical="center"/>
    </xf>
    <xf numFmtId="0" fontId="33" fillId="37" borderId="0" xfId="0" applyFont="1" applyFill="1" applyAlignment="1">
      <alignment horizontal="left" vertical="top" wrapText="1"/>
    </xf>
    <xf numFmtId="0" fontId="26" fillId="0" borderId="0" xfId="0" applyFont="1" applyAlignment="1">
      <alignment horizontal="center"/>
    </xf>
    <xf numFmtId="0" fontId="29" fillId="0" borderId="0" xfId="0" applyFont="1" applyAlignment="1">
      <alignment vertical="center" wrapText="1"/>
    </xf>
    <xf numFmtId="0" fontId="30" fillId="0" borderId="0" xfId="0" applyFont="1" applyAlignment="1">
      <alignment vertical="center"/>
    </xf>
    <xf numFmtId="0" fontId="31" fillId="0" borderId="0" xfId="0" applyFont="1" applyBorder="1" applyAlignment="1">
      <alignment vertical="center"/>
    </xf>
    <xf numFmtId="0" fontId="4" fillId="0" borderId="39" xfId="0" applyFont="1" applyBorder="1" applyAlignment="1">
      <alignment horizontal="center"/>
    </xf>
    <xf numFmtId="0" fontId="4" fillId="0" borderId="41" xfId="0" applyFont="1" applyBorder="1" applyAlignment="1">
      <alignment horizontal="center"/>
    </xf>
    <xf numFmtId="0" fontId="4" fillId="0" borderId="6" xfId="0" applyFont="1" applyBorder="1" applyAlignment="1">
      <alignment horizontal="center"/>
    </xf>
    <xf numFmtId="172" fontId="0" fillId="39" borderId="0" xfId="303" applyNumberFormat="1" applyFont="1" applyFill="1" applyBorder="1" applyAlignment="1">
      <alignment vertical="center" wrapText="1"/>
    </xf>
    <xf numFmtId="0" fontId="40" fillId="0" borderId="0" xfId="0" applyFont="1" applyAlignment="1">
      <alignment vertical="center"/>
    </xf>
    <xf numFmtId="0" fontId="49" fillId="39" borderId="0" xfId="0" applyFont="1" applyFill="1" applyBorder="1" applyAlignment="1">
      <alignment horizontal="left" vertical="top" wrapText="1"/>
    </xf>
    <xf numFmtId="0" fontId="33" fillId="41" borderId="0" xfId="303" applyFont="1" applyFill="1" applyAlignment="1">
      <alignment horizontal="left" vertical="top" wrapText="1"/>
    </xf>
    <xf numFmtId="0" fontId="27" fillId="0" borderId="0" xfId="0" applyFont="1" applyAlignment="1">
      <alignment horizontal="center" vertical="center"/>
    </xf>
    <xf numFmtId="0" fontId="4" fillId="0" borderId="9" xfId="0" applyFont="1" applyBorder="1" applyAlignment="1"/>
    <xf numFmtId="0" fontId="28" fillId="0" borderId="14" xfId="0" applyFont="1" applyBorder="1" applyAlignment="1">
      <alignment horizontal="center"/>
    </xf>
    <xf numFmtId="0" fontId="50" fillId="0" borderId="0" xfId="0" applyNumberFormat="1" applyFont="1" applyFill="1" applyBorder="1" applyAlignment="1" applyProtection="1">
      <alignment horizontal="left" vertical="top" wrapText="1"/>
    </xf>
    <xf numFmtId="0" fontId="28" fillId="0" borderId="13" xfId="0" applyFont="1" applyBorder="1" applyAlignment="1">
      <alignment horizontal="center"/>
    </xf>
    <xf numFmtId="0" fontId="65" fillId="0" borderId="0" xfId="354" applyFont="1" applyFill="1" applyBorder="1" applyAlignment="1">
      <alignment vertical="center" readingOrder="1"/>
    </xf>
    <xf numFmtId="0" fontId="65" fillId="0" borderId="0" xfId="354" applyFont="1" applyFill="1" applyAlignment="1">
      <alignment horizontal="center" vertical="center" wrapText="1"/>
    </xf>
    <xf numFmtId="0" fontId="65" fillId="0" borderId="0" xfId="354" applyFont="1" applyFill="1" applyAlignment="1">
      <alignment horizontal="left" vertical="center" wrapText="1"/>
    </xf>
    <xf numFmtId="0" fontId="65" fillId="0" borderId="0" xfId="354" applyFont="1" applyFill="1" applyAlignment="1">
      <alignment horizontal="center" vertical="center" wrapText="1" readingOrder="1"/>
    </xf>
    <xf numFmtId="176" fontId="65" fillId="0" borderId="0" xfId="310" applyNumberFormat="1" applyFont="1" applyFill="1" applyAlignment="1">
      <alignment horizontal="left" vertical="top" wrapText="1"/>
    </xf>
    <xf numFmtId="0" fontId="65" fillId="0" borderId="0" xfId="354" applyFont="1" applyFill="1" applyAlignment="1">
      <alignment horizontal="left" vertical="top" wrapText="1"/>
    </xf>
    <xf numFmtId="0" fontId="46" fillId="79" borderId="0" xfId="354" applyFont="1" applyFill="1" applyAlignment="1">
      <alignment horizontal="left" vertical="center" wrapText="1"/>
    </xf>
    <xf numFmtId="9" fontId="46" fillId="79" borderId="0" xfId="310" applyFont="1" applyFill="1" applyAlignment="1">
      <alignment horizontal="center" vertical="center" wrapText="1" readingOrder="1"/>
    </xf>
    <xf numFmtId="10" fontId="46" fillId="2" borderId="0" xfId="310" applyNumberFormat="1" applyFont="1" applyFill="1" applyAlignment="1">
      <alignment horizontal="center" vertical="center" wrapText="1" readingOrder="1"/>
    </xf>
    <xf numFmtId="0" fontId="34" fillId="0" borderId="0" xfId="354" applyFont="1" applyFill="1" applyAlignment="1">
      <alignment horizontal="center" vertical="center" wrapText="1"/>
    </xf>
    <xf numFmtId="176" fontId="34" fillId="0" borderId="0" xfId="310" applyNumberFormat="1" applyFont="1" applyFill="1" applyAlignment="1">
      <alignment horizontal="left" vertical="top" wrapText="1"/>
    </xf>
    <xf numFmtId="44" fontId="34" fillId="0" borderId="0" xfId="307" applyFont="1" applyFill="1" applyAlignment="1">
      <alignment horizontal="center" vertical="center" wrapText="1" readingOrder="1"/>
    </xf>
    <xf numFmtId="177" fontId="66" fillId="0" borderId="53" xfId="309" applyNumberFormat="1" applyFont="1" applyFill="1" applyBorder="1" applyAlignment="1">
      <alignment horizontal="left" vertical="top" wrapText="1"/>
    </xf>
    <xf numFmtId="0" fontId="46" fillId="46" borderId="0" xfId="354" applyFont="1" applyFill="1" applyAlignment="1">
      <alignment horizontal="center" vertical="center" wrapText="1"/>
    </xf>
    <xf numFmtId="0" fontId="46" fillId="46" borderId="0" xfId="354" applyFont="1" applyFill="1" applyAlignment="1">
      <alignment horizontal="left" vertical="center" wrapText="1"/>
    </xf>
    <xf numFmtId="176" fontId="46" fillId="46" borderId="0" xfId="310" applyNumberFormat="1" applyFont="1" applyFill="1" applyAlignment="1">
      <alignment horizontal="left" vertical="top" wrapText="1"/>
    </xf>
    <xf numFmtId="0" fontId="46" fillId="0" borderId="0" xfId="354" applyFont="1" applyFill="1" applyAlignment="1">
      <alignment horizontal="center" vertical="center" wrapText="1"/>
    </xf>
    <xf numFmtId="0" fontId="34" fillId="46" borderId="0" xfId="354" applyFont="1" applyFill="1" applyAlignment="1">
      <alignment horizontal="center" vertical="center" wrapText="1"/>
    </xf>
    <xf numFmtId="0" fontId="34" fillId="46" borderId="0" xfId="354" applyFont="1" applyFill="1" applyAlignment="1">
      <alignment horizontal="left" vertical="center" wrapText="1"/>
    </xf>
    <xf numFmtId="176" fontId="34" fillId="46" borderId="0" xfId="310" applyNumberFormat="1" applyFont="1" applyFill="1" applyAlignment="1">
      <alignment horizontal="left" vertical="top" wrapText="1"/>
    </xf>
    <xf numFmtId="177" fontId="66" fillId="0" borderId="0" xfId="309" applyNumberFormat="1" applyFont="1" applyFill="1" applyBorder="1" applyAlignment="1">
      <alignment horizontal="left" vertical="top" wrapText="1"/>
    </xf>
    <xf numFmtId="0" fontId="67" fillId="0" borderId="0" xfId="354" applyFont="1" applyFill="1" applyAlignment="1">
      <alignment vertical="top" wrapText="1"/>
    </xf>
    <xf numFmtId="0" fontId="68" fillId="0" borderId="0" xfId="354" applyFont="1" applyFill="1" applyAlignment="1">
      <alignment vertical="top" wrapText="1"/>
    </xf>
    <xf numFmtId="0" fontId="69" fillId="0" borderId="0" xfId="354" applyFont="1" applyFill="1" applyAlignment="1">
      <alignment vertical="top" wrapText="1"/>
    </xf>
    <xf numFmtId="0" fontId="70" fillId="0" borderId="0" xfId="354" applyFont="1" applyFill="1" applyAlignment="1">
      <alignment vertical="top" wrapText="1"/>
    </xf>
    <xf numFmtId="0" fontId="64" fillId="0" borderId="0" xfId="354" applyFill="1" applyAlignment="1">
      <alignment horizontal="left" vertical="top" wrapText="1"/>
    </xf>
    <xf numFmtId="0" fontId="46" fillId="80" borderId="0" xfId="354" applyFont="1" applyFill="1" applyAlignment="1">
      <alignment horizontal="left" vertical="center" wrapText="1"/>
    </xf>
    <xf numFmtId="176" fontId="46" fillId="80" borderId="0" xfId="310" applyNumberFormat="1" applyFont="1" applyFill="1" applyAlignment="1">
      <alignment horizontal="left" vertical="top" wrapText="1"/>
    </xf>
    <xf numFmtId="0" fontId="46" fillId="43" borderId="53" xfId="354" applyFont="1" applyFill="1" applyBorder="1" applyAlignment="1">
      <alignment horizontal="center" vertical="center" wrapText="1"/>
    </xf>
    <xf numFmtId="0" fontId="46" fillId="43" borderId="53" xfId="354" applyFont="1" applyFill="1" applyBorder="1" applyAlignment="1">
      <alignment horizontal="left" vertical="center"/>
    </xf>
    <xf numFmtId="176" fontId="46" fillId="43" borderId="53" xfId="310" applyNumberFormat="1" applyFont="1" applyFill="1" applyBorder="1" applyAlignment="1">
      <alignment horizontal="left" vertical="top" wrapText="1"/>
    </xf>
    <xf numFmtId="0" fontId="34" fillId="38" borderId="0" xfId="354" applyFont="1" applyFill="1" applyBorder="1" applyAlignment="1">
      <alignment horizontal="center" vertical="center" wrapText="1"/>
    </xf>
    <xf numFmtId="0" fontId="34" fillId="38" borderId="0" xfId="354" applyFont="1" applyFill="1" applyBorder="1" applyAlignment="1">
      <alignment horizontal="left" vertical="center" wrapText="1"/>
    </xf>
    <xf numFmtId="0" fontId="34" fillId="38" borderId="0" xfId="354" applyFont="1" applyFill="1" applyAlignment="1">
      <alignment horizontal="left" vertical="top" wrapText="1"/>
    </xf>
    <xf numFmtId="0" fontId="71" fillId="0" borderId="0" xfId="355" applyFill="1" applyAlignment="1">
      <alignment horizontal="left" vertical="top" wrapText="1"/>
    </xf>
    <xf numFmtId="176" fontId="46" fillId="0" borderId="0" xfId="310" applyNumberFormat="1" applyFont="1" applyFill="1" applyAlignment="1">
      <alignment horizontal="left" vertical="center" wrapText="1"/>
    </xf>
    <xf numFmtId="0" fontId="45" fillId="40" borderId="0" xfId="354" applyFont="1" applyFill="1" applyAlignment="1">
      <alignment vertical="top" wrapText="1"/>
    </xf>
    <xf numFmtId="0" fontId="34" fillId="0" borderId="0" xfId="354" applyFont="1" applyFill="1" applyBorder="1" applyAlignment="1">
      <alignment horizontal="center" vertical="center" wrapText="1"/>
    </xf>
    <xf numFmtId="41" fontId="46" fillId="79" borderId="0" xfId="354" applyNumberFormat="1" applyFont="1" applyFill="1" applyAlignment="1">
      <alignment horizontal="center" vertical="center" wrapText="1"/>
    </xf>
    <xf numFmtId="41" fontId="46" fillId="2" borderId="0" xfId="354" applyNumberFormat="1" applyFont="1" applyFill="1" applyAlignment="1">
      <alignment horizontal="center" vertical="center" wrapText="1"/>
    </xf>
    <xf numFmtId="41" fontId="34" fillId="0" borderId="0" xfId="354" applyNumberFormat="1" applyFont="1" applyFill="1" applyAlignment="1">
      <alignment horizontal="center" vertical="center" wrapText="1"/>
    </xf>
    <xf numFmtId="41" fontId="34" fillId="0" borderId="53" xfId="354" applyNumberFormat="1" applyFont="1" applyFill="1" applyBorder="1" applyAlignment="1">
      <alignment horizontal="center" vertical="center" wrapText="1"/>
    </xf>
    <xf numFmtId="37" fontId="34" fillId="0" borderId="0" xfId="354" applyNumberFormat="1" applyFont="1" applyFill="1" applyBorder="1" applyAlignment="1">
      <alignment horizontal="right" vertical="center" wrapText="1"/>
    </xf>
    <xf numFmtId="0" fontId="4" fillId="0" borderId="0" xfId="354" applyFont="1" applyFill="1" applyAlignment="1">
      <alignment horizontal="center" vertical="center" wrapText="1"/>
    </xf>
    <xf numFmtId="37" fontId="2" fillId="0" borderId="0" xfId="354" applyNumberFormat="1" applyFont="1" applyFill="1" applyBorder="1" applyAlignment="1">
      <alignment horizontal="right" vertical="center" wrapText="1"/>
    </xf>
    <xf numFmtId="41" fontId="65" fillId="0" borderId="0" xfId="354" applyNumberFormat="1" applyFont="1" applyFill="1" applyAlignment="1">
      <alignment horizontal="left" vertical="top" wrapText="1"/>
    </xf>
    <xf numFmtId="0" fontId="28" fillId="0" borderId="38" xfId="0" applyFont="1" applyBorder="1" applyAlignment="1">
      <alignment horizontal="center"/>
    </xf>
    <xf numFmtId="0" fontId="28" fillId="0" borderId="40" xfId="0" applyFont="1" applyBorder="1" applyAlignment="1">
      <alignment horizontal="center"/>
    </xf>
    <xf numFmtId="0" fontId="4" fillId="0" borderId="5" xfId="0" applyFont="1" applyBorder="1" applyAlignment="1"/>
    <xf numFmtId="0" fontId="4" fillId="0" borderId="42" xfId="0" applyFont="1" applyBorder="1" applyAlignment="1"/>
    <xf numFmtId="0" fontId="4" fillId="0" borderId="44" xfId="0" applyFont="1" applyBorder="1" applyAlignment="1"/>
    <xf numFmtId="0" fontId="26" fillId="0" borderId="0" xfId="0" applyFont="1" applyFill="1" applyAlignment="1">
      <alignment horizontal="center"/>
    </xf>
    <xf numFmtId="14" fontId="65" fillId="0" borderId="0" xfId="354" applyNumberFormat="1" applyFont="1" applyFill="1" applyAlignment="1">
      <alignment horizontal="left" vertical="top" wrapText="1"/>
    </xf>
    <xf numFmtId="178" fontId="26" fillId="2" borderId="0" xfId="354" applyNumberFormat="1" applyFont="1" applyFill="1" applyAlignment="1">
      <alignment horizontal="left" vertical="center" wrapText="1"/>
    </xf>
    <xf numFmtId="179" fontId="26" fillId="2" borderId="0" xfId="354" applyNumberFormat="1" applyFont="1" applyFill="1" applyAlignment="1">
      <alignment horizontal="left" vertical="center" wrapText="1"/>
    </xf>
    <xf numFmtId="0" fontId="48" fillId="44" borderId="31" xfId="0" applyFont="1" applyFill="1" applyBorder="1" applyAlignment="1">
      <alignment horizontal="left" vertical="center" wrapText="1"/>
    </xf>
    <xf numFmtId="0" fontId="48" fillId="44" borderId="29" xfId="0" applyFont="1" applyFill="1" applyBorder="1" applyAlignment="1">
      <alignment horizontal="left" vertical="center" wrapText="1"/>
    </xf>
    <xf numFmtId="0" fontId="48" fillId="44" borderId="29" xfId="0" applyFont="1" applyFill="1" applyBorder="1" applyAlignment="1">
      <alignment horizontal="center" vertical="center" wrapText="1"/>
    </xf>
    <xf numFmtId="0" fontId="48" fillId="44" borderId="32" xfId="0" applyFont="1" applyFill="1" applyBorder="1" applyAlignment="1">
      <alignment horizontal="left" vertical="center" wrapText="1"/>
    </xf>
    <xf numFmtId="0" fontId="44" fillId="0" borderId="0" xfId="354" applyFont="1" applyFill="1" applyBorder="1" applyAlignment="1">
      <alignment horizontal="left" vertical="center" wrapText="1"/>
    </xf>
    <xf numFmtId="10" fontId="65" fillId="0" borderId="0" xfId="354" applyNumberFormat="1" applyFont="1" applyFill="1" applyAlignment="1">
      <alignment horizontal="left" vertical="center" wrapText="1"/>
    </xf>
    <xf numFmtId="0" fontId="4" fillId="0" borderId="0" xfId="354" applyNumberFormat="1" applyFont="1" applyFill="1" applyAlignment="1">
      <alignment horizontal="center" vertical="center" wrapText="1"/>
    </xf>
    <xf numFmtId="0" fontId="34" fillId="0" borderId="53" xfId="354" applyNumberFormat="1" applyFont="1" applyFill="1" applyBorder="1" applyAlignment="1">
      <alignment horizontal="center" vertical="center" wrapText="1"/>
    </xf>
    <xf numFmtId="10" fontId="34" fillId="0" borderId="0" xfId="354" applyNumberFormat="1" applyFont="1" applyFill="1" applyBorder="1" applyAlignment="1">
      <alignment horizontal="left" vertical="center" wrapText="1"/>
    </xf>
    <xf numFmtId="0" fontId="46" fillId="0" borderId="0" xfId="354" applyFont="1" applyFill="1" applyBorder="1" applyAlignment="1">
      <alignment horizontal="left" vertical="center"/>
    </xf>
    <xf numFmtId="176" fontId="65" fillId="0" borderId="0" xfId="310" applyNumberFormat="1" applyFont="1" applyFill="1" applyAlignment="1">
      <alignment horizontal="left" vertical="center" wrapText="1"/>
    </xf>
    <xf numFmtId="14" fontId="33" fillId="0" borderId="0" xfId="303" applyNumberFormat="1" applyFont="1" applyFill="1" applyAlignment="1">
      <alignment horizontal="left" vertical="center" wrapText="1"/>
    </xf>
    <xf numFmtId="2" fontId="65" fillId="0" borderId="0" xfId="354" applyNumberFormat="1" applyFont="1" applyFill="1" applyAlignment="1">
      <alignment horizontal="left" vertical="top" wrapText="1"/>
    </xf>
    <xf numFmtId="41" fontId="65" fillId="0" borderId="0" xfId="354" applyNumberFormat="1" applyFont="1" applyFill="1" applyAlignment="1">
      <alignment horizontal="center" vertical="center" wrapText="1"/>
    </xf>
    <xf numFmtId="14" fontId="48" fillId="44" borderId="29" xfId="0" applyNumberFormat="1" applyFont="1" applyFill="1" applyBorder="1" applyAlignment="1">
      <alignment horizontal="left" vertical="center" wrapText="1"/>
    </xf>
    <xf numFmtId="14" fontId="65" fillId="0" borderId="0" xfId="354" applyNumberFormat="1" applyFont="1" applyFill="1" applyBorder="1" applyAlignment="1">
      <alignment vertical="center" readingOrder="1"/>
    </xf>
    <xf numFmtId="14" fontId="34" fillId="0" borderId="0" xfId="354" applyNumberFormat="1" applyFont="1" applyFill="1" applyAlignment="1">
      <alignment horizontal="left" vertical="center" wrapText="1"/>
    </xf>
    <xf numFmtId="0" fontId="44" fillId="0" borderId="0" xfId="354" applyFont="1" applyFill="1" applyAlignment="1">
      <alignment vertical="top" wrapText="1"/>
    </xf>
    <xf numFmtId="14" fontId="65" fillId="0" borderId="0" xfId="354" applyNumberFormat="1" applyFont="1" applyFill="1" applyAlignment="1">
      <alignment vertical="center" wrapText="1"/>
    </xf>
    <xf numFmtId="0" fontId="50" fillId="0" borderId="64" xfId="0" applyNumberFormat="1" applyFont="1" applyFill="1" applyBorder="1" applyAlignment="1" applyProtection="1">
      <alignment horizontal="left" vertical="top" wrapText="1"/>
    </xf>
    <xf numFmtId="39" fontId="50" fillId="0" borderId="64" xfId="0" applyNumberFormat="1" applyFont="1" applyFill="1" applyBorder="1" applyAlignment="1" applyProtection="1">
      <alignment horizontal="left" vertical="top" wrapText="1"/>
    </xf>
    <xf numFmtId="14" fontId="50" fillId="0" borderId="64" xfId="0" applyNumberFormat="1" applyFont="1" applyFill="1" applyBorder="1" applyAlignment="1" applyProtection="1">
      <alignment horizontal="left" vertical="top" wrapText="1"/>
    </xf>
    <xf numFmtId="0" fontId="43" fillId="0" borderId="49" xfId="354" applyFont="1" applyFill="1" applyBorder="1" applyAlignment="1">
      <alignment horizontal="left" vertical="center" wrapText="1"/>
    </xf>
    <xf numFmtId="0" fontId="43" fillId="0" borderId="0" xfId="354" applyFont="1" applyFill="1" applyBorder="1" applyAlignment="1">
      <alignment horizontal="left" vertical="center"/>
    </xf>
    <xf numFmtId="0" fontId="26" fillId="0" borderId="49" xfId="354" applyFont="1" applyFill="1" applyBorder="1" applyAlignment="1">
      <alignment horizontal="left" vertical="center" wrapText="1"/>
    </xf>
    <xf numFmtId="0" fontId="26" fillId="0" borderId="49" xfId="354" applyFont="1" applyFill="1" applyBorder="1" applyAlignment="1">
      <alignment horizontal="center" vertical="center" wrapText="1"/>
    </xf>
    <xf numFmtId="0" fontId="26" fillId="0" borderId="0" xfId="354" applyFont="1" applyFill="1" applyAlignment="1">
      <alignment horizontal="left" vertical="top" wrapText="1"/>
    </xf>
    <xf numFmtId="10" fontId="43" fillId="0" borderId="49" xfId="354" applyNumberFormat="1" applyFont="1" applyFill="1" applyBorder="1" applyAlignment="1">
      <alignment horizontal="center" vertical="center" wrapText="1"/>
    </xf>
    <xf numFmtId="0" fontId="26" fillId="0" borderId="0" xfId="354" applyFont="1" applyFill="1" applyAlignment="1">
      <alignment horizontal="center" vertical="center" wrapText="1"/>
    </xf>
    <xf numFmtId="0" fontId="50" fillId="0" borderId="64" xfId="0" applyNumberFormat="1" applyFont="1" applyFill="1" applyBorder="1" applyAlignment="1" applyProtection="1">
      <alignment horizontal="left" vertical="center" wrapText="1"/>
    </xf>
    <xf numFmtId="39" fontId="50" fillId="0" borderId="64" xfId="0" applyNumberFormat="1" applyFont="1" applyFill="1" applyBorder="1" applyAlignment="1" applyProtection="1">
      <alignment horizontal="left" vertical="center" wrapText="1"/>
    </xf>
    <xf numFmtId="0" fontId="41" fillId="2" borderId="0" xfId="0" applyFont="1" applyFill="1" applyBorder="1" applyAlignment="1">
      <alignment horizontal="center" vertical="center" wrapText="1"/>
    </xf>
    <xf numFmtId="0" fontId="49" fillId="39" borderId="64" xfId="0" applyFont="1" applyFill="1" applyBorder="1" applyAlignment="1">
      <alignment horizontal="left" vertical="top" wrapText="1"/>
    </xf>
    <xf numFmtId="0" fontId="50" fillId="45" borderId="64" xfId="0" applyNumberFormat="1" applyFont="1" applyFill="1" applyBorder="1" applyAlignment="1" applyProtection="1">
      <alignment horizontal="left" vertical="top" wrapText="1"/>
    </xf>
    <xf numFmtId="37" fontId="46" fillId="2" borderId="0" xfId="354" applyNumberFormat="1" applyFont="1" applyFill="1" applyAlignment="1">
      <alignment horizontal="center" vertical="center" wrapText="1"/>
    </xf>
    <xf numFmtId="0" fontId="72" fillId="0" borderId="64" xfId="354" applyFont="1" applyFill="1" applyBorder="1" applyAlignment="1">
      <alignment horizontal="center" vertical="center" wrapText="1"/>
    </xf>
    <xf numFmtId="0" fontId="46" fillId="0" borderId="64" xfId="354" applyFont="1" applyFill="1" applyBorder="1" applyAlignment="1">
      <alignment horizontal="center" vertical="center" wrapText="1"/>
    </xf>
    <xf numFmtId="0" fontId="65" fillId="0" borderId="64" xfId="354" applyFont="1" applyFill="1" applyBorder="1" applyAlignment="1">
      <alignment horizontal="center" vertical="center" wrapText="1"/>
    </xf>
    <xf numFmtId="37" fontId="65" fillId="0" borderId="64" xfId="354" applyNumberFormat="1" applyFont="1" applyFill="1" applyBorder="1" applyAlignment="1">
      <alignment horizontal="center" vertical="center" wrapText="1"/>
    </xf>
    <xf numFmtId="0" fontId="65" fillId="0" borderId="0" xfId="354" applyFont="1" applyFill="1" applyBorder="1" applyAlignment="1">
      <alignment horizontal="right" vertical="center" wrapText="1"/>
    </xf>
    <xf numFmtId="37" fontId="65" fillId="0" borderId="0" xfId="354" applyNumberFormat="1" applyFont="1" applyFill="1" applyBorder="1" applyAlignment="1">
      <alignment horizontal="right" vertical="center" wrapText="1"/>
    </xf>
    <xf numFmtId="37" fontId="72" fillId="0" borderId="0" xfId="354" applyNumberFormat="1" applyFont="1" applyFill="1" applyBorder="1" applyAlignment="1">
      <alignment horizontal="right" vertical="center" wrapText="1"/>
    </xf>
    <xf numFmtId="0" fontId="33" fillId="0" borderId="64" xfId="303" applyFont="1" applyFill="1" applyBorder="1" applyAlignment="1">
      <alignment horizontal="left" vertical="center" wrapText="1"/>
    </xf>
    <xf numFmtId="176" fontId="46" fillId="2" borderId="0" xfId="310" applyNumberFormat="1" applyFont="1" applyFill="1" applyAlignment="1">
      <alignment horizontal="center" vertical="center" wrapText="1" readingOrder="1"/>
    </xf>
    <xf numFmtId="0" fontId="46" fillId="2" borderId="0" xfId="354" applyFont="1" applyFill="1" applyAlignment="1">
      <alignment horizontal="left" vertical="center" wrapText="1"/>
    </xf>
    <xf numFmtId="0" fontId="46" fillId="2" borderId="0" xfId="354" applyFont="1" applyFill="1" applyAlignment="1">
      <alignment horizontal="center" vertical="center" wrapText="1"/>
    </xf>
    <xf numFmtId="0" fontId="34" fillId="0" borderId="0" xfId="354" applyFont="1" applyFill="1" applyAlignment="1">
      <alignment horizontal="left" vertical="center" wrapText="1"/>
    </xf>
    <xf numFmtId="0" fontId="65" fillId="0" borderId="0" xfId="354" applyFont="1" applyFill="1" applyAlignment="1">
      <alignment vertical="center" wrapText="1"/>
    </xf>
    <xf numFmtId="0" fontId="65" fillId="0" borderId="0" xfId="354" applyFont="1" applyFill="1" applyAlignment="1">
      <alignment vertical="top" wrapText="1"/>
    </xf>
    <xf numFmtId="14" fontId="65" fillId="0" borderId="0" xfId="354" applyNumberFormat="1" applyFont="1" applyFill="1" applyAlignment="1">
      <alignment horizontal="left" vertical="center" wrapText="1"/>
    </xf>
    <xf numFmtId="182" fontId="34" fillId="0" borderId="0" xfId="354" applyNumberFormat="1" applyFont="1" applyFill="1" applyAlignment="1">
      <alignment horizontal="center" vertical="center" wrapText="1"/>
    </xf>
    <xf numFmtId="41" fontId="34" fillId="0" borderId="0" xfId="354" applyNumberFormat="1" applyFont="1" applyFill="1" applyBorder="1" applyAlignment="1">
      <alignment horizontal="center" vertical="center" wrapText="1"/>
    </xf>
    <xf numFmtId="41" fontId="46" fillId="2" borderId="0" xfId="354" applyNumberFormat="1" applyFont="1" applyFill="1" applyAlignment="1">
      <alignment horizontal="right" vertical="center" wrapText="1"/>
    </xf>
    <xf numFmtId="10" fontId="46" fillId="0" borderId="0" xfId="310" applyNumberFormat="1" applyFont="1" applyFill="1" applyAlignment="1">
      <alignment horizontal="center" vertical="center" wrapText="1" readingOrder="1"/>
    </xf>
    <xf numFmtId="182" fontId="34" fillId="0" borderId="0" xfId="354" applyNumberFormat="1" applyFont="1" applyFill="1" applyAlignment="1">
      <alignment vertical="center" wrapText="1"/>
    </xf>
    <xf numFmtId="37" fontId="65" fillId="0" borderId="52" xfId="354" applyNumberFormat="1" applyFont="1" applyFill="1" applyBorder="1" applyAlignment="1">
      <alignment horizontal="right" vertical="center" wrapText="1"/>
    </xf>
    <xf numFmtId="0" fontId="65" fillId="0" borderId="51" xfId="354" applyFont="1" applyFill="1" applyBorder="1" applyAlignment="1">
      <alignment horizontal="left" vertical="center" wrapText="1"/>
    </xf>
    <xf numFmtId="0" fontId="65" fillId="0" borderId="11" xfId="354" applyFont="1" applyFill="1" applyBorder="1" applyAlignment="1">
      <alignment horizontal="left" vertical="center" wrapText="1"/>
    </xf>
    <xf numFmtId="0" fontId="72" fillId="0" borderId="0" xfId="354" applyFont="1" applyFill="1" applyAlignment="1">
      <alignment horizontal="left" vertical="center" wrapText="1"/>
    </xf>
    <xf numFmtId="37" fontId="72" fillId="0" borderId="0" xfId="354" applyNumberFormat="1" applyFont="1" applyFill="1" applyAlignment="1">
      <alignment horizontal="right" vertical="center" wrapText="1"/>
    </xf>
    <xf numFmtId="0" fontId="65" fillId="0" borderId="0" xfId="354" applyFont="1" applyFill="1" applyAlignment="1">
      <alignment horizontal="left" wrapText="1"/>
    </xf>
    <xf numFmtId="10" fontId="43" fillId="0" borderId="49" xfId="354" applyNumberFormat="1" applyFont="1" applyFill="1" applyBorder="1" applyAlignment="1">
      <alignment horizontal="center" wrapText="1"/>
    </xf>
    <xf numFmtId="0" fontId="43" fillId="0" borderId="49" xfId="354" applyFont="1" applyFill="1" applyBorder="1" applyAlignment="1">
      <alignment horizontal="left" wrapText="1"/>
    </xf>
    <xf numFmtId="176" fontId="65" fillId="0" borderId="0" xfId="310" applyNumberFormat="1" applyFont="1" applyFill="1" applyAlignment="1">
      <alignment horizontal="left" wrapText="1"/>
    </xf>
    <xf numFmtId="14" fontId="65" fillId="0" borderId="0" xfId="354" applyNumberFormat="1" applyFont="1" applyFill="1" applyAlignment="1">
      <alignment horizontal="left" wrapText="1"/>
    </xf>
    <xf numFmtId="184" fontId="34" fillId="0" borderId="0" xfId="354" applyNumberFormat="1" applyFont="1" applyFill="1" applyAlignment="1">
      <alignment horizontal="center" vertical="center" wrapText="1" readingOrder="1"/>
    </xf>
    <xf numFmtId="0" fontId="0" fillId="0" borderId="64" xfId="0" applyBorder="1" applyAlignment="1">
      <alignment horizontal="center" vertical="center"/>
    </xf>
    <xf numFmtId="0" fontId="34" fillId="0" borderId="0" xfId="354" quotePrefix="1" applyFont="1" applyFill="1" applyBorder="1" applyAlignment="1">
      <alignment vertical="center" wrapText="1" readingOrder="1"/>
    </xf>
    <xf numFmtId="0" fontId="0" fillId="0" borderId="65" xfId="0" applyBorder="1" applyAlignment="1">
      <alignment horizontal="center" vertical="center"/>
    </xf>
    <xf numFmtId="0" fontId="65" fillId="78" borderId="0" xfId="354" applyFont="1" applyFill="1" applyBorder="1" applyAlignment="1">
      <alignment horizontal="center" vertical="center" readingOrder="1"/>
    </xf>
    <xf numFmtId="0" fontId="65" fillId="0" borderId="0" xfId="354" applyFont="1" applyFill="1" applyBorder="1" applyAlignment="1">
      <alignment horizontal="center" vertical="center" wrapText="1" readingOrder="1"/>
    </xf>
    <xf numFmtId="0" fontId="65" fillId="0" borderId="0" xfId="354" quotePrefix="1" applyFont="1" applyFill="1" applyBorder="1" applyAlignment="1">
      <alignment horizontal="center" vertical="center" wrapText="1" readingOrder="1"/>
    </xf>
    <xf numFmtId="0" fontId="65" fillId="42" borderId="0" xfId="354" applyFont="1" applyFill="1" applyBorder="1" applyAlignment="1">
      <alignment horizontal="center" vertical="center" readingOrder="1"/>
    </xf>
    <xf numFmtId="0" fontId="46" fillId="2" borderId="0" xfId="354" applyFont="1" applyFill="1" applyAlignment="1">
      <alignment horizontal="center" vertical="center" wrapText="1"/>
    </xf>
    <xf numFmtId="176" fontId="46" fillId="2" borderId="0" xfId="310" applyNumberFormat="1" applyFont="1" applyFill="1" applyAlignment="1">
      <alignment horizontal="center" vertical="center" wrapText="1" readingOrder="1"/>
    </xf>
    <xf numFmtId="2" fontId="33" fillId="0" borderId="0" xfId="303" applyNumberFormat="1" applyFont="1" applyFill="1" applyAlignment="1">
      <alignment horizontal="left" vertical="center" wrapText="1"/>
    </xf>
    <xf numFmtId="0" fontId="65" fillId="78" borderId="0" xfId="354" applyFont="1" applyFill="1" applyBorder="1" applyAlignment="1">
      <alignment horizontal="center" vertical="center" readingOrder="1"/>
    </xf>
    <xf numFmtId="0" fontId="65" fillId="0" borderId="0" xfId="354" applyFont="1" applyFill="1" applyBorder="1" applyAlignment="1">
      <alignment horizontal="center" vertical="center" wrapText="1" readingOrder="1"/>
    </xf>
    <xf numFmtId="0" fontId="65" fillId="0" borderId="0" xfId="354" quotePrefix="1" applyFont="1" applyFill="1" applyBorder="1" applyAlignment="1">
      <alignment horizontal="center" vertical="center" wrapText="1" readingOrder="1"/>
    </xf>
    <xf numFmtId="0" fontId="65" fillId="42" borderId="0" xfId="354" applyFont="1" applyFill="1" applyBorder="1" applyAlignment="1">
      <alignment horizontal="center" vertical="center" readingOrder="1"/>
    </xf>
    <xf numFmtId="0" fontId="46" fillId="2" borderId="0" xfId="354" applyFont="1" applyFill="1" applyAlignment="1">
      <alignment horizontal="center" vertical="center" wrapText="1"/>
    </xf>
    <xf numFmtId="0" fontId="34" fillId="0" borderId="0" xfId="354" applyFont="1" applyFill="1" applyAlignment="1">
      <alignment horizontal="left" vertical="center" wrapText="1"/>
    </xf>
    <xf numFmtId="176" fontId="46" fillId="2" borderId="0" xfId="310" applyNumberFormat="1" applyFont="1" applyFill="1" applyAlignment="1">
      <alignment horizontal="center" vertical="center" wrapText="1" readingOrder="1"/>
    </xf>
    <xf numFmtId="0" fontId="46" fillId="2" borderId="0" xfId="354" applyFont="1" applyFill="1" applyAlignment="1">
      <alignment horizontal="left" vertical="center" wrapText="1"/>
    </xf>
    <xf numFmtId="0" fontId="65" fillId="0" borderId="0" xfId="354" applyFont="1" applyFill="1" applyAlignment="1">
      <alignment vertical="center" wrapText="1"/>
    </xf>
    <xf numFmtId="0" fontId="65" fillId="0" borderId="0" xfId="354" applyFont="1" applyFill="1" applyAlignment="1">
      <alignment vertical="top" wrapText="1"/>
    </xf>
    <xf numFmtId="0" fontId="34" fillId="0" borderId="0" xfId="354" quotePrefix="1" applyFont="1" applyFill="1" applyBorder="1" applyAlignment="1">
      <alignment horizontal="right" vertical="center" wrapText="1" readingOrder="1"/>
    </xf>
    <xf numFmtId="0" fontId="34" fillId="0" borderId="0" xfId="354" applyFont="1" applyFill="1" applyBorder="1" applyAlignment="1">
      <alignment horizontal="right" vertical="center" wrapText="1"/>
    </xf>
    <xf numFmtId="0" fontId="45" fillId="2" borderId="0" xfId="354" applyFont="1" applyFill="1" applyAlignment="1">
      <alignment horizontal="left" vertical="center" wrapText="1"/>
    </xf>
    <xf numFmtId="0" fontId="65" fillId="0" borderId="0" xfId="354" applyFont="1" applyFill="1" applyAlignment="1">
      <alignment horizontal="right" vertical="center" wrapText="1"/>
    </xf>
    <xf numFmtId="2" fontId="50" fillId="0" borderId="64" xfId="0" applyNumberFormat="1" applyFont="1" applyFill="1" applyBorder="1" applyAlignment="1" applyProtection="1">
      <alignment horizontal="left" vertical="top" wrapText="1"/>
    </xf>
    <xf numFmtId="0" fontId="65" fillId="78" borderId="0" xfId="354" applyFont="1" applyFill="1" applyBorder="1" applyAlignment="1">
      <alignment horizontal="center" vertical="center" readingOrder="1"/>
    </xf>
    <xf numFmtId="0" fontId="65" fillId="0" borderId="0" xfId="354" applyFont="1" applyFill="1" applyBorder="1" applyAlignment="1">
      <alignment horizontal="center" vertical="center" wrapText="1" readingOrder="1"/>
    </xf>
    <xf numFmtId="0" fontId="65" fillId="0" borderId="0" xfId="354" quotePrefix="1" applyFont="1" applyFill="1" applyBorder="1" applyAlignment="1">
      <alignment horizontal="center" vertical="center" wrapText="1" readingOrder="1"/>
    </xf>
    <xf numFmtId="0" fontId="65" fillId="42" borderId="0" xfId="354" applyFont="1" applyFill="1" applyBorder="1" applyAlignment="1">
      <alignment horizontal="center" vertical="center" readingOrder="1"/>
    </xf>
    <xf numFmtId="0" fontId="46" fillId="80" borderId="0" xfId="354" applyFont="1" applyFill="1" applyAlignment="1">
      <alignment horizontal="center" vertical="center" wrapText="1"/>
    </xf>
    <xf numFmtId="0" fontId="46" fillId="2" borderId="0" xfId="354" applyFont="1" applyFill="1" applyAlignment="1">
      <alignment horizontal="center" vertical="center" wrapText="1"/>
    </xf>
    <xf numFmtId="0" fontId="34" fillId="0" borderId="0" xfId="354" applyFont="1" applyFill="1" applyAlignment="1">
      <alignment horizontal="left" vertical="center" wrapText="1"/>
    </xf>
    <xf numFmtId="0" fontId="34" fillId="0" borderId="53" xfId="354" applyFont="1" applyFill="1" applyBorder="1" applyAlignment="1">
      <alignment horizontal="left" vertical="center" wrapText="1"/>
    </xf>
    <xf numFmtId="176" fontId="46" fillId="2" borderId="0" xfId="310" applyNumberFormat="1" applyFont="1" applyFill="1" applyAlignment="1">
      <alignment horizontal="center" vertical="center" wrapText="1" readingOrder="1"/>
    </xf>
    <xf numFmtId="0" fontId="46" fillId="2" borderId="0" xfId="354" applyFont="1" applyFill="1" applyAlignment="1">
      <alignment horizontal="left" vertical="center" wrapText="1"/>
    </xf>
    <xf numFmtId="0" fontId="65" fillId="0" borderId="0" xfId="354" applyFont="1" applyFill="1" applyAlignment="1">
      <alignment vertical="center" wrapText="1"/>
    </xf>
    <xf numFmtId="0" fontId="65" fillId="0" borderId="0" xfId="354" applyFont="1" applyFill="1" applyAlignment="1">
      <alignment vertical="top" wrapText="1"/>
    </xf>
    <xf numFmtId="0" fontId="34" fillId="0" borderId="0" xfId="354" quotePrefix="1" applyFont="1" applyFill="1" applyBorder="1" applyAlignment="1">
      <alignment horizontal="right" vertical="center" wrapText="1" readingOrder="1"/>
    </xf>
    <xf numFmtId="0" fontId="34" fillId="0" borderId="0" xfId="354" applyFont="1" applyFill="1" applyBorder="1" applyAlignment="1">
      <alignment horizontal="left" vertical="center" wrapText="1"/>
    </xf>
    <xf numFmtId="0" fontId="34" fillId="0" borderId="47" xfId="354" applyFont="1" applyFill="1" applyBorder="1" applyAlignment="1">
      <alignment horizontal="left" vertical="center" wrapText="1"/>
    </xf>
    <xf numFmtId="0" fontId="34" fillId="0" borderId="46" xfId="354" applyFont="1" applyFill="1" applyBorder="1" applyAlignment="1">
      <alignment horizontal="left" vertical="center" wrapText="1"/>
    </xf>
    <xf numFmtId="0" fontId="0" fillId="0" borderId="0" xfId="0" applyAlignment="1">
      <alignment horizontal="center"/>
    </xf>
    <xf numFmtId="0" fontId="65" fillId="0" borderId="0" xfId="354" applyFont="1" applyFill="1" applyBorder="1" applyAlignment="1">
      <alignment horizontal="left" vertical="center" wrapText="1"/>
    </xf>
    <xf numFmtId="178" fontId="26" fillId="0" borderId="0" xfId="354" applyNumberFormat="1" applyFont="1" applyFill="1" applyBorder="1" applyAlignment="1">
      <alignment horizontal="left" vertical="center" wrapText="1"/>
    </xf>
    <xf numFmtId="179" fontId="26" fillId="0" borderId="0" xfId="354" applyNumberFormat="1" applyFont="1" applyFill="1" applyBorder="1" applyAlignment="1">
      <alignment horizontal="left" vertical="center" wrapText="1"/>
    </xf>
    <xf numFmtId="0" fontId="65" fillId="0" borderId="0" xfId="354" applyFont="1" applyFill="1" applyAlignment="1">
      <alignment wrapText="1"/>
    </xf>
    <xf numFmtId="0" fontId="34" fillId="0" borderId="54" xfId="354" applyFont="1" applyFill="1" applyBorder="1" applyAlignment="1">
      <alignment horizontal="right" vertical="center" wrapText="1"/>
    </xf>
    <xf numFmtId="0" fontId="34" fillId="0" borderId="43" xfId="354" applyFont="1" applyFill="1" applyBorder="1" applyAlignment="1">
      <alignment horizontal="right" vertical="center" wrapText="1"/>
    </xf>
    <xf numFmtId="0" fontId="34" fillId="0" borderId="45" xfId="354" applyFont="1" applyFill="1" applyBorder="1" applyAlignment="1">
      <alignment horizontal="right" vertical="center" wrapText="1"/>
    </xf>
    <xf numFmtId="37" fontId="65" fillId="0" borderId="0" xfId="354" applyNumberFormat="1" applyFont="1" applyFill="1" applyBorder="1" applyAlignment="1">
      <alignment horizontal="center" vertical="center" wrapText="1"/>
    </xf>
    <xf numFmtId="176" fontId="46" fillId="2" borderId="0" xfId="310" applyNumberFormat="1" applyFont="1" applyFill="1" applyAlignment="1">
      <alignment horizontal="right" vertical="center" wrapText="1" readingOrder="1"/>
    </xf>
    <xf numFmtId="0" fontId="51" fillId="0" borderId="64" xfId="0" applyNumberFormat="1" applyFont="1" applyFill="1" applyBorder="1" applyAlignment="1" applyProtection="1">
      <alignment horizontal="left" vertical="top" wrapText="1"/>
    </xf>
    <xf numFmtId="0" fontId="65" fillId="0" borderId="0" xfId="310" applyNumberFormat="1" applyFont="1" applyFill="1" applyAlignment="1">
      <alignment horizontal="left" vertical="top" wrapText="1"/>
    </xf>
    <xf numFmtId="0" fontId="0" fillId="0" borderId="5" xfId="0" applyBorder="1" applyAlignment="1">
      <alignment horizontal="right" vertical="center" wrapText="1"/>
    </xf>
    <xf numFmtId="0" fontId="0" fillId="0" borderId="64" xfId="0" applyBorder="1" applyAlignment="1">
      <alignment horizontal="center" vertical="center" wrapText="1"/>
    </xf>
    <xf numFmtId="14" fontId="0" fillId="0" borderId="64" xfId="0" applyNumberFormat="1" applyBorder="1" applyAlignment="1">
      <alignment horizontal="center" vertical="center"/>
    </xf>
    <xf numFmtId="0" fontId="38" fillId="81" borderId="3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65" xfId="0" applyBorder="1" applyAlignment="1">
      <alignment horizontal="center" vertical="center" wrapText="1"/>
    </xf>
    <xf numFmtId="14" fontId="0" fillId="0" borderId="65" xfId="0" applyNumberFormat="1" applyBorder="1" applyAlignment="1">
      <alignment horizontal="center" vertical="center"/>
    </xf>
    <xf numFmtId="0" fontId="37" fillId="0" borderId="42" xfId="0" applyFont="1" applyBorder="1" applyAlignment="1">
      <alignment horizontal="right" vertical="center" wrapText="1"/>
    </xf>
    <xf numFmtId="0" fontId="37" fillId="0" borderId="2" xfId="0" applyFont="1" applyBorder="1" applyAlignment="1">
      <alignment horizontal="right" vertical="center" wrapText="1"/>
    </xf>
    <xf numFmtId="0" fontId="37" fillId="0" borderId="66" xfId="0" applyFont="1" applyBorder="1" applyAlignment="1">
      <alignment horizontal="right" vertical="center" wrapText="1"/>
    </xf>
    <xf numFmtId="0" fontId="0" fillId="0" borderId="64" xfId="0" applyBorder="1" applyAlignment="1">
      <alignment horizontal="right" vertical="center" wrapText="1"/>
    </xf>
    <xf numFmtId="14" fontId="0" fillId="0" borderId="64" xfId="0" applyNumberFormat="1" applyBorder="1" applyAlignment="1">
      <alignment horizontal="left" vertical="center" wrapText="1"/>
    </xf>
    <xf numFmtId="0" fontId="0" fillId="0" borderId="42" xfId="0" applyBorder="1" applyAlignment="1">
      <alignment vertical="center"/>
    </xf>
    <xf numFmtId="14" fontId="0" fillId="0" borderId="39" xfId="0" applyNumberFormat="1" applyBorder="1" applyAlignment="1">
      <alignment vertical="center"/>
    </xf>
    <xf numFmtId="14" fontId="0" fillId="0" borderId="39" xfId="0" applyNumberFormat="1" applyBorder="1" applyAlignment="1">
      <alignment vertical="center" wrapText="1"/>
    </xf>
    <xf numFmtId="0" fontId="0" fillId="0" borderId="66" xfId="0" applyBorder="1" applyAlignment="1">
      <alignment vertical="center"/>
    </xf>
    <xf numFmtId="0" fontId="0" fillId="0" borderId="65" xfId="0" applyBorder="1" applyAlignment="1">
      <alignment horizontal="right" vertical="center" wrapText="1"/>
    </xf>
    <xf numFmtId="14" fontId="0" fillId="0" borderId="65" xfId="0" applyNumberFormat="1" applyBorder="1" applyAlignment="1">
      <alignment horizontal="left" vertical="center" wrapText="1"/>
    </xf>
    <xf numFmtId="0" fontId="26" fillId="0" borderId="0" xfId="354" quotePrefix="1" applyFont="1" applyFill="1" applyBorder="1" applyAlignment="1">
      <alignment horizontal="center" vertical="center" wrapText="1" readingOrder="1"/>
    </xf>
    <xf numFmtId="0" fontId="65" fillId="42" borderId="0" xfId="354" applyFont="1" applyFill="1" applyBorder="1" applyAlignment="1">
      <alignment vertical="center" readingOrder="1"/>
    </xf>
    <xf numFmtId="0" fontId="65" fillId="78" borderId="0" xfId="354" applyFont="1" applyFill="1" applyBorder="1" applyAlignment="1">
      <alignment vertical="center" readingOrder="1"/>
    </xf>
    <xf numFmtId="0" fontId="38" fillId="81" borderId="35" xfId="0" applyFont="1" applyFill="1" applyBorder="1" applyAlignment="1">
      <alignment horizontal="center" vertical="center"/>
    </xf>
    <xf numFmtId="14" fontId="74" fillId="0" borderId="64" xfId="0" applyNumberFormat="1" applyFont="1" applyFill="1" applyBorder="1" applyAlignment="1" applyProtection="1">
      <alignment horizontal="left" vertical="top" wrapText="1"/>
    </xf>
    <xf numFmtId="0" fontId="74" fillId="0" borderId="64" xfId="0" applyNumberFormat="1" applyFont="1" applyFill="1" applyBorder="1" applyAlignment="1" applyProtection="1">
      <alignment horizontal="left" vertical="top" wrapText="1"/>
    </xf>
    <xf numFmtId="37" fontId="74" fillId="0" borderId="64" xfId="0" applyNumberFormat="1" applyFont="1" applyFill="1" applyBorder="1" applyAlignment="1" applyProtection="1">
      <alignment horizontal="left" vertical="top" wrapText="1"/>
    </xf>
    <xf numFmtId="0" fontId="38" fillId="81" borderId="31" xfId="0" applyFont="1" applyFill="1" applyBorder="1" applyAlignment="1">
      <alignment horizontal="center" vertical="center" wrapText="1"/>
    </xf>
    <xf numFmtId="39" fontId="74" fillId="0" borderId="64" xfId="0" applyNumberFormat="1" applyFont="1" applyFill="1" applyBorder="1" applyAlignment="1" applyProtection="1">
      <alignment horizontal="left" vertical="top" wrapText="1"/>
    </xf>
    <xf numFmtId="16" fontId="26" fillId="0" borderId="0" xfId="354" applyNumberFormat="1" applyFont="1" applyFill="1" applyAlignment="1">
      <alignment horizontal="center" vertical="center" wrapText="1"/>
    </xf>
    <xf numFmtId="0" fontId="0" fillId="82" borderId="5" xfId="0" applyFill="1" applyBorder="1" applyAlignment="1">
      <alignment vertical="center"/>
    </xf>
    <xf numFmtId="0" fontId="0" fillId="82" borderId="12" xfId="0" applyFill="1" applyBorder="1" applyAlignment="1">
      <alignment horizontal="right" vertical="center" wrapText="1"/>
    </xf>
    <xf numFmtId="0" fontId="0" fillId="82" borderId="12" xfId="0" applyFill="1" applyBorder="1" applyAlignment="1">
      <alignment horizontal="center" vertical="center" wrapText="1"/>
    </xf>
    <xf numFmtId="0" fontId="0" fillId="82" borderId="12" xfId="0" applyFill="1" applyBorder="1" applyAlignment="1">
      <alignment horizontal="center" vertical="center"/>
    </xf>
    <xf numFmtId="14" fontId="0" fillId="82" borderId="12" xfId="0" applyNumberFormat="1" applyFill="1" applyBorder="1" applyAlignment="1">
      <alignment horizontal="left" vertical="center" wrapText="1"/>
    </xf>
    <xf numFmtId="14" fontId="0" fillId="82" borderId="12" xfId="0" applyNumberFormat="1" applyFill="1" applyBorder="1" applyAlignment="1">
      <alignment horizontal="center" vertical="center"/>
    </xf>
    <xf numFmtId="14" fontId="0" fillId="82" borderId="64" xfId="0" applyNumberFormat="1" applyFill="1" applyBorder="1" applyAlignment="1">
      <alignment horizontal="center" vertical="center"/>
    </xf>
    <xf numFmtId="14" fontId="0" fillId="82" borderId="6" xfId="0" applyNumberFormat="1" applyFill="1" applyBorder="1" applyAlignment="1">
      <alignment vertical="center"/>
    </xf>
    <xf numFmtId="0" fontId="0" fillId="82" borderId="42" xfId="0" applyFill="1" applyBorder="1" applyAlignment="1">
      <alignment vertical="center"/>
    </xf>
    <xf numFmtId="0" fontId="0" fillId="82" borderId="64" xfId="0" applyFill="1" applyBorder="1" applyAlignment="1">
      <alignment horizontal="right" vertical="center" wrapText="1"/>
    </xf>
    <xf numFmtId="0" fontId="0" fillId="82" borderId="64" xfId="0" applyFill="1" applyBorder="1" applyAlignment="1">
      <alignment horizontal="center" vertical="center" wrapText="1"/>
    </xf>
    <xf numFmtId="0" fontId="0" fillId="82" borderId="64" xfId="0" applyFill="1" applyBorder="1" applyAlignment="1">
      <alignment horizontal="center" vertical="center"/>
    </xf>
    <xf numFmtId="14" fontId="0" fillId="82" borderId="64" xfId="0" applyNumberFormat="1" applyFill="1" applyBorder="1" applyAlignment="1">
      <alignment horizontal="left" vertical="center" wrapText="1"/>
    </xf>
    <xf numFmtId="14" fontId="0" fillId="82" borderId="39" xfId="0" applyNumberFormat="1" applyFill="1" applyBorder="1" applyAlignment="1">
      <alignment vertical="center"/>
    </xf>
    <xf numFmtId="14" fontId="37" fillId="82" borderId="39" xfId="0" applyNumberFormat="1" applyFont="1" applyFill="1" applyBorder="1" applyAlignment="1">
      <alignment vertical="center"/>
    </xf>
    <xf numFmtId="14" fontId="0" fillId="82" borderId="39" xfId="0" applyNumberFormat="1" applyFill="1" applyBorder="1" applyAlignment="1">
      <alignment vertical="center" wrapText="1"/>
    </xf>
    <xf numFmtId="0" fontId="0" fillId="0" borderId="2" xfId="0" applyBorder="1" applyAlignment="1">
      <alignment vertical="center"/>
    </xf>
    <xf numFmtId="0" fontId="0" fillId="0" borderId="1" xfId="0" applyBorder="1" applyAlignment="1">
      <alignment horizontal="right" vertical="center" wrapText="1"/>
    </xf>
    <xf numFmtId="14" fontId="0" fillId="0" borderId="1" xfId="0" applyNumberFormat="1" applyBorder="1" applyAlignment="1">
      <alignment horizontal="left" vertical="center" wrapText="1"/>
    </xf>
    <xf numFmtId="14" fontId="0" fillId="0" borderId="30" xfId="0" applyNumberFormat="1" applyBorder="1" applyAlignment="1">
      <alignment vertical="center"/>
    </xf>
    <xf numFmtId="0" fontId="0" fillId="82" borderId="66" xfId="0" applyFill="1" applyBorder="1" applyAlignment="1">
      <alignment vertical="center"/>
    </xf>
    <xf numFmtId="0" fontId="0" fillId="82" borderId="65" xfId="0" applyFill="1" applyBorder="1" applyAlignment="1">
      <alignment horizontal="right" vertical="center" wrapText="1"/>
    </xf>
    <xf numFmtId="0" fontId="0" fillId="82" borderId="65" xfId="0" applyFill="1" applyBorder="1" applyAlignment="1">
      <alignment horizontal="center" vertical="center" wrapText="1"/>
    </xf>
    <xf numFmtId="0" fontId="0" fillId="82" borderId="65" xfId="0" applyFill="1" applyBorder="1" applyAlignment="1">
      <alignment horizontal="center" vertical="center"/>
    </xf>
    <xf numFmtId="14" fontId="0" fillId="82" borderId="65" xfId="0" applyNumberFormat="1" applyFill="1" applyBorder="1" applyAlignment="1">
      <alignment horizontal="left" vertical="center" wrapText="1"/>
    </xf>
    <xf numFmtId="14" fontId="0" fillId="82" borderId="65" xfId="0" applyNumberFormat="1" applyFill="1" applyBorder="1" applyAlignment="1">
      <alignment horizontal="center" vertical="center"/>
    </xf>
    <xf numFmtId="14" fontId="0" fillId="82" borderId="67" xfId="0" applyNumberFormat="1" applyFill="1" applyBorder="1" applyAlignment="1">
      <alignment vertical="center"/>
    </xf>
    <xf numFmtId="14" fontId="26" fillId="82" borderId="39" xfId="0" applyNumberFormat="1" applyFont="1" applyFill="1" applyBorder="1" applyAlignment="1">
      <alignment vertical="center"/>
    </xf>
    <xf numFmtId="14" fontId="26" fillId="82" borderId="39" xfId="0" applyNumberFormat="1" applyFont="1" applyFill="1" applyBorder="1" applyAlignment="1">
      <alignment vertical="center" wrapText="1"/>
    </xf>
    <xf numFmtId="14" fontId="26" fillId="82" borderId="67" xfId="0" applyNumberFormat="1" applyFont="1" applyFill="1" applyBorder="1" applyAlignment="1">
      <alignment vertical="center"/>
    </xf>
    <xf numFmtId="14" fontId="26" fillId="0" borderId="30" xfId="0" applyNumberFormat="1" applyFont="1" applyBorder="1" applyAlignment="1">
      <alignment vertical="center"/>
    </xf>
    <xf numFmtId="14" fontId="26" fillId="0" borderId="39" xfId="0" applyNumberFormat="1" applyFont="1" applyBorder="1" applyAlignment="1">
      <alignment vertical="center"/>
    </xf>
    <xf numFmtId="14" fontId="26" fillId="0" borderId="39" xfId="0" applyNumberFormat="1" applyFont="1" applyBorder="1" applyAlignment="1">
      <alignment vertical="center" wrapText="1"/>
    </xf>
    <xf numFmtId="0" fontId="65" fillId="0" borderId="0" xfId="354" applyFont="1" applyFill="1" applyAlignment="1">
      <alignment horizontal="left" vertical="top" wrapText="1"/>
    </xf>
    <xf numFmtId="185" fontId="65" fillId="0" borderId="5" xfId="354" applyNumberFormat="1" applyFont="1" applyFill="1" applyBorder="1" applyAlignment="1">
      <alignment vertical="center" wrapText="1"/>
    </xf>
    <xf numFmtId="185" fontId="65" fillId="0" borderId="6" xfId="354" applyNumberFormat="1" applyFont="1" applyFill="1" applyBorder="1" applyAlignment="1">
      <alignment vertical="center" wrapText="1"/>
    </xf>
    <xf numFmtId="185" fontId="65" fillId="0" borderId="42" xfId="354" applyNumberFormat="1" applyFont="1" applyFill="1" applyBorder="1" applyAlignment="1">
      <alignment vertical="center" wrapText="1"/>
    </xf>
    <xf numFmtId="185" fontId="65" fillId="0" borderId="39" xfId="354" applyNumberFormat="1" applyFont="1" applyFill="1" applyBorder="1" applyAlignment="1">
      <alignment vertical="center" wrapText="1"/>
    </xf>
    <xf numFmtId="185" fontId="65" fillId="0" borderId="66" xfId="354" applyNumberFormat="1" applyFont="1" applyFill="1" applyBorder="1" applyAlignment="1">
      <alignment vertical="center" wrapText="1"/>
    </xf>
    <xf numFmtId="185" fontId="65" fillId="0" borderId="67" xfId="354" applyNumberFormat="1" applyFont="1" applyFill="1" applyBorder="1" applyAlignment="1">
      <alignment vertical="center" wrapText="1"/>
    </xf>
    <xf numFmtId="176" fontId="65" fillId="0" borderId="53" xfId="310" applyNumberFormat="1" applyFont="1" applyFill="1" applyBorder="1" applyAlignment="1">
      <alignment vertical="top" wrapText="1"/>
    </xf>
    <xf numFmtId="0" fontId="65" fillId="0" borderId="53" xfId="354" applyFont="1" applyFill="1" applyBorder="1" applyAlignment="1">
      <alignment vertical="top" wrapText="1"/>
    </xf>
    <xf numFmtId="185" fontId="65" fillId="45" borderId="5" xfId="354" applyNumberFormat="1" applyFont="1" applyFill="1" applyBorder="1" applyAlignment="1">
      <alignment vertical="center" wrapText="1"/>
    </xf>
    <xf numFmtId="185" fontId="65" fillId="45" borderId="42" xfId="354" applyNumberFormat="1" applyFont="1" applyFill="1" applyBorder="1" applyAlignment="1">
      <alignment vertical="center" wrapText="1"/>
    </xf>
    <xf numFmtId="185" fontId="65" fillId="45" borderId="66" xfId="354" applyNumberFormat="1" applyFont="1" applyFill="1" applyBorder="1" applyAlignment="1">
      <alignment vertical="center" wrapText="1"/>
    </xf>
    <xf numFmtId="0" fontId="74" fillId="45" borderId="64" xfId="0" applyNumberFormat="1" applyFont="1" applyFill="1" applyBorder="1" applyAlignment="1" applyProtection="1">
      <alignment horizontal="left" vertical="top" wrapText="1"/>
    </xf>
    <xf numFmtId="0" fontId="51" fillId="0" borderId="0" xfId="303" applyFont="1" applyFill="1" applyAlignment="1">
      <alignment horizontal="left" vertical="center" wrapText="1"/>
    </xf>
    <xf numFmtId="37" fontId="74" fillId="45" borderId="64" xfId="0" applyNumberFormat="1" applyFont="1" applyFill="1" applyBorder="1" applyAlignment="1" applyProtection="1">
      <alignment horizontal="left" vertical="top" wrapText="1"/>
    </xf>
    <xf numFmtId="0" fontId="33" fillId="45" borderId="0" xfId="303" applyFont="1" applyFill="1" applyAlignment="1">
      <alignment horizontal="left" vertical="center" wrapText="1"/>
    </xf>
    <xf numFmtId="0" fontId="33" fillId="45" borderId="0" xfId="303" applyFont="1" applyFill="1" applyAlignment="1">
      <alignment horizontal="left" vertical="top" wrapText="1"/>
    </xf>
    <xf numFmtId="0" fontId="39" fillId="0" borderId="0" xfId="0" applyFont="1" applyAlignment="1">
      <alignment horizontal="center" vertical="center" wrapText="1"/>
    </xf>
    <xf numFmtId="0" fontId="40" fillId="0" borderId="0" xfId="0" applyFont="1" applyAlignment="1">
      <alignment horizontal="center" vertical="center"/>
    </xf>
    <xf numFmtId="0" fontId="33" fillId="0" borderId="0" xfId="303" applyFont="1" applyFill="1" applyAlignment="1">
      <alignment horizontal="left" vertical="center" wrapText="1"/>
    </xf>
    <xf numFmtId="0" fontId="73" fillId="2" borderId="4" xfId="0" applyFont="1" applyFill="1" applyBorder="1" applyAlignment="1">
      <alignment vertical="center" wrapText="1"/>
    </xf>
    <xf numFmtId="0" fontId="39" fillId="0" borderId="0" xfId="0" applyFont="1" applyAlignment="1">
      <alignment vertical="center" wrapText="1"/>
    </xf>
    <xf numFmtId="0" fontId="33" fillId="0" borderId="0" xfId="303" applyFont="1" applyFill="1" applyAlignment="1">
      <alignment horizontal="center" vertical="center" wrapText="1"/>
    </xf>
    <xf numFmtId="0" fontId="73" fillId="2" borderId="0" xfId="0" applyFont="1" applyFill="1" applyBorder="1" applyAlignment="1">
      <alignment vertical="center" wrapText="1"/>
    </xf>
    <xf numFmtId="0" fontId="73" fillId="0" borderId="33" xfId="0" applyFont="1" applyFill="1" applyBorder="1" applyAlignment="1">
      <alignment horizontal="center" vertical="center" wrapText="1"/>
    </xf>
    <xf numFmtId="0" fontId="73" fillId="0" borderId="33" xfId="0" applyFont="1" applyFill="1" applyBorder="1" applyAlignment="1">
      <alignment vertical="center" wrapText="1"/>
    </xf>
    <xf numFmtId="0" fontId="73" fillId="0" borderId="0" xfId="0" applyFont="1" applyFill="1" applyBorder="1" applyAlignment="1">
      <alignment vertical="center" wrapText="1"/>
    </xf>
    <xf numFmtId="0" fontId="75" fillId="44" borderId="31" xfId="0" applyFont="1" applyFill="1" applyBorder="1" applyAlignment="1">
      <alignment horizontal="center" vertical="center" wrapText="1"/>
    </xf>
    <xf numFmtId="0" fontId="75" fillId="44" borderId="29" xfId="0" applyFont="1" applyFill="1" applyBorder="1" applyAlignment="1">
      <alignment horizontal="left" vertical="center" wrapText="1"/>
    </xf>
    <xf numFmtId="0" fontId="75" fillId="44" borderId="29" xfId="0" applyFont="1" applyFill="1" applyBorder="1" applyAlignment="1">
      <alignment horizontal="center" vertical="center" wrapText="1"/>
    </xf>
    <xf numFmtId="14" fontId="75" fillId="44" borderId="29" xfId="0" applyNumberFormat="1" applyFont="1" applyFill="1" applyBorder="1" applyAlignment="1">
      <alignment horizontal="left" vertical="center" wrapText="1"/>
    </xf>
    <xf numFmtId="0" fontId="76" fillId="0" borderId="64" xfId="0" applyNumberFormat="1" applyFont="1" applyFill="1" applyBorder="1" applyAlignment="1" applyProtection="1">
      <alignment horizontal="center" vertical="top" wrapText="1"/>
    </xf>
    <xf numFmtId="0" fontId="76" fillId="0" borderId="64" xfId="0" applyNumberFormat="1" applyFont="1" applyFill="1" applyBorder="1" applyAlignment="1" applyProtection="1">
      <alignment horizontal="left" vertical="top" wrapText="1"/>
    </xf>
    <xf numFmtId="37" fontId="76" fillId="0" borderId="64" xfId="0" applyNumberFormat="1" applyFont="1" applyFill="1" applyBorder="1" applyAlignment="1" applyProtection="1">
      <alignment horizontal="left" vertical="top" wrapText="1"/>
    </xf>
    <xf numFmtId="39" fontId="76" fillId="0" borderId="64" xfId="0" applyNumberFormat="1" applyFont="1" applyFill="1" applyBorder="1" applyAlignment="1" applyProtection="1">
      <alignment horizontal="left" vertical="top" wrapText="1"/>
    </xf>
    <xf numFmtId="14" fontId="76" fillId="0" borderId="64" xfId="0" applyNumberFormat="1" applyFont="1" applyFill="1" applyBorder="1" applyAlignment="1" applyProtection="1">
      <alignment horizontal="left" vertical="top" wrapText="1"/>
    </xf>
    <xf numFmtId="2" fontId="76" fillId="0" borderId="64" xfId="0" applyNumberFormat="1" applyFont="1" applyFill="1" applyBorder="1" applyAlignment="1" applyProtection="1">
      <alignment horizontal="left" vertical="top" wrapText="1"/>
    </xf>
    <xf numFmtId="0" fontId="42" fillId="0" borderId="64" xfId="0" applyNumberFormat="1" applyFont="1" applyFill="1" applyBorder="1" applyAlignment="1" applyProtection="1">
      <alignment horizontal="left" vertical="top" wrapText="1"/>
    </xf>
    <xf numFmtId="0" fontId="4" fillId="0" borderId="53" xfId="0" applyFont="1" applyBorder="1" applyAlignment="1"/>
    <xf numFmtId="0" fontId="75" fillId="44" borderId="31" xfId="0" applyFont="1" applyFill="1" applyBorder="1" applyAlignment="1">
      <alignment horizontal="left" vertical="center" wrapText="1"/>
    </xf>
    <xf numFmtId="0" fontId="33" fillId="0" borderId="0" xfId="303" applyFont="1" applyFill="1" applyAlignment="1">
      <alignment horizontal="left" vertical="center" wrapText="1"/>
    </xf>
    <xf numFmtId="37" fontId="77" fillId="0" borderId="0" xfId="303" applyNumberFormat="1" applyFont="1" applyFill="1" applyAlignment="1">
      <alignment horizontal="left" vertical="center" wrapText="1"/>
    </xf>
    <xf numFmtId="37" fontId="79" fillId="0" borderId="0" xfId="303" applyNumberFormat="1" applyFont="1" applyFill="1" applyAlignment="1">
      <alignment horizontal="center" vertical="center" wrapText="1"/>
    </xf>
    <xf numFmtId="187" fontId="0" fillId="0" borderId="0" xfId="0" applyNumberFormat="1"/>
    <xf numFmtId="188" fontId="0" fillId="0" borderId="0" xfId="0" applyNumberFormat="1" applyAlignment="1">
      <alignment horizontal="center"/>
    </xf>
    <xf numFmtId="0" fontId="38" fillId="0" borderId="0" xfId="0" applyFont="1"/>
    <xf numFmtId="14" fontId="0" fillId="0" borderId="6" xfId="0" applyNumberFormat="1" applyBorder="1"/>
    <xf numFmtId="14" fontId="0" fillId="0" borderId="39" xfId="0" applyNumberFormat="1" applyBorder="1"/>
    <xf numFmtId="14" fontId="0" fillId="0" borderId="67" xfId="0" applyNumberFormat="1" applyBorder="1"/>
    <xf numFmtId="0" fontId="38" fillId="0" borderId="8" xfId="0" applyFont="1" applyBorder="1" applyAlignment="1">
      <alignment horizontal="center"/>
    </xf>
    <xf numFmtId="0" fontId="38" fillId="0" borderId="7" xfId="0" applyFont="1" applyBorder="1" applyAlignment="1">
      <alignment horizontal="center"/>
    </xf>
    <xf numFmtId="14" fontId="0" fillId="0" borderId="5" xfId="0" applyNumberFormat="1" applyBorder="1" applyAlignment="1"/>
    <xf numFmtId="14" fontId="0" fillId="0" borderId="42" xfId="0" applyNumberFormat="1" applyBorder="1"/>
    <xf numFmtId="14" fontId="0" fillId="0" borderId="66" xfId="0" applyNumberFormat="1" applyBorder="1"/>
    <xf numFmtId="0" fontId="33" fillId="0" borderId="0" xfId="303" applyFont="1" applyFill="1" applyAlignment="1">
      <alignment horizontal="left" vertical="center" wrapText="1"/>
    </xf>
    <xf numFmtId="0" fontId="33" fillId="0" borderId="64" xfId="303" applyFont="1" applyFill="1" applyBorder="1" applyAlignment="1">
      <alignment horizontal="left" vertical="top" wrapText="1"/>
    </xf>
    <xf numFmtId="14" fontId="74" fillId="41" borderId="64" xfId="0" applyNumberFormat="1" applyFont="1" applyFill="1" applyBorder="1" applyAlignment="1" applyProtection="1">
      <alignment horizontal="left" vertical="top" wrapText="1"/>
    </xf>
    <xf numFmtId="0" fontId="0" fillId="0" borderId="0" xfId="0" applyAlignment="1">
      <alignment horizontal="center"/>
    </xf>
    <xf numFmtId="0" fontId="33" fillId="0" borderId="0" xfId="303" applyFont="1" applyFill="1" applyAlignment="1">
      <alignment horizontal="left" vertical="center" wrapText="1"/>
    </xf>
    <xf numFmtId="0" fontId="65" fillId="78" borderId="0" xfId="354" applyFont="1" applyFill="1" applyBorder="1" applyAlignment="1">
      <alignment horizontal="center" vertical="center" readingOrder="1"/>
    </xf>
    <xf numFmtId="0" fontId="38" fillId="0" borderId="0" xfId="0" applyFont="1" applyAlignment="1">
      <alignment horizontal="center"/>
    </xf>
    <xf numFmtId="0" fontId="44" fillId="0" borderId="0" xfId="354" applyFont="1" applyFill="1" applyBorder="1" applyAlignment="1">
      <alignment horizontal="center" vertical="center" wrapText="1" readingOrder="1"/>
    </xf>
    <xf numFmtId="0" fontId="34" fillId="0" borderId="0" xfId="354" applyFont="1" applyFill="1" applyBorder="1" applyAlignment="1">
      <alignment horizontal="center" vertical="center" wrapText="1" readingOrder="1"/>
    </xf>
    <xf numFmtId="172" fontId="0" fillId="39" borderId="0" xfId="303" applyNumberFormat="1" applyFont="1" applyFill="1" applyBorder="1" applyAlignment="1">
      <alignment horizontal="center" vertical="center" wrapText="1"/>
    </xf>
    <xf numFmtId="0" fontId="65" fillId="0" borderId="0" xfId="354" applyFont="1" applyFill="1" applyAlignment="1">
      <alignment vertical="center" wrapText="1"/>
    </xf>
    <xf numFmtId="0" fontId="65" fillId="0" borderId="0" xfId="354" applyFont="1" applyFill="1" applyBorder="1" applyAlignment="1">
      <alignment horizontal="center" vertical="center" wrapText="1" readingOrder="1"/>
    </xf>
    <xf numFmtId="0" fontId="65" fillId="0" borderId="0" xfId="354" quotePrefix="1" applyFont="1" applyFill="1" applyBorder="1" applyAlignment="1">
      <alignment horizontal="center" vertical="center" wrapText="1" readingOrder="1"/>
    </xf>
    <xf numFmtId="0" fontId="44" fillId="0" borderId="0" xfId="354" quotePrefix="1" applyFont="1" applyFill="1" applyBorder="1" applyAlignment="1">
      <alignment horizontal="right" vertical="center" wrapText="1" readingOrder="1"/>
    </xf>
    <xf numFmtId="0" fontId="65" fillId="42" borderId="0" xfId="354" applyFont="1" applyFill="1" applyBorder="1" applyAlignment="1">
      <alignment horizontal="center" vertical="center" readingOrder="1"/>
    </xf>
    <xf numFmtId="0" fontId="2" fillId="0" borderId="0" xfId="354" applyFont="1" applyFill="1" applyBorder="1" applyAlignment="1">
      <alignment horizontal="left" vertical="center" wrapText="1"/>
    </xf>
    <xf numFmtId="0" fontId="46" fillId="80" borderId="0" xfId="354" applyFont="1" applyFill="1" applyAlignment="1">
      <alignment horizontal="center" vertical="center" wrapText="1"/>
    </xf>
    <xf numFmtId="0" fontId="34" fillId="0" borderId="0" xfId="310" applyNumberFormat="1" applyFont="1" applyFill="1" applyAlignment="1">
      <alignment horizontal="center" vertical="center" wrapText="1"/>
    </xf>
    <xf numFmtId="0" fontId="46" fillId="2" borderId="0" xfId="354" applyFont="1" applyFill="1" applyAlignment="1">
      <alignment horizontal="center" vertical="center" wrapText="1"/>
    </xf>
    <xf numFmtId="0" fontId="34" fillId="0" borderId="0" xfId="354" applyFont="1" applyFill="1" applyAlignment="1">
      <alignment horizontal="left" vertical="center" wrapText="1"/>
    </xf>
    <xf numFmtId="0" fontId="34" fillId="0" borderId="53" xfId="354" applyFont="1" applyFill="1" applyBorder="1" applyAlignment="1">
      <alignment horizontal="left" vertical="center" wrapText="1"/>
    </xf>
    <xf numFmtId="0" fontId="46" fillId="2" borderId="0" xfId="354" applyFont="1" applyFill="1" applyAlignment="1">
      <alignment horizontal="left" vertical="center" wrapText="1"/>
    </xf>
    <xf numFmtId="176" fontId="46" fillId="2" borderId="0" xfId="310" applyNumberFormat="1" applyFont="1" applyFill="1" applyAlignment="1">
      <alignment horizontal="center" vertical="center" wrapText="1" readingOrder="1"/>
    </xf>
    <xf numFmtId="0" fontId="34" fillId="0" borderId="47" xfId="354" applyFont="1" applyFill="1" applyBorder="1" applyAlignment="1">
      <alignment horizontal="left" vertical="center" wrapText="1"/>
    </xf>
    <xf numFmtId="0" fontId="34" fillId="0" borderId="46" xfId="354" applyFont="1" applyFill="1" applyBorder="1" applyAlignment="1">
      <alignment horizontal="left" vertical="center" wrapText="1"/>
    </xf>
    <xf numFmtId="0" fontId="34" fillId="0" borderId="0" xfId="354" applyFont="1" applyFill="1" applyBorder="1" applyAlignment="1">
      <alignment horizontal="left" vertical="center" wrapText="1"/>
    </xf>
    <xf numFmtId="183" fontId="34" fillId="0" borderId="0" xfId="354" applyNumberFormat="1" applyFont="1" applyFill="1" applyAlignment="1">
      <alignment horizontal="right" vertical="center" wrapText="1"/>
    </xf>
    <xf numFmtId="176" fontId="34" fillId="0" borderId="0" xfId="310" applyNumberFormat="1" applyFont="1" applyFill="1" applyAlignment="1">
      <alignment horizontal="right" vertical="top" wrapText="1"/>
    </xf>
    <xf numFmtId="0" fontId="65" fillId="0" borderId="37" xfId="354" applyFont="1" applyFill="1" applyBorder="1" applyAlignment="1">
      <alignment horizontal="right" vertical="center" wrapText="1"/>
    </xf>
    <xf numFmtId="185" fontId="65" fillId="0" borderId="66" xfId="354" applyNumberFormat="1" applyFont="1" applyFill="1" applyBorder="1" applyAlignment="1">
      <alignment horizontal="left" vertical="center" wrapText="1"/>
    </xf>
    <xf numFmtId="185" fontId="65" fillId="0" borderId="67" xfId="354" applyNumberFormat="1" applyFont="1" applyFill="1" applyBorder="1" applyAlignment="1">
      <alignment horizontal="left" vertical="center" wrapText="1"/>
    </xf>
    <xf numFmtId="180" fontId="72" fillId="0" borderId="50" xfId="354" applyNumberFormat="1" applyFont="1" applyFill="1" applyBorder="1" applyAlignment="1">
      <alignment horizontal="center" vertical="top" wrapText="1"/>
    </xf>
    <xf numFmtId="180" fontId="72" fillId="0" borderId="1" xfId="354" applyNumberFormat="1" applyFont="1" applyFill="1" applyBorder="1" applyAlignment="1">
      <alignment horizontal="center" vertical="top" wrapText="1"/>
    </xf>
    <xf numFmtId="0" fontId="65" fillId="0" borderId="0" xfId="354" applyFont="1" applyFill="1" applyBorder="1" applyAlignment="1">
      <alignment horizontal="center" vertical="center" wrapText="1"/>
    </xf>
    <xf numFmtId="0" fontId="34" fillId="0" borderId="64" xfId="354" applyFont="1" applyFill="1" applyBorder="1" applyAlignment="1">
      <alignment horizontal="left" vertical="center" wrapText="1"/>
    </xf>
    <xf numFmtId="0" fontId="65" fillId="0" borderId="34" xfId="354" applyFont="1" applyFill="1" applyBorder="1" applyAlignment="1">
      <alignment horizontal="center" vertical="center" wrapText="1"/>
    </xf>
    <xf numFmtId="0" fontId="65" fillId="0" borderId="36" xfId="354" applyFont="1" applyFill="1" applyBorder="1" applyAlignment="1">
      <alignment horizontal="center" vertical="center" wrapText="1"/>
    </xf>
    <xf numFmtId="37" fontId="65" fillId="0" borderId="34" xfId="354" applyNumberFormat="1" applyFont="1" applyFill="1" applyBorder="1" applyAlignment="1">
      <alignment horizontal="center" vertical="center" wrapText="1"/>
    </xf>
    <xf numFmtId="37" fontId="65" fillId="0" borderId="36" xfId="354" applyNumberFormat="1" applyFont="1" applyFill="1" applyBorder="1" applyAlignment="1">
      <alignment horizontal="center" vertical="center" wrapText="1"/>
    </xf>
    <xf numFmtId="0" fontId="65" fillId="0" borderId="0" xfId="354" applyFont="1" applyFill="1" applyAlignment="1">
      <alignment horizontal="right" vertical="center" wrapText="1"/>
    </xf>
    <xf numFmtId="185" fontId="65" fillId="0" borderId="42" xfId="354" applyNumberFormat="1" applyFont="1" applyFill="1" applyBorder="1" applyAlignment="1">
      <alignment horizontal="left" vertical="center" wrapText="1"/>
    </xf>
    <xf numFmtId="185" fontId="65" fillId="0" borderId="39" xfId="354" applyNumberFormat="1" applyFont="1" applyFill="1" applyBorder="1" applyAlignment="1">
      <alignment horizontal="left" vertical="center" wrapText="1"/>
    </xf>
    <xf numFmtId="185" fontId="65" fillId="0" borderId="5" xfId="354" applyNumberFormat="1" applyFont="1" applyFill="1" applyBorder="1" applyAlignment="1">
      <alignment horizontal="left" vertical="center" wrapText="1"/>
    </xf>
    <xf numFmtId="185" fontId="65" fillId="0" borderId="6" xfId="354" applyNumberFormat="1" applyFont="1" applyFill="1" applyBorder="1" applyAlignment="1">
      <alignment horizontal="left" vertical="center" wrapText="1"/>
    </xf>
    <xf numFmtId="0" fontId="44" fillId="0" borderId="0" xfId="354" applyFont="1" applyFill="1" applyAlignment="1">
      <alignment horizontal="center" vertical="center" wrapText="1"/>
    </xf>
    <xf numFmtId="0" fontId="34" fillId="0" borderId="0" xfId="354" quotePrefix="1" applyFont="1" applyFill="1" applyBorder="1" applyAlignment="1">
      <alignment horizontal="center" vertical="center" wrapText="1" readingOrder="1"/>
    </xf>
    <xf numFmtId="0" fontId="34" fillId="0" borderId="0" xfId="354" applyFont="1" applyFill="1" applyAlignment="1">
      <alignment horizontal="right" vertical="center" wrapText="1"/>
    </xf>
    <xf numFmtId="0" fontId="34" fillId="0" borderId="0" xfId="354" applyFont="1" applyFill="1" applyBorder="1" applyAlignment="1">
      <alignment horizontal="right" vertical="center" wrapText="1"/>
    </xf>
    <xf numFmtId="0" fontId="34" fillId="0" borderId="0" xfId="354" quotePrefix="1" applyFont="1" applyFill="1" applyBorder="1" applyAlignment="1">
      <alignment horizontal="right" vertical="center" wrapText="1" readingOrder="1"/>
    </xf>
    <xf numFmtId="0" fontId="0" fillId="0" borderId="53" xfId="0" applyBorder="1" applyAlignment="1">
      <alignment horizontal="center"/>
    </xf>
    <xf numFmtId="0" fontId="39" fillId="0" borderId="0" xfId="0" applyFont="1" applyAlignment="1">
      <alignment horizontal="center" vertical="center" wrapText="1"/>
    </xf>
    <xf numFmtId="0" fontId="40" fillId="0" borderId="0" xfId="0" applyFont="1" applyAlignment="1">
      <alignment horizontal="center" vertical="center"/>
    </xf>
    <xf numFmtId="0" fontId="73" fillId="2" borderId="4" xfId="0" applyFont="1" applyFill="1" applyBorder="1" applyAlignment="1">
      <alignment horizontal="center" vertical="center" wrapText="1"/>
    </xf>
    <xf numFmtId="0" fontId="4" fillId="0" borderId="53" xfId="0" applyFont="1" applyBorder="1" applyAlignment="1">
      <alignment horizontal="center"/>
    </xf>
    <xf numFmtId="0" fontId="78" fillId="0" borderId="0" xfId="303" applyFont="1" applyFill="1" applyAlignment="1">
      <alignment horizontal="center" vertical="center" wrapText="1"/>
    </xf>
    <xf numFmtId="0" fontId="0" fillId="0" borderId="0" xfId="0" applyAlignment="1">
      <alignment horizontal="right"/>
    </xf>
    <xf numFmtId="0" fontId="0" fillId="0" borderId="0" xfId="0" applyAlignment="1">
      <alignment horizontal="center" vertical="center"/>
    </xf>
    <xf numFmtId="0" fontId="0" fillId="0" borderId="0" xfId="0" applyAlignment="1">
      <alignment horizontal="center"/>
    </xf>
    <xf numFmtId="0" fontId="0" fillId="0" borderId="66" xfId="0" applyBorder="1" applyAlignment="1">
      <alignment horizontal="right" vertical="center"/>
    </xf>
    <xf numFmtId="0" fontId="0" fillId="0" borderId="65" xfId="0" applyBorder="1" applyAlignment="1">
      <alignment horizontal="right" vertical="center"/>
    </xf>
    <xf numFmtId="0" fontId="0" fillId="0" borderId="48" xfId="0" applyBorder="1" applyAlignment="1">
      <alignment horizontal="right" vertical="center"/>
    </xf>
    <xf numFmtId="0" fontId="38" fillId="0" borderId="3" xfId="0" applyFont="1" applyBorder="1" applyAlignment="1">
      <alignment horizontal="center"/>
    </xf>
    <xf numFmtId="0" fontId="38" fillId="0" borderId="4" xfId="0" applyFont="1" applyBorder="1" applyAlignment="1">
      <alignment horizontal="center"/>
    </xf>
    <xf numFmtId="0" fontId="0" fillId="0" borderId="5" xfId="0" applyBorder="1" applyAlignment="1">
      <alignment horizontal="right"/>
    </xf>
    <xf numFmtId="0" fontId="0" fillId="0" borderId="12" xfId="0" applyBorder="1" applyAlignment="1">
      <alignment horizontal="right"/>
    </xf>
    <xf numFmtId="0" fontId="0" fillId="0" borderId="10" xfId="0" applyBorder="1" applyAlignment="1">
      <alignment horizontal="right"/>
    </xf>
    <xf numFmtId="0" fontId="0" fillId="0" borderId="42" xfId="0" applyBorder="1" applyAlignment="1">
      <alignment horizontal="right"/>
    </xf>
    <xf numFmtId="0" fontId="0" fillId="0" borderId="64" xfId="0" applyBorder="1" applyAlignment="1">
      <alignment horizontal="right"/>
    </xf>
    <xf numFmtId="0" fontId="0" fillId="0" borderId="47" xfId="0" applyBorder="1" applyAlignment="1">
      <alignment horizontal="right"/>
    </xf>
    <xf numFmtId="0" fontId="80" fillId="0" borderId="0" xfId="0" applyFont="1" applyAlignment="1">
      <alignment horizontal="center" vertical="center"/>
    </xf>
    <xf numFmtId="0" fontId="81" fillId="0" borderId="0" xfId="0" applyFont="1" applyBorder="1" applyAlignment="1">
      <alignment horizontal="center" vertical="center"/>
    </xf>
  </cellXfs>
  <cellStyles count="356">
    <cellStyle name="20% - Énfasis1" xfId="329" builtinId="30" customBuiltin="1"/>
    <cellStyle name="20% - Énfasis1 2" xfId="180"/>
    <cellStyle name="20% - Énfasis2" xfId="333" builtinId="34" customBuiltin="1"/>
    <cellStyle name="20% - Énfasis2 2" xfId="175"/>
    <cellStyle name="20% - Énfasis3" xfId="337" builtinId="38" customBuiltin="1"/>
    <cellStyle name="20% - Énfasis3 2" xfId="178"/>
    <cellStyle name="20% - Énfasis4" xfId="341" builtinId="42" customBuiltin="1"/>
    <cellStyle name="20% - Énfasis4 2" xfId="218"/>
    <cellStyle name="20% - Énfasis5" xfId="345" builtinId="46" customBuiltin="1"/>
    <cellStyle name="20% - Énfasis5 2" xfId="214"/>
    <cellStyle name="20% - Énfasis6" xfId="349" builtinId="50" customBuiltin="1"/>
    <cellStyle name="20% - Énfasis6 2" xfId="206"/>
    <cellStyle name="40% - Énfasis1" xfId="330" builtinId="31" customBuiltin="1"/>
    <cellStyle name="40% - Énfasis1 2" xfId="181"/>
    <cellStyle name="40% - Énfasis2" xfId="334" builtinId="35" customBuiltin="1"/>
    <cellStyle name="40% - Énfasis2 2" xfId="22"/>
    <cellStyle name="40% - Énfasis3" xfId="338" builtinId="39" customBuiltin="1"/>
    <cellStyle name="40% - Énfasis3 2" xfId="190"/>
    <cellStyle name="40% - Énfasis4" xfId="342" builtinId="43" customBuiltin="1"/>
    <cellStyle name="40% - Énfasis4 2" xfId="187"/>
    <cellStyle name="40% - Énfasis5" xfId="346" builtinId="47" customBuiltin="1"/>
    <cellStyle name="40% - Énfasis5 2" xfId="219"/>
    <cellStyle name="40% - Énfasis6" xfId="350" builtinId="51" customBuiltin="1"/>
    <cellStyle name="40% - Énfasis6 2" xfId="191"/>
    <cellStyle name="60% - Énfasis1" xfId="331" builtinId="32" customBuiltin="1"/>
    <cellStyle name="60% - Énfasis1 2" xfId="207"/>
    <cellStyle name="60% - Énfasis2" xfId="335" builtinId="36" customBuiltin="1"/>
    <cellStyle name="60% - Énfasis2 2" xfId="182"/>
    <cellStyle name="60% - Énfasis3" xfId="339" builtinId="40" customBuiltin="1"/>
    <cellStyle name="60% - Énfasis3 2" xfId="192"/>
    <cellStyle name="60% - Énfasis4" xfId="343" builtinId="44" customBuiltin="1"/>
    <cellStyle name="60% - Énfasis4 2" xfId="202"/>
    <cellStyle name="60% - Énfasis5" xfId="347" builtinId="48" customBuiltin="1"/>
    <cellStyle name="60% - Énfasis5 2" xfId="221"/>
    <cellStyle name="60% - Énfasis6" xfId="351" builtinId="52" customBuiltin="1"/>
    <cellStyle name="60% - Énfasis6 2" xfId="176"/>
    <cellStyle name="Buena 2" xfId="179"/>
    <cellStyle name="Bueno" xfId="316" builtinId="26" customBuiltin="1"/>
    <cellStyle name="Cálculo" xfId="321" builtinId="22" customBuiltin="1"/>
    <cellStyle name="Cálculo 2" xfId="193"/>
    <cellStyle name="Cálculo 3" xfId="272"/>
    <cellStyle name="Celda de comprobación" xfId="323" builtinId="23" customBuiltin="1"/>
    <cellStyle name="Celda de comprobación 2" xfId="23"/>
    <cellStyle name="Celda de comprobación 3" xfId="217"/>
    <cellStyle name="Celda vinculada" xfId="322" builtinId="24" customBuiltin="1"/>
    <cellStyle name="Celda vinculada 2" xfId="203"/>
    <cellStyle name="Comma 2" xfId="25"/>
    <cellStyle name="Comma 2 2" xfId="156"/>
    <cellStyle name="Comma 2 3" xfId="261"/>
    <cellStyle name="Currency 2" xfId="112"/>
    <cellStyle name="Currency 4" xfId="260"/>
    <cellStyle name="Encabezado 1" xfId="312" builtinId="16" customBuiltin="1"/>
    <cellStyle name="Encabezado 1 2" xfId="253"/>
    <cellStyle name="Encabezado 4" xfId="315" builtinId="19" customBuiltin="1"/>
    <cellStyle name="Encabezado 4 2" xfId="215"/>
    <cellStyle name="Énfasis 1" xfId="27"/>
    <cellStyle name="Énfasis 2" xfId="28"/>
    <cellStyle name="Énfasis 3" xfId="29"/>
    <cellStyle name="Énfasis1" xfId="328" builtinId="29" customBuiltin="1"/>
    <cellStyle name="Énfasis1 - 20%" xfId="30"/>
    <cellStyle name="Énfasis1 - 20% 2" xfId="115"/>
    <cellStyle name="Énfasis1 - 40%" xfId="31"/>
    <cellStyle name="Énfasis1 - 40% 2" xfId="116"/>
    <cellStyle name="Énfasis1 - 60%" xfId="32"/>
    <cellStyle name="Énfasis1 10" xfId="262"/>
    <cellStyle name="Énfasis1 11" xfId="302"/>
    <cellStyle name="Énfasis1 2" xfId="194"/>
    <cellStyle name="Énfasis1 3" xfId="223"/>
    <cellStyle name="Énfasis1 4" xfId="244"/>
    <cellStyle name="Énfasis1 5" xfId="250"/>
    <cellStyle name="Énfasis1 6" xfId="276"/>
    <cellStyle name="Énfasis1 7" xfId="274"/>
    <cellStyle name="Énfasis1 8" xfId="236"/>
    <cellStyle name="Énfasis1 9" xfId="291"/>
    <cellStyle name="Énfasis2" xfId="332" builtinId="33" customBuiltin="1"/>
    <cellStyle name="Énfasis2 - 20%" xfId="33"/>
    <cellStyle name="Énfasis2 - 20% 2" xfId="117"/>
    <cellStyle name="Énfasis2 - 40%" xfId="34"/>
    <cellStyle name="Énfasis2 - 40% 2" xfId="118"/>
    <cellStyle name="Énfasis2 - 60%" xfId="35"/>
    <cellStyle name="Énfasis2 10" xfId="289"/>
    <cellStyle name="Énfasis2 11" xfId="257"/>
    <cellStyle name="Énfasis2 12" xfId="295"/>
    <cellStyle name="Énfasis2 2" xfId="36"/>
    <cellStyle name="Énfasis2 3" xfId="183"/>
    <cellStyle name="Énfasis2 4" xfId="224"/>
    <cellStyle name="Énfasis2 5" xfId="245"/>
    <cellStyle name="Énfasis2 6" xfId="243"/>
    <cellStyle name="Énfasis2 7" xfId="277"/>
    <cellStyle name="Énfasis2 8" xfId="273"/>
    <cellStyle name="Énfasis2 9" xfId="258"/>
    <cellStyle name="Énfasis3" xfId="336" builtinId="37" customBuiltin="1"/>
    <cellStyle name="Énfasis3 - 20%" xfId="37"/>
    <cellStyle name="Énfasis3 - 20% 2" xfId="119"/>
    <cellStyle name="Énfasis3 - 40%" xfId="38"/>
    <cellStyle name="Énfasis3 - 40% 2" xfId="120"/>
    <cellStyle name="Énfasis3 - 60%" xfId="39"/>
    <cellStyle name="Énfasis3 10" xfId="264"/>
    <cellStyle name="Énfasis3 11" xfId="301"/>
    <cellStyle name="Énfasis3 2" xfId="201"/>
    <cellStyle name="Énfasis3 3" xfId="225"/>
    <cellStyle name="Énfasis3 4" xfId="246"/>
    <cellStyle name="Énfasis3 5" xfId="242"/>
    <cellStyle name="Énfasis3 6" xfId="278"/>
    <cellStyle name="Énfasis3 7" xfId="271"/>
    <cellStyle name="Énfasis3 8" xfId="275"/>
    <cellStyle name="Énfasis3 9" xfId="288"/>
    <cellStyle name="Énfasis4" xfId="340" builtinId="41" customBuiltin="1"/>
    <cellStyle name="Énfasis4 - 20%" xfId="40"/>
    <cellStyle name="Énfasis4 - 20% 2" xfId="121"/>
    <cellStyle name="Énfasis4 - 40%" xfId="41"/>
    <cellStyle name="Énfasis4 - 40% 2" xfId="122"/>
    <cellStyle name="Énfasis4 - 60%" xfId="42"/>
    <cellStyle name="Énfasis4 10" xfId="233"/>
    <cellStyle name="Énfasis4 11" xfId="300"/>
    <cellStyle name="Énfasis4 2" xfId="184"/>
    <cellStyle name="Énfasis4 3" xfId="226"/>
    <cellStyle name="Énfasis4 4" xfId="247"/>
    <cellStyle name="Énfasis4 5" xfId="241"/>
    <cellStyle name="Énfasis4 6" xfId="279"/>
    <cellStyle name="Énfasis4 7" xfId="270"/>
    <cellStyle name="Énfasis4 8" xfId="283"/>
    <cellStyle name="Énfasis4 9" xfId="287"/>
    <cellStyle name="Énfasis5" xfId="344" builtinId="45" customBuiltin="1"/>
    <cellStyle name="Énfasis5 - 20%" xfId="43"/>
    <cellStyle name="Énfasis5 - 20% 2" xfId="123"/>
    <cellStyle name="Énfasis5 - 40%" xfId="44"/>
    <cellStyle name="Énfasis5 - 40% 2" xfId="124"/>
    <cellStyle name="Énfasis5 - 60%" xfId="45"/>
    <cellStyle name="Énfasis5 10" xfId="292"/>
    <cellStyle name="Énfasis5 11" xfId="298"/>
    <cellStyle name="Énfasis5 2" xfId="195"/>
    <cellStyle name="Énfasis5 3" xfId="227"/>
    <cellStyle name="Énfasis5 4" xfId="248"/>
    <cellStyle name="Énfasis5 5" xfId="240"/>
    <cellStyle name="Énfasis5 6" xfId="280"/>
    <cellStyle name="Énfasis5 7" xfId="269"/>
    <cellStyle name="Énfasis5 8" xfId="284"/>
    <cellStyle name="Énfasis5 9" xfId="234"/>
    <cellStyle name="Énfasis6" xfId="348" builtinId="49" customBuiltin="1"/>
    <cellStyle name="Énfasis6 - 20%" xfId="46"/>
    <cellStyle name="Énfasis6 - 20% 2" xfId="125"/>
    <cellStyle name="Énfasis6 - 40%" xfId="47"/>
    <cellStyle name="Énfasis6 - 40% 2" xfId="126"/>
    <cellStyle name="Énfasis6 - 60%" xfId="48"/>
    <cellStyle name="Énfasis6 10" xfId="293"/>
    <cellStyle name="Énfasis6 11" xfId="299"/>
    <cellStyle name="Énfasis6 2" xfId="196"/>
    <cellStyle name="Énfasis6 3" xfId="228"/>
    <cellStyle name="Énfasis6 4" xfId="249"/>
    <cellStyle name="Énfasis6 5" xfId="239"/>
    <cellStyle name="Énfasis6 6" xfId="281"/>
    <cellStyle name="Énfasis6 7" xfId="237"/>
    <cellStyle name="Énfasis6 8" xfId="286"/>
    <cellStyle name="Énfasis6 9" xfId="256"/>
    <cellStyle name="Entrada" xfId="319" builtinId="20" customBuiltin="1"/>
    <cellStyle name="Entrada 2" xfId="185"/>
    <cellStyle name="Entrada 3" xfId="282"/>
    <cellStyle name="Euro" xfId="49"/>
    <cellStyle name="Euro 2" xfId="127"/>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355" builtinId="8"/>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Incorrecto" xfId="317" builtinId="27" customBuiltin="1"/>
    <cellStyle name="Incorrecto 2" xfId="197"/>
    <cellStyle name="Millares [0] 2" xfId="50"/>
    <cellStyle name="Millares [0] 2 2" xfId="128"/>
    <cellStyle name="Millares [0] 3" xfId="51"/>
    <cellStyle name="Millares [0] 5" xfId="52"/>
    <cellStyle name="Millares [0] 5 2" xfId="53"/>
    <cellStyle name="Millares 10" xfId="54"/>
    <cellStyle name="Millares 10 2" xfId="55"/>
    <cellStyle name="Millares 10 2 2" xfId="150"/>
    <cellStyle name="Millares 10 2 3" xfId="165"/>
    <cellStyle name="Millares 10 3" xfId="111"/>
    <cellStyle name="Millares 10 3 2" xfId="263"/>
    <cellStyle name="Millares 11" xfId="56"/>
    <cellStyle name="Millares 12" xfId="57"/>
    <cellStyle name="Millares 12 2" xfId="129"/>
    <cellStyle name="Millares 12 2 2" xfId="200"/>
    <cellStyle name="Millares 12 3" xfId="151"/>
    <cellStyle name="Millares 13" xfId="58"/>
    <cellStyle name="Millares 14" xfId="105"/>
    <cellStyle name="Millares 15" xfId="114"/>
    <cellStyle name="Millares 16" xfId="59"/>
    <cellStyle name="Millares 16 2" xfId="60"/>
    <cellStyle name="Millares 16 2 2" xfId="130"/>
    <cellStyle name="Millares 16 2 3" xfId="159"/>
    <cellStyle name="Millares 16 2 4" xfId="170"/>
    <cellStyle name="Millares 16 3" xfId="106"/>
    <cellStyle name="Millares 16 4" xfId="152"/>
    <cellStyle name="Millares 16 5" xfId="166"/>
    <cellStyle name="Millares 17" xfId="149"/>
    <cellStyle name="Millares 18" xfId="163"/>
    <cellStyle name="Millares 19" xfId="164"/>
    <cellStyle name="Millares 2" xfId="61"/>
    <cellStyle name="Millares 2 2" xfId="62"/>
    <cellStyle name="Millares 2 2 2" xfId="113"/>
    <cellStyle name="Millares 2 2 3" xfId="153"/>
    <cellStyle name="Millares 2 3" xfId="63"/>
    <cellStyle name="Millares 2 4" xfId="64"/>
    <cellStyle name="Millares 2 4 2" xfId="265"/>
    <cellStyle name="Millares 2 5" xfId="131"/>
    <cellStyle name="Millares 2 6" xfId="309"/>
    <cellStyle name="Millares 20" xfId="171"/>
    <cellStyle name="Millares 21" xfId="167"/>
    <cellStyle name="Millares 22" xfId="173"/>
    <cellStyle name="Millares 23" xfId="169"/>
    <cellStyle name="Millares 24" xfId="168"/>
    <cellStyle name="Millares 25" xfId="24"/>
    <cellStyle name="Millares 26" xfId="174"/>
    <cellStyle name="Millares 27" xfId="211"/>
    <cellStyle name="Millares 28" xfId="208"/>
    <cellStyle name="Millares 29" xfId="205"/>
    <cellStyle name="Millares 3" xfId="65"/>
    <cellStyle name="Millares 3 2" xfId="66"/>
    <cellStyle name="Millares 3 2 2" xfId="67"/>
    <cellStyle name="Millares 3 2 2 2" xfId="132"/>
    <cellStyle name="Millares 3 2 3" xfId="68"/>
    <cellStyle name="Millares 3 2 4" xfId="158"/>
    <cellStyle name="Millares 3 3" xfId="69"/>
    <cellStyle name="Millares 3 4" xfId="160"/>
    <cellStyle name="Millares 30" xfId="229"/>
    <cellStyle name="Millares 31" xfId="251"/>
    <cellStyle name="Millares 32" xfId="238"/>
    <cellStyle name="Millares 33" xfId="230"/>
    <cellStyle name="Millares 34" xfId="235"/>
    <cellStyle name="Millares 35" xfId="285"/>
    <cellStyle name="Millares 36" xfId="254"/>
    <cellStyle name="Millares 37" xfId="290"/>
    <cellStyle name="Millares 38" xfId="259"/>
    <cellStyle name="Millares 39" xfId="294"/>
    <cellStyle name="Millares 4" xfId="70"/>
    <cellStyle name="Millares 4 2" xfId="107"/>
    <cellStyle name="Millares 4 2 2" xfId="213"/>
    <cellStyle name="Millares 4 3" xfId="154"/>
    <cellStyle name="Millares 40" xfId="231"/>
    <cellStyle name="Millares 5" xfId="71"/>
    <cellStyle name="Millares 5 2" xfId="72"/>
    <cellStyle name="Millares 5 2 2" xfId="134"/>
    <cellStyle name="Millares 5 3" xfId="73"/>
    <cellStyle name="Millares 5 3 2" xfId="135"/>
    <cellStyle name="Millares 5 4" xfId="133"/>
    <cellStyle name="Millares 6" xfId="74"/>
    <cellStyle name="Millares 7" xfId="75"/>
    <cellStyle name="Millares 7 2" xfId="76"/>
    <cellStyle name="Millares 7 2 2" xfId="136"/>
    <cellStyle name="Millares 8" xfId="77"/>
    <cellStyle name="Millares 8 2" xfId="137"/>
    <cellStyle name="Millares 9" xfId="78"/>
    <cellStyle name="Millares 9 2" xfId="79"/>
    <cellStyle name="Moneda 2" xfId="80"/>
    <cellStyle name="Moneda 2 2" xfId="81"/>
    <cellStyle name="Moneda 2 2 2" xfId="139"/>
    <cellStyle name="Moneda 2 2 3" xfId="308"/>
    <cellStyle name="Moneda 2 3" xfId="138"/>
    <cellStyle name="Moneda 2 4" xfId="232"/>
    <cellStyle name="Moneda 2 5" xfId="307"/>
    <cellStyle name="Moneda 3" xfId="82"/>
    <cellStyle name="Moneda 3 2" xfId="140"/>
    <cellStyle name="Moneda 4" xfId="103"/>
    <cellStyle name="Moneda 5" xfId="26"/>
    <cellStyle name="Moneda 6" xfId="304"/>
    <cellStyle name="Neutral" xfId="318" builtinId="28" customBuiltin="1"/>
    <cellStyle name="Neutral 2" xfId="188"/>
    <cellStyle name="Normal" xfId="0" builtinId="0"/>
    <cellStyle name="Normal 10" xfId="306"/>
    <cellStyle name="Normal 11" xfId="353"/>
    <cellStyle name="Normal 12" xfId="354"/>
    <cellStyle name="Normal 2" xfId="83"/>
    <cellStyle name="Normal 2 2" xfId="84"/>
    <cellStyle name="Normal 2 2 2" xfId="85"/>
    <cellStyle name="Normal 2 2 2 2" xfId="109"/>
    <cellStyle name="Normal 2 2 3" xfId="86"/>
    <cellStyle name="Normal 2 2 3 2" xfId="162"/>
    <cellStyle name="Normal 2 2 3 3" xfId="209"/>
    <cellStyle name="Normal 2 2 4" xfId="110"/>
    <cellStyle name="Normal 2 2 4 2" xfId="157"/>
    <cellStyle name="Normal 2 3" xfId="87"/>
    <cellStyle name="Normal 2 3 2" xfId="104"/>
    <cellStyle name="Normal 2 4" xfId="88"/>
    <cellStyle name="Normal 2 5" xfId="303"/>
    <cellStyle name="Normal 3" xfId="1"/>
    <cellStyle name="Normal 3 2" xfId="90"/>
    <cellStyle name="Normal 3 3" xfId="141"/>
    <cellStyle name="Normal 3 4" xfId="161"/>
    <cellStyle name="Normal 3 5" xfId="172"/>
    <cellStyle name="Normal 3 6" xfId="89"/>
    <cellStyle name="Normal 3_ESCUELA LOS ALGARROBOS" xfId="212"/>
    <cellStyle name="Normal 4" xfId="91"/>
    <cellStyle name="Normal 4 2" xfId="266"/>
    <cellStyle name="Normal 5" xfId="92"/>
    <cellStyle name="Normal 6" xfId="93"/>
    <cellStyle name="Normal 6 2" xfId="142"/>
    <cellStyle name="Normal 7" xfId="94"/>
    <cellStyle name="Normal 8" xfId="155"/>
    <cellStyle name="Normal 8 2" xfId="189"/>
    <cellStyle name="Normal 9" xfId="352"/>
    <cellStyle name="Notas" xfId="325" builtinId="10" customBuiltin="1"/>
    <cellStyle name="Notas 2" xfId="210"/>
    <cellStyle name="Notas 3" xfId="252"/>
    <cellStyle name="Notas 4" xfId="296"/>
    <cellStyle name="Percent 2" xfId="108"/>
    <cellStyle name="Percent 2 2" xfId="267"/>
    <cellStyle name="Porcentaje 2" xfId="143"/>
    <cellStyle name="Porcentaje 2 2" xfId="305"/>
    <cellStyle name="Porcentaje 3" xfId="95"/>
    <cellStyle name="Porcentaje 4" xfId="310"/>
    <cellStyle name="Porcentual 2" xfId="96"/>
    <cellStyle name="Porcentual 2 2" xfId="144"/>
    <cellStyle name="Porcentual 3" xfId="97"/>
    <cellStyle name="Porcentual 3 2" xfId="145"/>
    <cellStyle name="Porcentual 4" xfId="98"/>
    <cellStyle name="Porcentual 4 2" xfId="146"/>
    <cellStyle name="Porcentual 5" xfId="99"/>
    <cellStyle name="Porcentual 5 2" xfId="147"/>
    <cellStyle name="Porcentual 6" xfId="100"/>
    <cellStyle name="Porcentual 6 2" xfId="148"/>
    <cellStyle name="Porcentual 7" xfId="101"/>
    <cellStyle name="Salida" xfId="320" builtinId="21" customBuiltin="1"/>
    <cellStyle name="Salida 2" xfId="216"/>
    <cellStyle name="Salida 3" xfId="297"/>
    <cellStyle name="Texto de advertencia" xfId="324" builtinId="11" customBuiltin="1"/>
    <cellStyle name="Texto de advertencia 2" xfId="220"/>
    <cellStyle name="Texto explicativo" xfId="326" builtinId="53" customBuiltin="1"/>
    <cellStyle name="Texto explicativo 2" xfId="222"/>
    <cellStyle name="Título" xfId="311" builtinId="15" customBuiltin="1"/>
    <cellStyle name="Título 1" xfId="198"/>
    <cellStyle name="Título 2" xfId="313" builtinId="17" customBuiltin="1"/>
    <cellStyle name="Título 2 2" xfId="199"/>
    <cellStyle name="Título 3" xfId="314" builtinId="18" customBuiltin="1"/>
    <cellStyle name="Título 3 2" xfId="186"/>
    <cellStyle name="Título 3 3" xfId="255"/>
    <cellStyle name="Título 4" xfId="204"/>
    <cellStyle name="Título de hoja" xfId="102"/>
    <cellStyle name="Total" xfId="327" builtinId="25" customBuiltin="1"/>
    <cellStyle name="Total 2" xfId="177"/>
    <cellStyle name="Total 3" xfId="268"/>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89" formatCode="\-"/>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99"/>
      <color rgb="FFEA9C00"/>
      <color rgb="FFFAC090"/>
      <color rgb="FFB88C00"/>
      <color rgb="FF6C2BAD"/>
      <color rgb="FFF87474"/>
      <color rgb="FFFF99CC"/>
      <color rgb="FFFCA48C"/>
      <color rgb="FFFFCCFF"/>
      <color rgb="FFF4B0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1</xdr:col>
      <xdr:colOff>466239</xdr:colOff>
      <xdr:row>0</xdr:row>
      <xdr:rowOff>5019</xdr:rowOff>
    </xdr:from>
    <xdr:ext cx="589710" cy="581024"/>
    <xdr:pic>
      <xdr:nvPicPr>
        <xdr:cNvPr id="2" name="Picture 6" descr="Escudo-Nacional-Republica-Dominicana-Dominican-Republic-Coat-of-Arms2010.jpg"/>
        <xdr:cNvPicPr>
          <a:picLocks noChangeAspect="1"/>
        </xdr:cNvPicPr>
      </xdr:nvPicPr>
      <xdr:blipFill>
        <a:blip xmlns:r="http://schemas.openxmlformats.org/officeDocument/2006/relationships" r:embed="rId1" cstate="print"/>
        <a:stretch>
          <a:fillRect/>
        </a:stretch>
      </xdr:blipFill>
      <xdr:spPr>
        <a:xfrm>
          <a:off x="1123464" y="5019"/>
          <a:ext cx="589710" cy="581024"/>
        </a:xfrm>
        <a:prstGeom prst="rect">
          <a:avLst/>
        </a:prstGeom>
      </xdr:spPr>
    </xdr:pic>
    <xdr:clientData/>
  </xdr:oneCellAnchor>
  <xdr:oneCellAnchor>
    <xdr:from>
      <xdr:col>8</xdr:col>
      <xdr:colOff>0</xdr:colOff>
      <xdr:row>0</xdr:row>
      <xdr:rowOff>78441</xdr:rowOff>
    </xdr:from>
    <xdr:ext cx="844160" cy="504824"/>
    <xdr:pic>
      <xdr:nvPicPr>
        <xdr:cNvPr id="3" name="Picture 2" descr="http://mopc.gob.do/media/16979/logo.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06681" y="78441"/>
          <a:ext cx="844160" cy="5048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1139079</xdr:colOff>
      <xdr:row>0</xdr:row>
      <xdr:rowOff>45944</xdr:rowOff>
    </xdr:from>
    <xdr:ext cx="589710" cy="581024"/>
    <xdr:pic>
      <xdr:nvPicPr>
        <xdr:cNvPr id="2" name="Picture 6" descr="Escudo-Nacional-Republica-Dominicana-Dominican-Republic-Coat-of-Arms2010.jpg"/>
        <xdr:cNvPicPr>
          <a:picLocks noChangeAspect="1"/>
        </xdr:cNvPicPr>
      </xdr:nvPicPr>
      <xdr:blipFill>
        <a:blip xmlns:r="http://schemas.openxmlformats.org/officeDocument/2006/relationships" r:embed="rId1" cstate="print"/>
        <a:stretch>
          <a:fillRect/>
        </a:stretch>
      </xdr:blipFill>
      <xdr:spPr>
        <a:xfrm>
          <a:off x="2577354" y="45944"/>
          <a:ext cx="589710" cy="581024"/>
        </a:xfrm>
        <a:prstGeom prst="rect">
          <a:avLst/>
        </a:prstGeom>
      </xdr:spPr>
    </xdr:pic>
    <xdr:clientData/>
  </xdr:oneCellAnchor>
  <xdr:oneCellAnchor>
    <xdr:from>
      <xdr:col>9</xdr:col>
      <xdr:colOff>3318622</xdr:colOff>
      <xdr:row>0</xdr:row>
      <xdr:rowOff>36420</xdr:rowOff>
    </xdr:from>
    <xdr:ext cx="844160" cy="504824"/>
    <xdr:pic>
      <xdr:nvPicPr>
        <xdr:cNvPr id="3" name="Picture 2" descr="http://mopc.gob.do/media/16979/logo.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19722" y="36420"/>
          <a:ext cx="844160" cy="5048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19</xdr:col>
      <xdr:colOff>0</xdr:colOff>
      <xdr:row>22</xdr:row>
      <xdr:rowOff>0</xdr:rowOff>
    </xdr:from>
    <xdr:to>
      <xdr:col>19</xdr:col>
      <xdr:colOff>12700</xdr:colOff>
      <xdr:row>22</xdr:row>
      <xdr:rowOff>12700</xdr:rowOff>
    </xdr:to>
    <xdr:pic>
      <xdr:nvPicPr>
        <xdr:cNvPr id="4" name="Picture 3" descr="https://mail.google.com/mail/u/1/images/cleardot.gif"/>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488400" y="5429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21</xdr:row>
      <xdr:rowOff>0</xdr:rowOff>
    </xdr:from>
    <xdr:to>
      <xdr:col>21</xdr:col>
      <xdr:colOff>12700</xdr:colOff>
      <xdr:row>21</xdr:row>
      <xdr:rowOff>12700</xdr:rowOff>
    </xdr:to>
    <xdr:pic>
      <xdr:nvPicPr>
        <xdr:cNvPr id="5" name="Picture 4" descr="https://mail.google.com/mail/u/1/images/cleardot.gif"/>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707600" y="51625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22</xdr:row>
      <xdr:rowOff>0</xdr:rowOff>
    </xdr:from>
    <xdr:to>
      <xdr:col>21</xdr:col>
      <xdr:colOff>12700</xdr:colOff>
      <xdr:row>22</xdr:row>
      <xdr:rowOff>12700</xdr:rowOff>
    </xdr:to>
    <xdr:pic>
      <xdr:nvPicPr>
        <xdr:cNvPr id="6" name="Picture 5" descr="https://mail.google.com/mail/u/1/images/cleardot.gif"/>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707600" y="5429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25</xdr:row>
      <xdr:rowOff>0</xdr:rowOff>
    </xdr:from>
    <xdr:to>
      <xdr:col>18</xdr:col>
      <xdr:colOff>12700</xdr:colOff>
      <xdr:row>25</xdr:row>
      <xdr:rowOff>12700</xdr:rowOff>
    </xdr:to>
    <xdr:pic>
      <xdr:nvPicPr>
        <xdr:cNvPr id="7" name=":32o" descr="https://mail.google.com/mail/u/1/images/cleardot.gif"/>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78800" y="62293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83485</xdr:colOff>
      <xdr:row>0</xdr:row>
      <xdr:rowOff>160244</xdr:rowOff>
    </xdr:from>
    <xdr:ext cx="533413" cy="525556"/>
    <xdr:pic>
      <xdr:nvPicPr>
        <xdr:cNvPr id="2" name="Picture 6" descr="Escudo-Nacional-Republica-Dominicana-Dominican-Republic-Coat-of-Arms2010.jpg"/>
        <xdr:cNvPicPr>
          <a:picLocks noChangeAspect="1"/>
        </xdr:cNvPicPr>
      </xdr:nvPicPr>
      <xdr:blipFill>
        <a:blip xmlns:r="http://schemas.openxmlformats.org/officeDocument/2006/relationships" r:embed="rId1" cstate="print"/>
        <a:stretch>
          <a:fillRect/>
        </a:stretch>
      </xdr:blipFill>
      <xdr:spPr>
        <a:xfrm>
          <a:off x="83485" y="160244"/>
          <a:ext cx="533413" cy="525556"/>
        </a:xfrm>
        <a:prstGeom prst="rect">
          <a:avLst/>
        </a:prstGeom>
      </xdr:spPr>
    </xdr:pic>
    <xdr:clientData/>
  </xdr:oneCellAnchor>
  <xdr:oneCellAnchor>
    <xdr:from>
      <xdr:col>5</xdr:col>
      <xdr:colOff>204507</xdr:colOff>
      <xdr:row>0</xdr:row>
      <xdr:rowOff>109258</xdr:rowOff>
    </xdr:from>
    <xdr:ext cx="728943" cy="435922"/>
    <xdr:pic>
      <xdr:nvPicPr>
        <xdr:cNvPr id="3" name="Picture 2" descr="http://mopc.gob.do/media/16979/logo.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14582" y="109258"/>
          <a:ext cx="728943" cy="4359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15</xdr:row>
      <xdr:rowOff>0</xdr:rowOff>
    </xdr:from>
    <xdr:to>
      <xdr:col>9</xdr:col>
      <xdr:colOff>12700</xdr:colOff>
      <xdr:row>15</xdr:row>
      <xdr:rowOff>12700</xdr:rowOff>
    </xdr:to>
    <xdr:pic>
      <xdr:nvPicPr>
        <xdr:cNvPr id="4" name="Picture 3" descr="https://mail.google.com/mail/u/1/images/cleardot.gif"/>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602575" y="51911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15</xdr:row>
      <xdr:rowOff>0</xdr:rowOff>
    </xdr:from>
    <xdr:to>
      <xdr:col>11</xdr:col>
      <xdr:colOff>12700</xdr:colOff>
      <xdr:row>15</xdr:row>
      <xdr:rowOff>12700</xdr:rowOff>
    </xdr:to>
    <xdr:pic>
      <xdr:nvPicPr>
        <xdr:cNvPr id="5" name="Picture 4" descr="https://mail.google.com/mail/u/1/images/cleardot.gif"/>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821775" y="49244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15</xdr:row>
      <xdr:rowOff>0</xdr:rowOff>
    </xdr:from>
    <xdr:to>
      <xdr:col>11</xdr:col>
      <xdr:colOff>12700</xdr:colOff>
      <xdr:row>15</xdr:row>
      <xdr:rowOff>12700</xdr:rowOff>
    </xdr:to>
    <xdr:pic>
      <xdr:nvPicPr>
        <xdr:cNvPr id="6" name="Picture 5" descr="https://mail.google.com/mail/u/1/images/cleardot.gif"/>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821775" y="51911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15</xdr:row>
      <xdr:rowOff>0</xdr:rowOff>
    </xdr:from>
    <xdr:to>
      <xdr:col>8</xdr:col>
      <xdr:colOff>12700</xdr:colOff>
      <xdr:row>15</xdr:row>
      <xdr:rowOff>12700</xdr:rowOff>
    </xdr:to>
    <xdr:pic>
      <xdr:nvPicPr>
        <xdr:cNvPr id="7" name=":32o" descr="https://mail.google.com/mail/u/1/images/cleardot.gif"/>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92975" y="59912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83485</xdr:colOff>
      <xdr:row>0</xdr:row>
      <xdr:rowOff>103094</xdr:rowOff>
    </xdr:from>
    <xdr:ext cx="533413" cy="525556"/>
    <xdr:pic>
      <xdr:nvPicPr>
        <xdr:cNvPr id="2" name="Picture 6" descr="Escudo-Nacional-Republica-Dominicana-Dominican-Republic-Coat-of-Arms2010.jpg"/>
        <xdr:cNvPicPr>
          <a:picLocks noChangeAspect="1"/>
        </xdr:cNvPicPr>
      </xdr:nvPicPr>
      <xdr:blipFill>
        <a:blip xmlns:r="http://schemas.openxmlformats.org/officeDocument/2006/relationships" r:embed="rId1" cstate="print"/>
        <a:stretch>
          <a:fillRect/>
        </a:stretch>
      </xdr:blipFill>
      <xdr:spPr>
        <a:xfrm>
          <a:off x="83485" y="103094"/>
          <a:ext cx="533413" cy="525556"/>
        </a:xfrm>
        <a:prstGeom prst="rect">
          <a:avLst/>
        </a:prstGeom>
      </xdr:spPr>
    </xdr:pic>
    <xdr:clientData/>
  </xdr:oneCellAnchor>
  <xdr:oneCellAnchor>
    <xdr:from>
      <xdr:col>5</xdr:col>
      <xdr:colOff>204507</xdr:colOff>
      <xdr:row>0</xdr:row>
      <xdr:rowOff>109258</xdr:rowOff>
    </xdr:from>
    <xdr:ext cx="728943" cy="435922"/>
    <xdr:pic>
      <xdr:nvPicPr>
        <xdr:cNvPr id="3" name="Picture 2" descr="http://mopc.gob.do/media/16979/logo.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14582" y="109258"/>
          <a:ext cx="728943" cy="4359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17</xdr:row>
      <xdr:rowOff>0</xdr:rowOff>
    </xdr:from>
    <xdr:to>
      <xdr:col>9</xdr:col>
      <xdr:colOff>12700</xdr:colOff>
      <xdr:row>17</xdr:row>
      <xdr:rowOff>12700</xdr:rowOff>
    </xdr:to>
    <xdr:pic>
      <xdr:nvPicPr>
        <xdr:cNvPr id="4" name="Picture 3" descr="https://mail.google.com/mail/u/1/images/cleardot.gif"/>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39025" y="36766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17</xdr:row>
      <xdr:rowOff>0</xdr:rowOff>
    </xdr:from>
    <xdr:to>
      <xdr:col>11</xdr:col>
      <xdr:colOff>12700</xdr:colOff>
      <xdr:row>17</xdr:row>
      <xdr:rowOff>12700</xdr:rowOff>
    </xdr:to>
    <xdr:pic>
      <xdr:nvPicPr>
        <xdr:cNvPr id="5" name="Picture 4" descr="https://mail.google.com/mail/u/1/images/cleardot.gif"/>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58225" y="36766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17</xdr:row>
      <xdr:rowOff>0</xdr:rowOff>
    </xdr:from>
    <xdr:to>
      <xdr:col>11</xdr:col>
      <xdr:colOff>12700</xdr:colOff>
      <xdr:row>17</xdr:row>
      <xdr:rowOff>12700</xdr:rowOff>
    </xdr:to>
    <xdr:pic>
      <xdr:nvPicPr>
        <xdr:cNvPr id="6" name="Picture 5" descr="https://mail.google.com/mail/u/1/images/cleardot.gif"/>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58225" y="36766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17</xdr:row>
      <xdr:rowOff>0</xdr:rowOff>
    </xdr:from>
    <xdr:to>
      <xdr:col>8</xdr:col>
      <xdr:colOff>12700</xdr:colOff>
      <xdr:row>17</xdr:row>
      <xdr:rowOff>12700</xdr:rowOff>
    </xdr:to>
    <xdr:pic>
      <xdr:nvPicPr>
        <xdr:cNvPr id="7" name=":32o" descr="https://mail.google.com/mail/u/1/images/cleardot.gif"/>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29425" y="36766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529035</xdr:colOff>
      <xdr:row>0</xdr:row>
      <xdr:rowOff>15887</xdr:rowOff>
    </xdr:from>
    <xdr:to>
      <xdr:col>2</xdr:col>
      <xdr:colOff>685800</xdr:colOff>
      <xdr:row>2</xdr:row>
      <xdr:rowOff>27170</xdr:rowOff>
    </xdr:to>
    <xdr:pic>
      <xdr:nvPicPr>
        <xdr:cNvPr id="2" name="Picture 21" descr="Escudo-Nacional-Republica-Dominicana-Dominican-Republic-Coat-of-Arms2010.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67160" y="15887"/>
          <a:ext cx="699690" cy="697083"/>
        </a:xfrm>
        <a:prstGeom prst="rect">
          <a:avLst/>
        </a:prstGeom>
      </xdr:spPr>
    </xdr:pic>
    <xdr:clientData/>
  </xdr:twoCellAnchor>
  <xdr:oneCellAnchor>
    <xdr:from>
      <xdr:col>12</xdr:col>
      <xdr:colOff>114301</xdr:colOff>
      <xdr:row>0</xdr:row>
      <xdr:rowOff>0</xdr:rowOff>
    </xdr:from>
    <xdr:ext cx="1390649" cy="620161"/>
    <xdr:pic>
      <xdr:nvPicPr>
        <xdr:cNvPr id="3" name="Picture 1" descr="mopc.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12011026" y="0"/>
          <a:ext cx="1390649" cy="62016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2</xdr:col>
      <xdr:colOff>24210</xdr:colOff>
      <xdr:row>0</xdr:row>
      <xdr:rowOff>1</xdr:rowOff>
    </xdr:from>
    <xdr:to>
      <xdr:col>2</xdr:col>
      <xdr:colOff>781050</xdr:colOff>
      <xdr:row>2</xdr:row>
      <xdr:rowOff>68221</xdr:rowOff>
    </xdr:to>
    <xdr:pic>
      <xdr:nvPicPr>
        <xdr:cNvPr id="2" name="Picture 21" descr="Escudo-Nacional-Republica-Dominicana-Dominican-Republic-Coat-of-Arms2010.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805260" y="1"/>
          <a:ext cx="756840" cy="754020"/>
        </a:xfrm>
        <a:prstGeom prst="rect">
          <a:avLst/>
        </a:prstGeom>
      </xdr:spPr>
    </xdr:pic>
    <xdr:clientData/>
  </xdr:twoCellAnchor>
  <xdr:oneCellAnchor>
    <xdr:from>
      <xdr:col>13</xdr:col>
      <xdr:colOff>66675</xdr:colOff>
      <xdr:row>0</xdr:row>
      <xdr:rowOff>73479</xdr:rowOff>
    </xdr:from>
    <xdr:ext cx="1381125" cy="615913"/>
    <xdr:pic>
      <xdr:nvPicPr>
        <xdr:cNvPr id="3" name="Picture 1" descr="mopc.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11428639" y="73479"/>
          <a:ext cx="1381125" cy="61591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529035</xdr:colOff>
      <xdr:row>0</xdr:row>
      <xdr:rowOff>15887</xdr:rowOff>
    </xdr:from>
    <xdr:to>
      <xdr:col>2</xdr:col>
      <xdr:colOff>866775</xdr:colOff>
      <xdr:row>2</xdr:row>
      <xdr:rowOff>207470</xdr:rowOff>
    </xdr:to>
    <xdr:pic>
      <xdr:nvPicPr>
        <xdr:cNvPr id="2" name="Picture 21" descr="Escudo-Nacional-Republica-Dominicana-Dominican-Republic-Coat-of-Arms2010.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67160" y="15887"/>
          <a:ext cx="880665" cy="877383"/>
        </a:xfrm>
        <a:prstGeom prst="rect">
          <a:avLst/>
        </a:prstGeom>
      </xdr:spPr>
    </xdr:pic>
    <xdr:clientData/>
  </xdr:twoCellAnchor>
  <xdr:oneCellAnchor>
    <xdr:from>
      <xdr:col>11</xdr:col>
      <xdr:colOff>86591</xdr:colOff>
      <xdr:row>0</xdr:row>
      <xdr:rowOff>0</xdr:rowOff>
    </xdr:from>
    <xdr:ext cx="1763979" cy="786647"/>
    <xdr:pic>
      <xdr:nvPicPr>
        <xdr:cNvPr id="3" name="Picture 1" descr="mopc.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13871864" y="0"/>
          <a:ext cx="1763979" cy="78664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BAJOS\PROYECCION%20PNEE%20ENERO%202020\RESUMEN%20GENERAL%20PLANTELES%20AL%2027.01.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GEE/DGEE-NORA/TABLAS%20SEMANALES/2020/3.%20MARZO/REUNI&#211;N%20PRESIDENCIA%2004.03.2020/RESUMEN%20GENERAL%20PLANTELES%20AL%2027.01.2020%20(MOD%2003.02.2020)-COMPROMIS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NEE"/>
      <sheetName val="Hoja2"/>
      <sheetName val="%ESTANCIAS"/>
      <sheetName val="%ESCUELAS"/>
      <sheetName val="PORCENTAJE ESCUELAS"/>
      <sheetName val="PROYECCION ESCUELAS"/>
      <sheetName val="PROYECCION ESTANCIAS"/>
      <sheetName val="PROYECCION ESTANCIAS COORD "/>
      <sheetName val="PROYECCION ESCUELAS COORD"/>
    </sheetNames>
    <sheetDataSet>
      <sheetData sheetId="0" refreshError="1"/>
      <sheetData sheetId="1">
        <row r="5">
          <cell r="B5" t="str">
            <v>ANADEL RODRIGUEZ</v>
          </cell>
        </row>
        <row r="6">
          <cell r="B6" t="str">
            <v>DIOGENES REYES</v>
          </cell>
        </row>
        <row r="7">
          <cell r="B7" t="str">
            <v>JEISET SUSANA</v>
          </cell>
        </row>
        <row r="8">
          <cell r="B8" t="str">
            <v>JOSE UREÑA</v>
          </cell>
        </row>
        <row r="9">
          <cell r="B9" t="str">
            <v>KATHERINE FONT FRIAS</v>
          </cell>
        </row>
        <row r="10">
          <cell r="B10" t="str">
            <v>VICTOR JAQUEZ</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NEE"/>
      <sheetName val="PROYECCION ESCUELAS (2)"/>
      <sheetName val="PNEE IMPRIMIR"/>
      <sheetName val="Hoja2"/>
      <sheetName val="%ESTANCIAS"/>
      <sheetName val="%ESCUELAS"/>
      <sheetName val="PORCENTAJE ESCUELAS"/>
      <sheetName val="PROYECCION ESCUELAS"/>
      <sheetName val="PROYECCION ESTANCIAS"/>
      <sheetName val="PROYECCION ESTANCIAS COORD "/>
      <sheetName val="PROYECCION ESCUELAS COORD"/>
    </sheetNames>
    <sheetDataSet>
      <sheetData sheetId="0">
        <row r="7">
          <cell r="A7">
            <v>29</v>
          </cell>
          <cell r="B7" t="str">
            <v>1371-2012</v>
          </cell>
          <cell r="C7" t="str">
            <v>EL RECODO</v>
          </cell>
          <cell r="D7" t="str">
            <v/>
          </cell>
          <cell r="E7" t="str">
            <v>AZUA</v>
          </cell>
          <cell r="F7" t="str">
            <v>AZUA</v>
          </cell>
          <cell r="G7" t="str">
            <v>NUEVA</v>
          </cell>
          <cell r="H7" t="str">
            <v>1</v>
          </cell>
          <cell r="I7" t="str">
            <v>BASICA (B)</v>
          </cell>
          <cell r="J7" t="str">
            <v>ESCUELA</v>
          </cell>
          <cell r="K7" t="str">
            <v>MOPC</v>
          </cell>
          <cell r="L7" t="str">
            <v>VLADIMIR ILLINOV MONTAS CEDEÑO</v>
          </cell>
          <cell r="M7">
            <v>9</v>
          </cell>
          <cell r="N7" t="str">
            <v>ROXANNA LAKE</v>
          </cell>
          <cell r="O7">
            <v>65</v>
          </cell>
          <cell r="P7">
            <v>44254</v>
          </cell>
          <cell r="Q7">
            <v>44253</v>
          </cell>
          <cell r="R7">
            <v>44254</v>
          </cell>
          <cell r="S7" t="str">
            <v>NO COINCIDE</v>
          </cell>
          <cell r="T7" t="str">
            <v>COINCIDE</v>
          </cell>
          <cell r="U7" t="str">
            <v>NO COINCIDE</v>
          </cell>
          <cell r="V7">
            <v>44254</v>
          </cell>
          <cell r="W7">
            <v>44254</v>
          </cell>
          <cell r="X7"/>
          <cell r="Y7">
            <v>43670</v>
          </cell>
          <cell r="Z7" t="str">
            <v>DETENIDA</v>
          </cell>
          <cell r="AA7" t="str">
            <v>DETENIDA</v>
          </cell>
          <cell r="AB7" t="str">
            <v>COINCIDE</v>
          </cell>
          <cell r="AC7" t="str">
            <v>PENDIENTE PAGO CUBICACION</v>
          </cell>
        </row>
        <row r="8">
          <cell r="A8">
            <v>1957</v>
          </cell>
          <cell r="B8" t="str">
            <v>9574</v>
          </cell>
          <cell r="C8" t="str">
            <v>EL PUERTO</v>
          </cell>
          <cell r="D8" t="str">
            <v/>
          </cell>
          <cell r="E8" t="str">
            <v>AZUA</v>
          </cell>
          <cell r="F8" t="str">
            <v>AZUA</v>
          </cell>
          <cell r="G8" t="str">
            <v>AMPLIACION Y REPARACION</v>
          </cell>
          <cell r="H8" t="str">
            <v>2</v>
          </cell>
          <cell r="I8" t="str">
            <v>BASICA (B)</v>
          </cell>
          <cell r="J8" t="str">
            <v>ESCUELA</v>
          </cell>
          <cell r="K8" t="str">
            <v>MOPC</v>
          </cell>
          <cell r="L8" t="str">
            <v>CQ CONSTRUCCIONES SRL</v>
          </cell>
          <cell r="M8">
            <v>0</v>
          </cell>
          <cell r="N8" t="str">
            <v>ROXANNA LAKE</v>
          </cell>
          <cell r="O8">
            <v>75</v>
          </cell>
          <cell r="P8">
            <v>44439</v>
          </cell>
          <cell r="Q8">
            <v>44439</v>
          </cell>
          <cell r="R8">
            <v>44439</v>
          </cell>
          <cell r="S8" t="str">
            <v>COINCIDE</v>
          </cell>
          <cell r="T8" t="str">
            <v>COINCIDE</v>
          </cell>
          <cell r="U8" t="str">
            <v>COINCIDE</v>
          </cell>
          <cell r="V8">
            <v>44439</v>
          </cell>
          <cell r="W8">
            <v>44551</v>
          </cell>
          <cell r="X8"/>
          <cell r="Y8">
            <v>43720</v>
          </cell>
          <cell r="Z8" t="str">
            <v>DETENIDA</v>
          </cell>
          <cell r="AA8" t="str">
            <v>ACTIVA</v>
          </cell>
          <cell r="AB8" t="str">
            <v>NO COINCIDE</v>
          </cell>
          <cell r="AC8" t="str">
            <v>RITMO ESPERADO</v>
          </cell>
        </row>
        <row r="9">
          <cell r="A9">
            <v>1434</v>
          </cell>
          <cell r="B9" t="str">
            <v>0006-15</v>
          </cell>
          <cell r="C9" t="str">
            <v>BASICA LA BOMBA</v>
          </cell>
          <cell r="D9" t="str">
            <v/>
          </cell>
          <cell r="E9" t="str">
            <v>AZUA</v>
          </cell>
          <cell r="F9" t="str">
            <v>AZUA</v>
          </cell>
          <cell r="G9" t="str">
            <v>NUEVA</v>
          </cell>
          <cell r="H9" t="str">
            <v>4</v>
          </cell>
          <cell r="I9" t="str">
            <v>BASICA (B)</v>
          </cell>
          <cell r="J9" t="str">
            <v>ESCUELA</v>
          </cell>
          <cell r="K9" t="str">
            <v>MOPC</v>
          </cell>
          <cell r="L9" t="str">
            <v>BRONNY EMILIO DIAZ FELIZ</v>
          </cell>
          <cell r="M9">
            <v>24</v>
          </cell>
          <cell r="N9" t="str">
            <v>ROXANNA LAKE</v>
          </cell>
          <cell r="O9">
            <v>49</v>
          </cell>
          <cell r="P9">
            <v>44134</v>
          </cell>
          <cell r="Q9">
            <v>44134</v>
          </cell>
          <cell r="R9">
            <v>44134</v>
          </cell>
          <cell r="S9" t="str">
            <v>COINCIDE</v>
          </cell>
          <cell r="T9" t="str">
            <v>COINCIDE</v>
          </cell>
          <cell r="U9" t="str">
            <v>COINCIDE</v>
          </cell>
          <cell r="V9">
            <v>44134</v>
          </cell>
          <cell r="W9">
            <v>44134</v>
          </cell>
          <cell r="X9"/>
          <cell r="Y9"/>
          <cell r="Z9" t="str">
            <v>ACTIVA</v>
          </cell>
          <cell r="AA9" t="str">
            <v>ACTIVA</v>
          </cell>
          <cell r="AB9" t="str">
            <v>COINCIDE</v>
          </cell>
          <cell r="AC9" t="str">
            <v>RITMO ESPERADO</v>
          </cell>
        </row>
        <row r="10">
          <cell r="A10">
            <v>1437</v>
          </cell>
          <cell r="B10" t="str">
            <v>0009-15</v>
          </cell>
          <cell r="C10" t="str">
            <v>BASICA ABRAHAN MATEO - MAGUEYAL CORTES</v>
          </cell>
          <cell r="D10" t="str">
            <v>BASICA ABRAHAN MATEO - MAGUEYAL CORTES</v>
          </cell>
          <cell r="E10" t="str">
            <v>AZUA</v>
          </cell>
          <cell r="F10" t="str">
            <v>LAS YAYAS DE VIAJAMA</v>
          </cell>
          <cell r="G10" t="str">
            <v>NUEVA</v>
          </cell>
          <cell r="H10" t="str">
            <v>4</v>
          </cell>
          <cell r="I10" t="str">
            <v>BASICA (B)</v>
          </cell>
          <cell r="J10" t="str">
            <v>ESCUELA</v>
          </cell>
          <cell r="K10" t="str">
            <v>MOPC</v>
          </cell>
          <cell r="L10" t="str">
            <v>JOSE ORESTES MARTINEZ PEREZ</v>
          </cell>
          <cell r="M10">
            <v>13</v>
          </cell>
          <cell r="N10" t="str">
            <v>ROXANNA LAKE</v>
          </cell>
          <cell r="O10">
            <v>18</v>
          </cell>
          <cell r="P10">
            <v>44424</v>
          </cell>
          <cell r="Q10">
            <v>44424</v>
          </cell>
          <cell r="R10">
            <v>44424</v>
          </cell>
          <cell r="S10" t="str">
            <v>COINCIDE</v>
          </cell>
          <cell r="T10" t="str">
            <v>COINCIDE</v>
          </cell>
          <cell r="U10" t="str">
            <v>COINCIDE</v>
          </cell>
          <cell r="V10">
            <v>44424</v>
          </cell>
          <cell r="W10">
            <v>44424</v>
          </cell>
          <cell r="X10"/>
          <cell r="Y10"/>
          <cell r="Z10" t="str">
            <v>ACTIVA</v>
          </cell>
          <cell r="AA10" t="str">
            <v>DETENIDA</v>
          </cell>
          <cell r="AB10" t="str">
            <v>NO COINCIDE</v>
          </cell>
          <cell r="AC10" t="str">
            <v>MAL MANEJO FINANCIERO-DESCAPITALIZACION DEL CONTRATISTA</v>
          </cell>
        </row>
        <row r="11">
          <cell r="A11">
            <v>1438</v>
          </cell>
          <cell r="B11" t="str">
            <v>0010-15</v>
          </cell>
          <cell r="C11" t="str">
            <v>BASICA CORAZONES UNIDOS - LOS HAITISES</v>
          </cell>
          <cell r="D11" t="str">
            <v>BASICA CORAZONES UNIDOS - LOS HAITISES</v>
          </cell>
          <cell r="E11" t="str">
            <v>AZUA</v>
          </cell>
          <cell r="F11" t="str">
            <v>LAS YAYAS DE VIAJAMA</v>
          </cell>
          <cell r="G11" t="str">
            <v>NUEVA</v>
          </cell>
          <cell r="H11" t="str">
            <v>4</v>
          </cell>
          <cell r="I11" t="str">
            <v>BASICA (B)</v>
          </cell>
          <cell r="J11" t="str">
            <v>ESCUELA</v>
          </cell>
          <cell r="K11" t="str">
            <v>MOPC</v>
          </cell>
          <cell r="L11" t="str">
            <v>CESAR EDUARDO PEREZ MELO</v>
          </cell>
          <cell r="M11">
            <v>9</v>
          </cell>
          <cell r="N11" t="str">
            <v>ROXANNA LAKE</v>
          </cell>
          <cell r="O11">
            <v>9</v>
          </cell>
          <cell r="P11">
            <v>44424</v>
          </cell>
          <cell r="Q11">
            <v>44424</v>
          </cell>
          <cell r="R11">
            <v>44424</v>
          </cell>
          <cell r="S11" t="str">
            <v>COINCIDE</v>
          </cell>
          <cell r="T11" t="str">
            <v>COINCIDE</v>
          </cell>
          <cell r="U11" t="str">
            <v>COINCIDE</v>
          </cell>
          <cell r="V11">
            <v>44424</v>
          </cell>
          <cell r="W11">
            <v>44424</v>
          </cell>
          <cell r="X11"/>
          <cell r="Y11"/>
          <cell r="Z11" t="str">
            <v>PRELIMINARES</v>
          </cell>
          <cell r="AA11" t="str">
            <v>DETENIDA</v>
          </cell>
          <cell r="AB11" t="str">
            <v>NO COINCIDE</v>
          </cell>
          <cell r="AC11" t="str">
            <v>DEPARTAMENTO PRESUPUESTO</v>
          </cell>
        </row>
        <row r="12">
          <cell r="A12">
            <v>1026</v>
          </cell>
          <cell r="B12" t="str">
            <v>2141</v>
          </cell>
          <cell r="C12" t="str">
            <v>BASICA HILARIO SANTOS LEON - LOS FRIOS</v>
          </cell>
          <cell r="D12" t="str">
            <v/>
          </cell>
          <cell r="E12" t="str">
            <v>AZUA</v>
          </cell>
          <cell r="F12" t="str">
            <v>PADRE LAS CASAS</v>
          </cell>
          <cell r="G12" t="str">
            <v>NUEVA</v>
          </cell>
          <cell r="H12" t="str">
            <v>3</v>
          </cell>
          <cell r="I12" t="str">
            <v>BASICA (B)</v>
          </cell>
          <cell r="J12" t="str">
            <v>ESCUELA</v>
          </cell>
          <cell r="K12" t="str">
            <v>MOPC</v>
          </cell>
          <cell r="L12" t="str">
            <v>SANDRA IVELISSE VARGAS</v>
          </cell>
          <cell r="M12">
            <v>15</v>
          </cell>
          <cell r="N12" t="str">
            <v>ROXANNA LAKE</v>
          </cell>
          <cell r="O12">
            <v>21</v>
          </cell>
          <cell r="P12">
            <v>44343</v>
          </cell>
          <cell r="Q12">
            <v>44343</v>
          </cell>
          <cell r="R12">
            <v>44343</v>
          </cell>
          <cell r="S12" t="str">
            <v>COINCIDE</v>
          </cell>
          <cell r="T12" t="str">
            <v>COINCIDE</v>
          </cell>
          <cell r="U12" t="str">
            <v>COINCIDE</v>
          </cell>
          <cell r="V12">
            <v>44343</v>
          </cell>
          <cell r="W12">
            <v>44343</v>
          </cell>
          <cell r="X12"/>
          <cell r="Y12"/>
          <cell r="Z12" t="str">
            <v>ACTIVA</v>
          </cell>
          <cell r="AA12" t="str">
            <v>ACTIVA</v>
          </cell>
          <cell r="AB12" t="str">
            <v>COINCIDE</v>
          </cell>
          <cell r="AC12" t="str">
            <v>RITMO ESPERADO</v>
          </cell>
        </row>
        <row r="13">
          <cell r="A13">
            <v>1439</v>
          </cell>
          <cell r="B13" t="str">
            <v>0011-15</v>
          </cell>
          <cell r="C13" t="str">
            <v>BASICA CORNELIO MARTINEZ - MONTE BONITO</v>
          </cell>
          <cell r="D13" t="str">
            <v/>
          </cell>
          <cell r="E13" t="str">
            <v>AZUA</v>
          </cell>
          <cell r="F13" t="str">
            <v>PADRE LAS CASAS</v>
          </cell>
          <cell r="G13" t="str">
            <v>NUEVA</v>
          </cell>
          <cell r="H13" t="str">
            <v>4</v>
          </cell>
          <cell r="I13" t="str">
            <v>BASICA (B)</v>
          </cell>
          <cell r="J13" t="str">
            <v>ESCUELA</v>
          </cell>
          <cell r="K13" t="str">
            <v>MOPC</v>
          </cell>
          <cell r="L13" t="str">
            <v>MARIA VICTORIA PERALTA GIL</v>
          </cell>
          <cell r="M13">
            <v>9</v>
          </cell>
          <cell r="N13" t="str">
            <v>ROXANNA LAKE</v>
          </cell>
          <cell r="O13">
            <v>6</v>
          </cell>
          <cell r="P13">
            <v>44424</v>
          </cell>
          <cell r="Q13">
            <v>44424</v>
          </cell>
          <cell r="R13">
            <v>44424</v>
          </cell>
          <cell r="S13" t="str">
            <v>COINCIDE</v>
          </cell>
          <cell r="T13" t="str">
            <v>COINCIDE</v>
          </cell>
          <cell r="U13" t="str">
            <v>COINCIDE</v>
          </cell>
          <cell r="V13">
            <v>44424</v>
          </cell>
          <cell r="W13">
            <v>44424</v>
          </cell>
          <cell r="X13"/>
          <cell r="Y13"/>
          <cell r="Z13" t="str">
            <v>PRELIMINARES</v>
          </cell>
          <cell r="AA13" t="str">
            <v>PRELIMINARES</v>
          </cell>
          <cell r="AB13" t="str">
            <v>COINCIDE</v>
          </cell>
          <cell r="AC13" t="str">
            <v>DEPARTAMENTO CALCULO</v>
          </cell>
        </row>
        <row r="14">
          <cell r="A14">
            <v>1440</v>
          </cell>
          <cell r="B14" t="str">
            <v>0012-15</v>
          </cell>
          <cell r="C14" t="str">
            <v>BASICA EL BUEN PASTOR (BASICA EVANGELISTA VELOZ)</v>
          </cell>
          <cell r="D14" t="str">
            <v>BASICA EVANGELISTA VELOZ</v>
          </cell>
          <cell r="E14" t="str">
            <v>AZUA</v>
          </cell>
          <cell r="F14" t="str">
            <v>PADRE LAS CASAS</v>
          </cell>
          <cell r="G14" t="str">
            <v>NUEVA</v>
          </cell>
          <cell r="H14" t="str">
            <v>4</v>
          </cell>
          <cell r="I14" t="str">
            <v>BASICA (B)</v>
          </cell>
          <cell r="J14" t="str">
            <v>ESCUELA</v>
          </cell>
          <cell r="K14" t="str">
            <v>MOPC</v>
          </cell>
          <cell r="L14" t="str">
            <v>MARINO AUGUSTO LUPERON FELIZ</v>
          </cell>
          <cell r="M14">
            <v>9</v>
          </cell>
          <cell r="N14" t="str">
            <v>ROXANNA LAKE</v>
          </cell>
          <cell r="O14">
            <v>6</v>
          </cell>
          <cell r="P14">
            <v>44551</v>
          </cell>
          <cell r="Q14">
            <v>44551</v>
          </cell>
          <cell r="R14">
            <v>44551</v>
          </cell>
          <cell r="S14" t="str">
            <v>COINCIDE</v>
          </cell>
          <cell r="T14" t="str">
            <v>COINCIDE</v>
          </cell>
          <cell r="U14" t="str">
            <v>COINCIDE</v>
          </cell>
          <cell r="V14">
            <v>44551</v>
          </cell>
          <cell r="W14">
            <v>44424</v>
          </cell>
          <cell r="X14"/>
          <cell r="Y14">
            <v>43689</v>
          </cell>
          <cell r="Z14" t="str">
            <v>DETENIDA</v>
          </cell>
          <cell r="AA14" t="str">
            <v>DETENIDA</v>
          </cell>
          <cell r="AB14" t="str">
            <v>COINCIDE</v>
          </cell>
          <cell r="AC14" t="str">
            <v>PROBLEMAS LEGALES (SOLAR)</v>
          </cell>
        </row>
        <row r="15">
          <cell r="A15">
            <v>374</v>
          </cell>
          <cell r="B15" t="str">
            <v>118-2013</v>
          </cell>
          <cell r="C15" t="str">
            <v>19 DE MARZO #2</v>
          </cell>
          <cell r="D15" t="str">
            <v/>
          </cell>
          <cell r="E15" t="str">
            <v>AZUA</v>
          </cell>
          <cell r="F15" t="str">
            <v>PERALTA</v>
          </cell>
          <cell r="G15" t="str">
            <v>NUEVA</v>
          </cell>
          <cell r="H15" t="str">
            <v>2</v>
          </cell>
          <cell r="I15" t="str">
            <v>BASICA (B)</v>
          </cell>
          <cell r="J15" t="str">
            <v>ESCUELA</v>
          </cell>
          <cell r="K15" t="str">
            <v>MOPC</v>
          </cell>
          <cell r="L15" t="str">
            <v>BIENVENIDO ALEJANDRO VALERIO DUARTE</v>
          </cell>
          <cell r="M15">
            <v>21</v>
          </cell>
          <cell r="N15" t="str">
            <v>ROXANNA LAKE</v>
          </cell>
          <cell r="O15">
            <v>69</v>
          </cell>
          <cell r="P15">
            <v>44192</v>
          </cell>
          <cell r="Q15">
            <v>44193</v>
          </cell>
          <cell r="R15">
            <v>44192</v>
          </cell>
          <cell r="S15" t="str">
            <v>NO COINCIDE</v>
          </cell>
          <cell r="T15" t="str">
            <v>COINCIDE</v>
          </cell>
          <cell r="U15" t="str">
            <v>NO COINCIDE</v>
          </cell>
          <cell r="V15">
            <v>44192</v>
          </cell>
          <cell r="W15">
            <v>44254</v>
          </cell>
          <cell r="X15"/>
          <cell r="Y15"/>
          <cell r="Z15" t="str">
            <v>ACTIVA</v>
          </cell>
          <cell r="AA15" t="str">
            <v>DETENIDA</v>
          </cell>
          <cell r="AB15" t="str">
            <v>NO COINCIDE</v>
          </cell>
          <cell r="AC15" t="str">
            <v>MAL MANEJO FINANCIERO-DESCAPITALIZACION DEL CONTRATISTA</v>
          </cell>
        </row>
        <row r="16">
          <cell r="A16">
            <v>1027</v>
          </cell>
          <cell r="B16" t="str">
            <v>2142</v>
          </cell>
          <cell r="C16" t="str">
            <v>BASICA LOS JOBOS</v>
          </cell>
          <cell r="D16" t="str">
            <v/>
          </cell>
          <cell r="E16" t="str">
            <v>AZUA</v>
          </cell>
          <cell r="F16" t="str">
            <v>PERALTA</v>
          </cell>
          <cell r="G16" t="str">
            <v>NUEVA</v>
          </cell>
          <cell r="H16" t="str">
            <v>3</v>
          </cell>
          <cell r="I16" t="str">
            <v>BASICA (B)</v>
          </cell>
          <cell r="J16" t="str">
            <v>ESCUELA</v>
          </cell>
          <cell r="K16" t="str">
            <v>MOPC</v>
          </cell>
          <cell r="L16" t="str">
            <v>YSELMYS RODRIGUEZ PEREZ</v>
          </cell>
          <cell r="M16">
            <v>12</v>
          </cell>
          <cell r="N16" t="str">
            <v>ROXANNA LAKE</v>
          </cell>
          <cell r="O16">
            <v>14</v>
          </cell>
          <cell r="P16">
            <v>44343</v>
          </cell>
          <cell r="Q16">
            <v>44343</v>
          </cell>
          <cell r="R16">
            <v>44343</v>
          </cell>
          <cell r="S16" t="str">
            <v>COINCIDE</v>
          </cell>
          <cell r="T16" t="str">
            <v>COINCIDE</v>
          </cell>
          <cell r="U16" t="str">
            <v>COINCIDE</v>
          </cell>
          <cell r="V16">
            <v>44343</v>
          </cell>
          <cell r="W16">
            <v>44343</v>
          </cell>
          <cell r="X16"/>
          <cell r="Y16"/>
          <cell r="Z16" t="str">
            <v>ACTIVA</v>
          </cell>
          <cell r="AA16" t="str">
            <v>ACTIVA</v>
          </cell>
          <cell r="AB16" t="str">
            <v>COINCIDE</v>
          </cell>
          <cell r="AC16" t="str">
            <v>RITMO ESPERADO</v>
          </cell>
        </row>
        <row r="17">
          <cell r="A17">
            <v>23</v>
          </cell>
          <cell r="B17" t="str">
            <v>1364-2012</v>
          </cell>
          <cell r="C17" t="str">
            <v>BASICA PUEBLO VIEJO</v>
          </cell>
          <cell r="D17" t="str">
            <v/>
          </cell>
          <cell r="E17" t="str">
            <v>AZUA</v>
          </cell>
          <cell r="F17" t="str">
            <v>PUEBLO VIEJO</v>
          </cell>
          <cell r="G17" t="str">
            <v>NUEVA</v>
          </cell>
          <cell r="H17" t="str">
            <v>1</v>
          </cell>
          <cell r="I17" t="str">
            <v>BASICA (B)</v>
          </cell>
          <cell r="J17" t="str">
            <v>ESCUELA</v>
          </cell>
          <cell r="K17" t="str">
            <v>MOPC</v>
          </cell>
          <cell r="L17" t="str">
            <v>CONSTRUCTORES MELO PANIAGUA</v>
          </cell>
          <cell r="M17">
            <v>17</v>
          </cell>
          <cell r="N17" t="str">
            <v>ROXANNA LAKE</v>
          </cell>
          <cell r="O17">
            <v>70</v>
          </cell>
          <cell r="P17">
            <v>44551</v>
          </cell>
          <cell r="Q17">
            <v>44551</v>
          </cell>
          <cell r="R17">
            <v>44551</v>
          </cell>
          <cell r="S17" t="str">
            <v>COINCIDE</v>
          </cell>
          <cell r="T17" t="str">
            <v>COINCIDE</v>
          </cell>
          <cell r="U17" t="str">
            <v>COINCIDE</v>
          </cell>
          <cell r="V17">
            <v>44551</v>
          </cell>
          <cell r="W17">
            <v>44551</v>
          </cell>
          <cell r="X17"/>
          <cell r="Y17">
            <v>43531</v>
          </cell>
          <cell r="Z17" t="str">
            <v>DETENIDA</v>
          </cell>
          <cell r="AA17" t="str">
            <v>DETENIDA</v>
          </cell>
          <cell r="AB17" t="str">
            <v>COINCIDE</v>
          </cell>
          <cell r="AC17" t="str">
            <v>MAL MANEJO FINANCIERO-DESCAPITALIZACION DEL CONTRATISTA</v>
          </cell>
        </row>
        <row r="18">
          <cell r="A18">
            <v>721</v>
          </cell>
          <cell r="B18" t="str">
            <v>175</v>
          </cell>
          <cell r="C18" t="str">
            <v>LOS LADRILLOS</v>
          </cell>
          <cell r="D18" t="str">
            <v/>
          </cell>
          <cell r="E18" t="str">
            <v>AZUA</v>
          </cell>
          <cell r="F18" t="str">
            <v>SABANA YEGUA</v>
          </cell>
          <cell r="G18" t="str">
            <v>AMPLIACION Y REPARACION</v>
          </cell>
          <cell r="H18" t="str">
            <v>2</v>
          </cell>
          <cell r="I18" t="str">
            <v>BASICA (B)</v>
          </cell>
          <cell r="J18" t="str">
            <v>ESCUELA</v>
          </cell>
          <cell r="K18" t="str">
            <v>MOPC</v>
          </cell>
          <cell r="L18" t="str">
            <v>MERVI LUZ CABRAL GIL</v>
          </cell>
          <cell r="M18">
            <v>15</v>
          </cell>
          <cell r="N18" t="str">
            <v>ROXANNA LAKE</v>
          </cell>
          <cell r="O18">
            <v>65</v>
          </cell>
          <cell r="P18">
            <v>44551</v>
          </cell>
          <cell r="Q18">
            <v>44551</v>
          </cell>
          <cell r="R18">
            <v>44551</v>
          </cell>
          <cell r="S18" t="str">
            <v>COINCIDE</v>
          </cell>
          <cell r="T18" t="str">
            <v>COINCIDE</v>
          </cell>
          <cell r="U18" t="str">
            <v>COINCIDE</v>
          </cell>
          <cell r="V18">
            <v>44551</v>
          </cell>
          <cell r="W18">
            <v>44551</v>
          </cell>
          <cell r="X18"/>
          <cell r="Y18">
            <v>43668</v>
          </cell>
          <cell r="Z18" t="str">
            <v>DETENIDA</v>
          </cell>
          <cell r="AA18" t="str">
            <v>DETENIDA</v>
          </cell>
          <cell r="AB18" t="str">
            <v>COINCIDE</v>
          </cell>
          <cell r="AC18" t="str">
            <v>EN MANOS DEL SUPERVISOR</v>
          </cell>
        </row>
        <row r="19">
          <cell r="A19">
            <v>723</v>
          </cell>
          <cell r="B19" t="str">
            <v>0133-2013</v>
          </cell>
          <cell r="C19" t="str">
            <v>TABARA ARRIBA</v>
          </cell>
          <cell r="D19" t="str">
            <v/>
          </cell>
          <cell r="E19" t="str">
            <v>AZUA</v>
          </cell>
          <cell r="F19" t="str">
            <v>TABARA ARRIBA</v>
          </cell>
          <cell r="G19" t="str">
            <v>AMPLIACION Y REPARACION</v>
          </cell>
          <cell r="H19" t="str">
            <v>2</v>
          </cell>
          <cell r="I19" t="str">
            <v>BASICA (B)</v>
          </cell>
          <cell r="J19" t="str">
            <v>ESCUELA</v>
          </cell>
          <cell r="K19" t="str">
            <v>MOPC</v>
          </cell>
          <cell r="L19" t="str">
            <v>RAMON BERNARDO PEREZ NOBOA</v>
          </cell>
          <cell r="M19">
            <v>6</v>
          </cell>
          <cell r="N19" t="str">
            <v>ROXANNA LAKE</v>
          </cell>
          <cell r="O19">
            <v>89</v>
          </cell>
          <cell r="P19">
            <v>44043</v>
          </cell>
          <cell r="Q19">
            <v>44043</v>
          </cell>
          <cell r="R19">
            <v>44043</v>
          </cell>
          <cell r="S19" t="str">
            <v>COINCIDE</v>
          </cell>
          <cell r="T19" t="str">
            <v>COINCIDE</v>
          </cell>
          <cell r="U19" t="str">
            <v>COINCIDE</v>
          </cell>
          <cell r="V19">
            <v>44043</v>
          </cell>
          <cell r="W19">
            <v>44074</v>
          </cell>
          <cell r="X19"/>
          <cell r="Y19"/>
          <cell r="Z19" t="str">
            <v>ACTIVA</v>
          </cell>
          <cell r="AA19" t="str">
            <v>ACTIVA</v>
          </cell>
          <cell r="AB19" t="str">
            <v>COINCIDE</v>
          </cell>
          <cell r="AC19" t="str">
            <v>RITMO ESPERADO</v>
          </cell>
        </row>
        <row r="20">
          <cell r="A20">
            <v>1954</v>
          </cell>
          <cell r="B20" t="str">
            <v>4336</v>
          </cell>
          <cell r="C20" t="str">
            <v>BASICA EL MANI</v>
          </cell>
          <cell r="D20" t="str">
            <v/>
          </cell>
          <cell r="E20" t="str">
            <v>PERAVIA</v>
          </cell>
          <cell r="F20" t="str">
            <v>BANI</v>
          </cell>
          <cell r="G20" t="str">
            <v>NUEVA</v>
          </cell>
          <cell r="H20" t="str">
            <v>1</v>
          </cell>
          <cell r="I20" t="str">
            <v>BASICA (B)</v>
          </cell>
          <cell r="J20" t="str">
            <v>ESCUELA</v>
          </cell>
          <cell r="K20" t="str">
            <v>MOPC</v>
          </cell>
          <cell r="L20" t="str">
            <v>EQUITECH GROUP</v>
          </cell>
          <cell r="M20">
            <v>0</v>
          </cell>
          <cell r="N20" t="str">
            <v>ROXANNA LAKE</v>
          </cell>
          <cell r="O20">
            <v>75</v>
          </cell>
          <cell r="P20">
            <v>44551</v>
          </cell>
          <cell r="Q20">
            <v>44551</v>
          </cell>
          <cell r="R20">
            <v>44551</v>
          </cell>
          <cell r="S20" t="str">
            <v>COINCIDE</v>
          </cell>
          <cell r="T20" t="str">
            <v>COINCIDE</v>
          </cell>
          <cell r="U20" t="str">
            <v>COINCIDE</v>
          </cell>
          <cell r="V20">
            <v>44551</v>
          </cell>
          <cell r="W20">
            <v>44551</v>
          </cell>
          <cell r="X20"/>
          <cell r="Y20">
            <v>43329</v>
          </cell>
          <cell r="Z20" t="str">
            <v>DETENIDA</v>
          </cell>
          <cell r="AA20" t="str">
            <v>ACTIVA</v>
          </cell>
          <cell r="AB20" t="str">
            <v>NO COINCIDE</v>
          </cell>
          <cell r="AC20" t="str">
            <v>RITMO ESPERADO</v>
          </cell>
        </row>
        <row r="21">
          <cell r="A21">
            <v>1615</v>
          </cell>
          <cell r="B21" t="str">
            <v>0409-15</v>
          </cell>
          <cell r="C21" t="str">
            <v>BASICA EL LIMONAL-LA VEREDA</v>
          </cell>
          <cell r="D21" t="str">
            <v>BASICA EL LIMONAL-LA VEREDA</v>
          </cell>
          <cell r="E21" t="str">
            <v>PERAVIA</v>
          </cell>
          <cell r="F21" t="str">
            <v>BANI</v>
          </cell>
          <cell r="G21" t="str">
            <v>NUEVA</v>
          </cell>
          <cell r="H21" t="str">
            <v>4</v>
          </cell>
          <cell r="I21" t="str">
            <v>BASICA (B)</v>
          </cell>
          <cell r="J21" t="str">
            <v>ESCUELA</v>
          </cell>
          <cell r="K21" t="str">
            <v>MOPC</v>
          </cell>
          <cell r="L21" t="str">
            <v>CONSTRUMIRKA SRL</v>
          </cell>
          <cell r="M21">
            <v>12</v>
          </cell>
          <cell r="N21" t="str">
            <v>ROXANNA LAKE</v>
          </cell>
          <cell r="O21">
            <v>59</v>
          </cell>
          <cell r="P21">
            <v>44551</v>
          </cell>
          <cell r="Q21">
            <v>44551</v>
          </cell>
          <cell r="R21">
            <v>44551</v>
          </cell>
          <cell r="S21" t="str">
            <v>COINCIDE</v>
          </cell>
          <cell r="T21" t="str">
            <v>COINCIDE</v>
          </cell>
          <cell r="U21" t="str">
            <v>COINCIDE</v>
          </cell>
          <cell r="V21">
            <v>44551</v>
          </cell>
          <cell r="W21">
            <v>44186</v>
          </cell>
          <cell r="X21"/>
          <cell r="Y21">
            <v>43718</v>
          </cell>
          <cell r="Z21" t="str">
            <v>DETENIDA</v>
          </cell>
          <cell r="AA21" t="str">
            <v>DETENIDA</v>
          </cell>
          <cell r="AB21" t="str">
            <v>COINCIDE</v>
          </cell>
          <cell r="AC21" t="str">
            <v>MAL MANEJO FINANCIERO-DESCAPITALIZACION DEL CONTRATISTA</v>
          </cell>
        </row>
        <row r="22">
          <cell r="A22">
            <v>545</v>
          </cell>
          <cell r="B22" t="str">
            <v>431-2013</v>
          </cell>
          <cell r="C22" t="str">
            <v>SANTOS GUILLERMO PLACENCIO CARMONA</v>
          </cell>
          <cell r="D22" t="str">
            <v>SANTOS GUILLERMO PLACENCIO CARMONA</v>
          </cell>
          <cell r="E22" t="str">
            <v>PERAVIA</v>
          </cell>
          <cell r="F22" t="str">
            <v>NIZAO</v>
          </cell>
          <cell r="G22" t="str">
            <v>AMPLIACION Y REPARACION</v>
          </cell>
          <cell r="H22" t="str">
            <v>2</v>
          </cell>
          <cell r="I22" t="str">
            <v>BASICA (B)</v>
          </cell>
          <cell r="J22" t="str">
            <v>ESCUELA</v>
          </cell>
          <cell r="K22" t="str">
            <v>MOPC</v>
          </cell>
          <cell r="L22" t="str">
            <v>JENNI LUCELINA ARIAS SANTOS</v>
          </cell>
          <cell r="M22">
            <v>2</v>
          </cell>
          <cell r="N22" t="str">
            <v>ROXANNA LAKE</v>
          </cell>
          <cell r="O22">
            <v>100</v>
          </cell>
          <cell r="P22">
            <v>43871</v>
          </cell>
          <cell r="Q22">
            <v>43865</v>
          </cell>
          <cell r="R22">
            <v>43865</v>
          </cell>
          <cell r="S22" t="str">
            <v>NO COINCIDE</v>
          </cell>
          <cell r="T22" t="str">
            <v>NO COINCIDE</v>
          </cell>
          <cell r="U22" t="str">
            <v>COINCIDE</v>
          </cell>
          <cell r="V22">
            <v>43871</v>
          </cell>
          <cell r="W22">
            <v>43871</v>
          </cell>
          <cell r="X22"/>
          <cell r="Y22"/>
          <cell r="Z22" t="str">
            <v>ACTIVA</v>
          </cell>
          <cell r="AA22" t="str">
            <v>TERMINADA</v>
          </cell>
          <cell r="AB22" t="str">
            <v>NO COINCIDE</v>
          </cell>
          <cell r="AC22" t="str">
            <v>NO ESPECIFICADO</v>
          </cell>
        </row>
        <row r="23">
          <cell r="A23">
            <v>273</v>
          </cell>
          <cell r="B23" t="str">
            <v>1712-2012</v>
          </cell>
          <cell r="C23" t="str">
            <v>BASICA QUITA SUEÑO # 2</v>
          </cell>
          <cell r="D23" t="str">
            <v>BASICA QUITA SUEÑO # 2</v>
          </cell>
          <cell r="E23" t="str">
            <v>SAN CRISTOBAL</v>
          </cell>
          <cell r="F23" t="str">
            <v>BAJOS DE HAINA</v>
          </cell>
          <cell r="G23" t="str">
            <v>NUEVA</v>
          </cell>
          <cell r="H23" t="str">
            <v>1</v>
          </cell>
          <cell r="I23" t="str">
            <v>BASICA (B)</v>
          </cell>
          <cell r="J23" t="str">
            <v>ESCUELA</v>
          </cell>
          <cell r="K23" t="str">
            <v>MOPC</v>
          </cell>
          <cell r="L23" t="str">
            <v>SERVICIOS INGENIERIA CIVIL Y ELECTRICA C.POR.A</v>
          </cell>
          <cell r="M23">
            <v>20</v>
          </cell>
          <cell r="N23" t="str">
            <v>ROXANNA LAKE</v>
          </cell>
          <cell r="O23">
            <v>87</v>
          </cell>
          <cell r="P23">
            <v>44551</v>
          </cell>
          <cell r="Q23">
            <v>44551</v>
          </cell>
          <cell r="R23">
            <v>44551</v>
          </cell>
          <cell r="S23" t="str">
            <v>COINCIDE</v>
          </cell>
          <cell r="T23" t="str">
            <v>COINCIDE</v>
          </cell>
          <cell r="U23" t="str">
            <v>COINCIDE</v>
          </cell>
          <cell r="V23">
            <v>44551</v>
          </cell>
          <cell r="W23">
            <v>44551</v>
          </cell>
          <cell r="X23"/>
          <cell r="Y23">
            <v>42184</v>
          </cell>
          <cell r="Z23" t="str">
            <v>DETENIDA</v>
          </cell>
          <cell r="AA23" t="str">
            <v>DETENIDA</v>
          </cell>
          <cell r="AB23" t="str">
            <v>COINCIDE</v>
          </cell>
          <cell r="AC23" t="str">
            <v>INTERVENCION LEGAL</v>
          </cell>
        </row>
        <row r="24">
          <cell r="A24">
            <v>1197</v>
          </cell>
          <cell r="B24" t="str">
            <v>2278</v>
          </cell>
          <cell r="C24" t="str">
            <v>BASICA EL GRINGO</v>
          </cell>
          <cell r="D24" t="str">
            <v>BASICA EL GRINGO</v>
          </cell>
          <cell r="E24" t="str">
            <v>SAN CRISTOBAL</v>
          </cell>
          <cell r="F24" t="str">
            <v>BAJOS DE HAINA</v>
          </cell>
          <cell r="G24" t="str">
            <v>NUEVA</v>
          </cell>
          <cell r="H24" t="str">
            <v>3</v>
          </cell>
          <cell r="I24" t="str">
            <v>BASICA (B)</v>
          </cell>
          <cell r="J24" t="str">
            <v>ESCUELA</v>
          </cell>
          <cell r="K24" t="str">
            <v>MOPC</v>
          </cell>
          <cell r="L24" t="str">
            <v>JESUS MARIA PANIAGUA SEGURA</v>
          </cell>
          <cell r="M24">
            <v>20</v>
          </cell>
          <cell r="N24" t="str">
            <v>ROXANNA LAKE</v>
          </cell>
          <cell r="O24">
            <v>65</v>
          </cell>
          <cell r="P24">
            <v>44186</v>
          </cell>
          <cell r="Q24">
            <v>44186</v>
          </cell>
          <cell r="R24">
            <v>44186</v>
          </cell>
          <cell r="S24" t="str">
            <v>COINCIDE</v>
          </cell>
          <cell r="T24" t="str">
            <v>COINCIDE</v>
          </cell>
          <cell r="U24" t="str">
            <v>COINCIDE</v>
          </cell>
          <cell r="V24">
            <v>44186</v>
          </cell>
          <cell r="W24">
            <v>44186</v>
          </cell>
          <cell r="X24"/>
          <cell r="Y24"/>
          <cell r="Z24" t="str">
            <v>ACTIVA</v>
          </cell>
          <cell r="AA24" t="str">
            <v>DETENIDA</v>
          </cell>
          <cell r="AB24" t="str">
            <v>NO COINCIDE</v>
          </cell>
          <cell r="AC24" t="str">
            <v xml:space="preserve">A LA ESPERA APROBACIONES </v>
          </cell>
        </row>
        <row r="25">
          <cell r="A25">
            <v>1198</v>
          </cell>
          <cell r="B25" t="str">
            <v>2279</v>
          </cell>
          <cell r="C25" t="str">
            <v>BASICA LA PARED</v>
          </cell>
          <cell r="D25" t="str">
            <v>BASICA LA PARED</v>
          </cell>
          <cell r="E25" t="str">
            <v>SAN CRISTOBAL</v>
          </cell>
          <cell r="F25" t="str">
            <v>BAJOS DE HAINA</v>
          </cell>
          <cell r="G25" t="str">
            <v>NUEVA</v>
          </cell>
          <cell r="H25" t="str">
            <v>3</v>
          </cell>
          <cell r="I25" t="str">
            <v>BASICA (B)</v>
          </cell>
          <cell r="J25" t="str">
            <v>ESCUELA</v>
          </cell>
          <cell r="K25" t="str">
            <v>MOPC</v>
          </cell>
          <cell r="L25" t="str">
            <v>RAQUEL DELGADO ARAUJO DE FIGUEREO</v>
          </cell>
          <cell r="M25">
            <v>20</v>
          </cell>
          <cell r="N25" t="str">
            <v>ROXANNA LAKE</v>
          </cell>
          <cell r="O25">
            <v>50</v>
          </cell>
          <cell r="P25">
            <v>44551</v>
          </cell>
          <cell r="Q25">
            <v>44551</v>
          </cell>
          <cell r="R25">
            <v>44551</v>
          </cell>
          <cell r="S25" t="str">
            <v>COINCIDE</v>
          </cell>
          <cell r="T25" t="str">
            <v>COINCIDE</v>
          </cell>
          <cell r="U25" t="str">
            <v>COINCIDE</v>
          </cell>
          <cell r="V25">
            <v>44551</v>
          </cell>
          <cell r="W25">
            <v>44551</v>
          </cell>
          <cell r="X25"/>
          <cell r="Y25">
            <v>43518</v>
          </cell>
          <cell r="Z25" t="str">
            <v>DETENIDA</v>
          </cell>
          <cell r="AA25" t="str">
            <v>DETENIDA</v>
          </cell>
          <cell r="AB25" t="str">
            <v>COINCIDE</v>
          </cell>
          <cell r="AC25" t="str">
            <v>MAL MANEJO FINANCIERO-DESCAPITALIZACION DEL CONTRATISTA</v>
          </cell>
        </row>
        <row r="26">
          <cell r="A26">
            <v>1199</v>
          </cell>
          <cell r="B26" t="str">
            <v>2280-2013</v>
          </cell>
          <cell r="C26" t="str">
            <v>BASICA SAN ANTONIO</v>
          </cell>
          <cell r="D26" t="str">
            <v>BASICA SAN ANTONIO</v>
          </cell>
          <cell r="E26" t="str">
            <v>SAN CRISTOBAL</v>
          </cell>
          <cell r="F26" t="str">
            <v>BAJOS DE HAINA</v>
          </cell>
          <cell r="G26" t="str">
            <v>NUEVA</v>
          </cell>
          <cell r="H26" t="str">
            <v>3</v>
          </cell>
          <cell r="I26" t="str">
            <v>BASICA (B)</v>
          </cell>
          <cell r="J26" t="str">
            <v>ESCUELA</v>
          </cell>
          <cell r="K26" t="str">
            <v>MOPC</v>
          </cell>
          <cell r="L26" t="str">
            <v>ACELA ARMANTINA ALARCON PEGUERO</v>
          </cell>
          <cell r="M26">
            <v>20</v>
          </cell>
          <cell r="N26" t="str">
            <v>ROXANNA LAKE</v>
          </cell>
          <cell r="O26">
            <v>10</v>
          </cell>
          <cell r="P26">
            <v>44343</v>
          </cell>
          <cell r="Q26">
            <v>44343</v>
          </cell>
          <cell r="R26">
            <v>44343</v>
          </cell>
          <cell r="S26" t="str">
            <v>COINCIDE</v>
          </cell>
          <cell r="T26" t="str">
            <v>COINCIDE</v>
          </cell>
          <cell r="U26" t="str">
            <v>COINCIDE</v>
          </cell>
          <cell r="V26">
            <v>44343</v>
          </cell>
          <cell r="W26">
            <v>44254</v>
          </cell>
          <cell r="X26"/>
          <cell r="Y26">
            <v>43438</v>
          </cell>
          <cell r="Z26" t="str">
            <v>ACTIVA</v>
          </cell>
          <cell r="AA26" t="str">
            <v>ACTIVA</v>
          </cell>
          <cell r="AB26" t="str">
            <v>COINCIDE</v>
          </cell>
          <cell r="AC26" t="str">
            <v>RITMO ESPERADO</v>
          </cell>
        </row>
        <row r="27">
          <cell r="A27">
            <v>1648</v>
          </cell>
          <cell r="B27" t="str">
            <v>0417-15</v>
          </cell>
          <cell r="C27" t="str">
            <v>BASICA EL NIETO</v>
          </cell>
          <cell r="D27" t="str">
            <v>BASICA EL NIETO</v>
          </cell>
          <cell r="E27" t="str">
            <v>SAN CRISTOBAL</v>
          </cell>
          <cell r="F27" t="str">
            <v>BAJOS DE HAINA</v>
          </cell>
          <cell r="G27" t="str">
            <v>NUEVA</v>
          </cell>
          <cell r="H27" t="str">
            <v>4</v>
          </cell>
          <cell r="I27" t="str">
            <v>BASICA (B)</v>
          </cell>
          <cell r="J27" t="str">
            <v>ESCUELA</v>
          </cell>
          <cell r="K27" t="str">
            <v>MOPC</v>
          </cell>
          <cell r="L27" t="str">
            <v>INVERSIONES LAVABER S R L</v>
          </cell>
          <cell r="M27">
            <v>24</v>
          </cell>
          <cell r="N27" t="str">
            <v>ROXANNA LAKE</v>
          </cell>
          <cell r="O27">
            <v>25</v>
          </cell>
          <cell r="P27">
            <v>44254</v>
          </cell>
          <cell r="Q27">
            <v>44253</v>
          </cell>
          <cell r="R27">
            <v>44254</v>
          </cell>
          <cell r="S27" t="str">
            <v>NO COINCIDE</v>
          </cell>
          <cell r="T27" t="str">
            <v>COINCIDE</v>
          </cell>
          <cell r="U27" t="str">
            <v>NO COINCIDE</v>
          </cell>
          <cell r="V27">
            <v>44254</v>
          </cell>
          <cell r="W27">
            <v>44254</v>
          </cell>
          <cell r="X27"/>
          <cell r="Y27">
            <v>43746</v>
          </cell>
          <cell r="Z27" t="str">
            <v>DETENIDA</v>
          </cell>
          <cell r="AA27" t="str">
            <v>DETENIDA</v>
          </cell>
          <cell r="AB27" t="str">
            <v>COINCIDE</v>
          </cell>
          <cell r="AC27" t="str">
            <v>PENDIENTE PAGO CUBICACION</v>
          </cell>
        </row>
        <row r="28">
          <cell r="A28">
            <v>1800</v>
          </cell>
          <cell r="B28" t="str">
            <v>292-2015</v>
          </cell>
          <cell r="C28" t="str">
            <v>BASICA MOVEARTE EL DIQUE</v>
          </cell>
          <cell r="D28" t="str">
            <v/>
          </cell>
          <cell r="E28" t="str">
            <v>SAN CRISTOBAL</v>
          </cell>
          <cell r="F28" t="str">
            <v>BAJOS DE HAINA</v>
          </cell>
          <cell r="G28" t="str">
            <v>NUEVA</v>
          </cell>
          <cell r="H28" t="str">
            <v>4</v>
          </cell>
          <cell r="I28" t="str">
            <v>BASICA (B)</v>
          </cell>
          <cell r="J28" t="str">
            <v>ESCUELA</v>
          </cell>
          <cell r="K28" t="str">
            <v>MOPC</v>
          </cell>
          <cell r="L28" t="str">
            <v>YAN CARLOS CASTILLO DE LA CRUZ</v>
          </cell>
          <cell r="M28">
            <v>24</v>
          </cell>
          <cell r="N28" t="str">
            <v>ROXANNA LAKE</v>
          </cell>
          <cell r="O28">
            <v>84</v>
          </cell>
          <cell r="P28">
            <v>43980</v>
          </cell>
          <cell r="Q28">
            <v>43980</v>
          </cell>
          <cell r="R28">
            <v>43980</v>
          </cell>
          <cell r="S28" t="str">
            <v>COINCIDE</v>
          </cell>
          <cell r="T28" t="str">
            <v>COINCIDE</v>
          </cell>
          <cell r="U28" t="str">
            <v>COINCIDE</v>
          </cell>
          <cell r="V28">
            <v>43980</v>
          </cell>
          <cell r="W28">
            <v>43980</v>
          </cell>
          <cell r="X28"/>
          <cell r="Y28"/>
          <cell r="Z28" t="str">
            <v>ACTIVA</v>
          </cell>
          <cell r="AA28" t="str">
            <v>ACTIVA</v>
          </cell>
          <cell r="AB28" t="str">
            <v>COINCIDE</v>
          </cell>
          <cell r="AC28" t="str">
            <v>RITMO ESPERADO</v>
          </cell>
        </row>
        <row r="29">
          <cell r="A29">
            <v>1943</v>
          </cell>
          <cell r="B29" t="str">
            <v>4544</v>
          </cell>
          <cell r="C29" t="str">
            <v>BASICA BOCA DE LA TOMA</v>
          </cell>
          <cell r="D29" t="str">
            <v/>
          </cell>
          <cell r="E29" t="str">
            <v>SAN CRISTOBAL</v>
          </cell>
          <cell r="F29" t="str">
            <v>CAMBITA GARABITOS</v>
          </cell>
          <cell r="G29" t="str">
            <v>NUEVA</v>
          </cell>
          <cell r="H29" t="str">
            <v>3</v>
          </cell>
          <cell r="I29" t="str">
            <v>BASICA (B)</v>
          </cell>
          <cell r="J29" t="str">
            <v>ESCUELA</v>
          </cell>
          <cell r="K29" t="str">
            <v>MOPC</v>
          </cell>
          <cell r="L29" t="str">
            <v>SANTO DE LA ROSA SORIANO</v>
          </cell>
          <cell r="M29">
            <v>0</v>
          </cell>
          <cell r="N29" t="str">
            <v>ROXANNA LAKE</v>
          </cell>
          <cell r="O29">
            <v>15</v>
          </cell>
          <cell r="P29">
            <v>44551</v>
          </cell>
          <cell r="Q29">
            <v>44551</v>
          </cell>
          <cell r="R29">
            <v>44551</v>
          </cell>
          <cell r="S29" t="str">
            <v>COINCIDE</v>
          </cell>
          <cell r="T29" t="str">
            <v>COINCIDE</v>
          </cell>
          <cell r="U29" t="str">
            <v>COINCIDE</v>
          </cell>
          <cell r="V29">
            <v>44551</v>
          </cell>
          <cell r="W29">
            <v>44551</v>
          </cell>
          <cell r="X29"/>
          <cell r="Y29">
            <v>43507</v>
          </cell>
          <cell r="Z29" t="str">
            <v>DETENIDA</v>
          </cell>
          <cell r="AA29" t="str">
            <v>DETENIDA</v>
          </cell>
          <cell r="AB29" t="str">
            <v>COINCIDE</v>
          </cell>
          <cell r="AC29" t="str">
            <v>COMPRA TERRENO ADICIONAL</v>
          </cell>
        </row>
        <row r="30">
          <cell r="A30">
            <v>1203</v>
          </cell>
          <cell r="B30" t="str">
            <v>2422</v>
          </cell>
          <cell r="C30" t="str">
            <v>BASICA LOS TOROS</v>
          </cell>
          <cell r="D30" t="str">
            <v>BASICA LOS TOROS</v>
          </cell>
          <cell r="E30" t="str">
            <v>SAN CRISTOBAL</v>
          </cell>
          <cell r="F30" t="str">
            <v>CAMBITA GARABITOS</v>
          </cell>
          <cell r="G30" t="str">
            <v>NUEVA</v>
          </cell>
          <cell r="H30" t="str">
            <v>3</v>
          </cell>
          <cell r="I30" t="str">
            <v>BASICA (B)</v>
          </cell>
          <cell r="J30" t="str">
            <v>ESCUELA</v>
          </cell>
          <cell r="K30" t="str">
            <v>MOPC</v>
          </cell>
          <cell r="L30" t="str">
            <v>CONSTRUCTORA GARAOL S R L</v>
          </cell>
          <cell r="M30">
            <v>11</v>
          </cell>
          <cell r="N30" t="str">
            <v>ROXANNA LAKE</v>
          </cell>
          <cell r="O30">
            <v>65</v>
          </cell>
          <cell r="P30">
            <v>44104</v>
          </cell>
          <cell r="Q30">
            <v>44104</v>
          </cell>
          <cell r="R30">
            <v>44104</v>
          </cell>
          <cell r="S30" t="str">
            <v>COINCIDE</v>
          </cell>
          <cell r="T30" t="str">
            <v>COINCIDE</v>
          </cell>
          <cell r="U30" t="str">
            <v>COINCIDE</v>
          </cell>
          <cell r="V30">
            <v>44104</v>
          </cell>
          <cell r="W30">
            <v>44104</v>
          </cell>
          <cell r="X30"/>
          <cell r="Y30"/>
          <cell r="Z30" t="str">
            <v>ACTIVA</v>
          </cell>
          <cell r="AA30" t="str">
            <v>DETENIDA</v>
          </cell>
          <cell r="AB30" t="str">
            <v>NO COINCIDE</v>
          </cell>
          <cell r="AC30" t="str">
            <v>A LA ESPERA DE DOCUMENTOS</v>
          </cell>
        </row>
        <row r="31">
          <cell r="A31">
            <v>1654</v>
          </cell>
          <cell r="B31" t="str">
            <v>0177-15</v>
          </cell>
          <cell r="C31" t="str">
            <v>BASICA HERMANAS MIRABAL</v>
          </cell>
          <cell r="D31" t="str">
            <v>BASICA HERMANAS MIRABAL</v>
          </cell>
          <cell r="E31" t="str">
            <v>SAN CRISTOBAL</v>
          </cell>
          <cell r="F31" t="str">
            <v>CAMBITA GARABITOS</v>
          </cell>
          <cell r="G31" t="str">
            <v>NUEVA</v>
          </cell>
          <cell r="H31" t="str">
            <v>4</v>
          </cell>
          <cell r="I31" t="str">
            <v>BASICA (B)</v>
          </cell>
          <cell r="J31" t="str">
            <v>ESCUELA</v>
          </cell>
          <cell r="K31" t="str">
            <v>MOPC</v>
          </cell>
          <cell r="L31" t="str">
            <v>MISHELLE MARIET ABREU SOTO</v>
          </cell>
          <cell r="M31">
            <v>10</v>
          </cell>
          <cell r="N31" t="str">
            <v>ROXANNA LAKE</v>
          </cell>
          <cell r="O31">
            <v>88</v>
          </cell>
          <cell r="P31">
            <v>44074</v>
          </cell>
          <cell r="Q31">
            <v>44074</v>
          </cell>
          <cell r="R31">
            <v>44074</v>
          </cell>
          <cell r="S31" t="str">
            <v>COINCIDE</v>
          </cell>
          <cell r="T31" t="str">
            <v>COINCIDE</v>
          </cell>
          <cell r="U31" t="str">
            <v>COINCIDE</v>
          </cell>
          <cell r="V31">
            <v>44074</v>
          </cell>
          <cell r="W31">
            <v>44074</v>
          </cell>
          <cell r="X31"/>
          <cell r="Y31">
            <v>43756</v>
          </cell>
          <cell r="Z31" t="str">
            <v>DETENIDA</v>
          </cell>
          <cell r="AA31" t="str">
            <v>DETENIDA</v>
          </cell>
          <cell r="AB31" t="str">
            <v>COINCIDE</v>
          </cell>
          <cell r="AC31" t="str">
            <v>A LA ESPERA DE DOCUMENTOS</v>
          </cell>
        </row>
        <row r="32">
          <cell r="A32">
            <v>1204</v>
          </cell>
          <cell r="B32" t="str">
            <v>2423</v>
          </cell>
          <cell r="C32" t="str">
            <v>BASICA EL SUMBI</v>
          </cell>
          <cell r="D32" t="str">
            <v>BASICA EL SUMBI</v>
          </cell>
          <cell r="E32" t="str">
            <v>SAN CRISTOBAL</v>
          </cell>
          <cell r="F32" t="str">
            <v>LOS CACAOS</v>
          </cell>
          <cell r="G32" t="str">
            <v>NUEVA</v>
          </cell>
          <cell r="H32" t="str">
            <v>3</v>
          </cell>
          <cell r="I32" t="str">
            <v>BASICA (B)</v>
          </cell>
          <cell r="J32" t="str">
            <v>ESCUELA</v>
          </cell>
          <cell r="K32" t="str">
            <v>MOPC</v>
          </cell>
          <cell r="L32" t="str">
            <v>ELECTROMAR SRL</v>
          </cell>
          <cell r="M32">
            <v>11</v>
          </cell>
          <cell r="N32" t="str">
            <v>ROXANNA LAKE</v>
          </cell>
          <cell r="O32">
            <v>6</v>
          </cell>
          <cell r="P32">
            <v>44285</v>
          </cell>
          <cell r="Q32">
            <v>44285</v>
          </cell>
          <cell r="R32">
            <v>44285</v>
          </cell>
          <cell r="S32" t="str">
            <v>COINCIDE</v>
          </cell>
          <cell r="T32" t="str">
            <v>COINCIDE</v>
          </cell>
          <cell r="U32" t="str">
            <v>COINCIDE</v>
          </cell>
          <cell r="V32">
            <v>44285</v>
          </cell>
          <cell r="W32">
            <v>44285</v>
          </cell>
          <cell r="X32"/>
          <cell r="Y32">
            <v>43728</v>
          </cell>
          <cell r="Z32" t="str">
            <v>DETENIDA</v>
          </cell>
          <cell r="AA32" t="str">
            <v>DETENIDA</v>
          </cell>
          <cell r="AB32" t="str">
            <v>COINCIDE</v>
          </cell>
          <cell r="AC32" t="str">
            <v>DEPARTAMENTO PRESUPUESTO</v>
          </cell>
        </row>
        <row r="33">
          <cell r="A33">
            <v>148</v>
          </cell>
          <cell r="B33" t="str">
            <v>1565-2012</v>
          </cell>
          <cell r="C33" t="str">
            <v>BASICA ENTRE LOS CHIVOS Y EL ZUMBON</v>
          </cell>
          <cell r="D33" t="str">
            <v/>
          </cell>
          <cell r="E33" t="str">
            <v>SAN CRISTOBAL</v>
          </cell>
          <cell r="F33" t="str">
            <v>SAN CRISTOBAL</v>
          </cell>
          <cell r="G33" t="str">
            <v>NUEVA</v>
          </cell>
          <cell r="H33" t="str">
            <v>1</v>
          </cell>
          <cell r="I33" t="str">
            <v>BASICA (B)</v>
          </cell>
          <cell r="J33" t="str">
            <v>ESCUELA</v>
          </cell>
          <cell r="K33" t="str">
            <v>MOPC</v>
          </cell>
          <cell r="L33" t="str">
            <v>JOSE EDISON RAMIREZ PEREZ</v>
          </cell>
          <cell r="M33">
            <v>18</v>
          </cell>
          <cell r="N33" t="str">
            <v>ROXANNA LAKE</v>
          </cell>
          <cell r="O33">
            <v>100</v>
          </cell>
          <cell r="P33">
            <v>43900</v>
          </cell>
          <cell r="Q33">
            <v>43889</v>
          </cell>
          <cell r="R33">
            <v>43900</v>
          </cell>
          <cell r="S33" t="str">
            <v>NO COINCIDE</v>
          </cell>
          <cell r="T33" t="str">
            <v>COINCIDE</v>
          </cell>
          <cell r="U33" t="str">
            <v>NO COINCIDE</v>
          </cell>
          <cell r="V33">
            <v>43900</v>
          </cell>
          <cell r="W33">
            <v>43888</v>
          </cell>
          <cell r="X33"/>
          <cell r="Y33"/>
          <cell r="Z33" t="str">
            <v>ACTIVA</v>
          </cell>
          <cell r="AA33" t="str">
            <v>TERMINADA</v>
          </cell>
          <cell r="AB33" t="str">
            <v>NO COINCIDE</v>
          </cell>
          <cell r="AC33" t="str">
            <v>RITMO ESPERADO</v>
          </cell>
        </row>
        <row r="34">
          <cell r="A34">
            <v>1918</v>
          </cell>
          <cell r="B34" t="str">
            <v>0534</v>
          </cell>
          <cell r="C34" t="str">
            <v>CENTRO ESTUDIANTIL LOYOLA</v>
          </cell>
          <cell r="D34" t="str">
            <v/>
          </cell>
          <cell r="E34" t="str">
            <v>SAN CRISTOBAL</v>
          </cell>
          <cell r="F34" t="str">
            <v>SAN CRISTOBAL</v>
          </cell>
          <cell r="G34" t="str">
            <v>AMPLIACION Y REPARACION</v>
          </cell>
          <cell r="H34" t="str">
            <v>1</v>
          </cell>
          <cell r="I34" t="str">
            <v>BASICA (B)</v>
          </cell>
          <cell r="J34" t="str">
            <v>ESCUELA</v>
          </cell>
          <cell r="K34" t="str">
            <v>MOPC</v>
          </cell>
          <cell r="L34" t="str">
            <v>RAFAEL BERGES SANCHEZ</v>
          </cell>
          <cell r="M34">
            <v>0</v>
          </cell>
          <cell r="N34" t="str">
            <v>ROXANNA LAKE</v>
          </cell>
          <cell r="O34">
            <v>35</v>
          </cell>
          <cell r="P34">
            <v>44193</v>
          </cell>
          <cell r="Q34">
            <v>44193</v>
          </cell>
          <cell r="R34">
            <v>44193</v>
          </cell>
          <cell r="S34" t="str">
            <v>COINCIDE</v>
          </cell>
          <cell r="T34" t="str">
            <v>COINCIDE</v>
          </cell>
          <cell r="U34" t="str">
            <v>COINCIDE</v>
          </cell>
          <cell r="V34">
            <v>44193</v>
          </cell>
          <cell r="W34">
            <v>44193</v>
          </cell>
          <cell r="X34"/>
          <cell r="Y34"/>
          <cell r="Z34" t="str">
            <v>ACTIVA</v>
          </cell>
          <cell r="AA34" t="str">
            <v>DETENIDA</v>
          </cell>
          <cell r="AB34" t="str">
            <v>NO COINCIDE</v>
          </cell>
          <cell r="AC34" t="str">
            <v>DEPARTAMENTO DISEÑO</v>
          </cell>
        </row>
        <row r="35">
          <cell r="A35">
            <v>1953</v>
          </cell>
          <cell r="B35" t="str">
            <v>12011</v>
          </cell>
          <cell r="C35" t="str">
            <v>MOJA CAZABE</v>
          </cell>
          <cell r="D35" t="str">
            <v/>
          </cell>
          <cell r="E35" t="str">
            <v>SAN CRISTOBAL</v>
          </cell>
          <cell r="F35" t="str">
            <v>SAN CRISTOBAL</v>
          </cell>
          <cell r="G35" t="str">
            <v>NUEVA</v>
          </cell>
          <cell r="H35" t="str">
            <v>1</v>
          </cell>
          <cell r="I35" t="str">
            <v>BASICA (B)</v>
          </cell>
          <cell r="J35" t="str">
            <v>ESCUELA</v>
          </cell>
          <cell r="K35" t="str">
            <v>MOPC</v>
          </cell>
          <cell r="L35" t="str">
            <v>CONSTRUCTORA SERVITERM</v>
          </cell>
          <cell r="M35">
            <v>0</v>
          </cell>
          <cell r="N35" t="str">
            <v>ROXANNA LAKE</v>
          </cell>
          <cell r="O35">
            <v>1</v>
          </cell>
          <cell r="P35">
            <v>44253</v>
          </cell>
          <cell r="Q35">
            <v>44253</v>
          </cell>
          <cell r="R35">
            <v>44253</v>
          </cell>
          <cell r="S35" t="str">
            <v>COINCIDE</v>
          </cell>
          <cell r="T35" t="str">
            <v>COINCIDE</v>
          </cell>
          <cell r="U35" t="str">
            <v>COINCIDE</v>
          </cell>
          <cell r="V35">
            <v>44253</v>
          </cell>
          <cell r="W35">
            <v>44253</v>
          </cell>
          <cell r="X35"/>
          <cell r="Y35"/>
          <cell r="Z35" t="str">
            <v>PRELIMINARES</v>
          </cell>
          <cell r="AA35" t="str">
            <v>PRELIMINARES</v>
          </cell>
          <cell r="AB35" t="str">
            <v>COINCIDE</v>
          </cell>
          <cell r="AC35" t="str">
            <v>DEPARTAMENTO DISEÑO</v>
          </cell>
        </row>
        <row r="36">
          <cell r="A36">
            <v>588</v>
          </cell>
          <cell r="B36" t="str">
            <v>480-2013</v>
          </cell>
          <cell r="C36" t="str">
            <v>BASICA PUEBLO NUEVO-LAVAPIES</v>
          </cell>
          <cell r="D36" t="str">
            <v>BASICA PUEBLO NUEVO-LAVAPIES</v>
          </cell>
          <cell r="E36" t="str">
            <v>SAN CRISTOBAL</v>
          </cell>
          <cell r="F36" t="str">
            <v>SAN CRISTOBAL</v>
          </cell>
          <cell r="G36" t="str">
            <v>NUEVA</v>
          </cell>
          <cell r="H36" t="str">
            <v>2</v>
          </cell>
          <cell r="I36" t="str">
            <v>BASICA (B)</v>
          </cell>
          <cell r="J36" t="str">
            <v>ESCUELA</v>
          </cell>
          <cell r="K36" t="str">
            <v>MOPC</v>
          </cell>
          <cell r="L36" t="str">
            <v>CONSTRUCTORA GARCIA MASSANET SRL</v>
          </cell>
          <cell r="M36">
            <v>20</v>
          </cell>
          <cell r="N36" t="str">
            <v>ROXANNA LAKE</v>
          </cell>
          <cell r="O36">
            <v>1</v>
          </cell>
          <cell r="P36">
            <v>44551</v>
          </cell>
          <cell r="Q36">
            <v>44551</v>
          </cell>
          <cell r="R36">
            <v>44551</v>
          </cell>
          <cell r="S36" t="str">
            <v>COINCIDE</v>
          </cell>
          <cell r="T36" t="str">
            <v>COINCIDE</v>
          </cell>
          <cell r="U36" t="str">
            <v>COINCIDE</v>
          </cell>
          <cell r="V36">
            <v>44551</v>
          </cell>
          <cell r="W36">
            <v>44439</v>
          </cell>
          <cell r="X36"/>
          <cell r="Y36">
            <v>42915</v>
          </cell>
          <cell r="Z36" t="str">
            <v>DETENIDA</v>
          </cell>
          <cell r="AA36" t="str">
            <v>DETENIDA</v>
          </cell>
          <cell r="AB36" t="str">
            <v>COINCIDE</v>
          </cell>
          <cell r="AC36" t="str">
            <v>PROBLEMAS LEGALES (SOLAR)</v>
          </cell>
        </row>
        <row r="37">
          <cell r="A37">
            <v>597</v>
          </cell>
          <cell r="B37" t="str">
            <v>491-2013</v>
          </cell>
          <cell r="C37" t="str">
            <v>FRANCISCO HENRIQUEZ Y CARVAJAL</v>
          </cell>
          <cell r="D37" t="str">
            <v>FRANCISCO HENRIQUEZ Y CARVAJAL</v>
          </cell>
          <cell r="E37" t="str">
            <v>SAN CRISTOBAL</v>
          </cell>
          <cell r="F37" t="str">
            <v>SAN CRISTOBAL</v>
          </cell>
          <cell r="G37" t="str">
            <v>AMPLIACION Y REPARACION</v>
          </cell>
          <cell r="H37" t="str">
            <v>2</v>
          </cell>
          <cell r="I37" t="str">
            <v>BASICA (B)</v>
          </cell>
          <cell r="J37" t="str">
            <v>ESCUELA</v>
          </cell>
          <cell r="K37" t="str">
            <v>MOPC</v>
          </cell>
          <cell r="L37" t="str">
            <v>NORMAN JOSEPH VARGAS DE LA TORRE</v>
          </cell>
          <cell r="M37">
            <v>14</v>
          </cell>
          <cell r="N37" t="str">
            <v>ROXANNA LAKE</v>
          </cell>
          <cell r="O37">
            <v>90</v>
          </cell>
          <cell r="P37">
            <v>44551</v>
          </cell>
          <cell r="Q37">
            <v>44551</v>
          </cell>
          <cell r="R37">
            <v>44551</v>
          </cell>
          <cell r="S37" t="str">
            <v>COINCIDE</v>
          </cell>
          <cell r="T37" t="str">
            <v>COINCIDE</v>
          </cell>
          <cell r="U37" t="str">
            <v>COINCIDE</v>
          </cell>
          <cell r="V37">
            <v>44551</v>
          </cell>
          <cell r="W37">
            <v>44551</v>
          </cell>
          <cell r="X37"/>
          <cell r="Y37">
            <v>42685</v>
          </cell>
          <cell r="Z37" t="str">
            <v>DETENIDA</v>
          </cell>
          <cell r="AA37" t="str">
            <v>DETENIDA</v>
          </cell>
          <cell r="AB37" t="str">
            <v>COINCIDE</v>
          </cell>
          <cell r="AC37" t="str">
            <v>INTERVENCION LEGAL</v>
          </cell>
        </row>
        <row r="38">
          <cell r="A38">
            <v>599</v>
          </cell>
          <cell r="B38" t="str">
            <v>493-2013</v>
          </cell>
          <cell r="C38" t="str">
            <v>SAINAGUA</v>
          </cell>
          <cell r="D38" t="str">
            <v>SAINAGUA</v>
          </cell>
          <cell r="E38" t="str">
            <v>SAN CRISTOBAL</v>
          </cell>
          <cell r="F38" t="str">
            <v>SAN CRISTOBAL</v>
          </cell>
          <cell r="G38" t="str">
            <v>AMPLIACION Y REPARACION</v>
          </cell>
          <cell r="H38" t="str">
            <v>2</v>
          </cell>
          <cell r="I38" t="str">
            <v>BASICA (B)</v>
          </cell>
          <cell r="J38" t="str">
            <v>ESCUELA</v>
          </cell>
          <cell r="K38" t="str">
            <v>MOPC</v>
          </cell>
          <cell r="L38" t="str">
            <v>LUIS RAFAEL PEREZ PEREZ</v>
          </cell>
          <cell r="M38">
            <v>10</v>
          </cell>
          <cell r="N38" t="str">
            <v>ROXANNA LAKE</v>
          </cell>
          <cell r="O38">
            <v>12</v>
          </cell>
          <cell r="P38">
            <v>44347</v>
          </cell>
          <cell r="Q38">
            <v>44347</v>
          </cell>
          <cell r="R38">
            <v>44347</v>
          </cell>
          <cell r="S38" t="str">
            <v>COINCIDE</v>
          </cell>
          <cell r="T38" t="str">
            <v>COINCIDE</v>
          </cell>
          <cell r="U38" t="str">
            <v>COINCIDE</v>
          </cell>
          <cell r="V38">
            <v>44347</v>
          </cell>
          <cell r="W38">
            <v>44347</v>
          </cell>
          <cell r="X38"/>
          <cell r="Y38">
            <v>42031</v>
          </cell>
          <cell r="Z38" t="str">
            <v>DETENIDA</v>
          </cell>
          <cell r="AA38" t="str">
            <v>DETENIDA</v>
          </cell>
          <cell r="AB38" t="str">
            <v>COINCIDE</v>
          </cell>
          <cell r="AC38" t="str">
            <v>DEPARTAMENTO DISEÑO</v>
          </cell>
        </row>
        <row r="39">
          <cell r="A39">
            <v>1926</v>
          </cell>
          <cell r="B39" t="str">
            <v>0157</v>
          </cell>
          <cell r="C39" t="str">
            <v>VILLEGAS</v>
          </cell>
          <cell r="D39" t="str">
            <v/>
          </cell>
          <cell r="E39" t="str">
            <v>SAN CRISTOBAL</v>
          </cell>
          <cell r="F39" t="str">
            <v>SAN CRISTOBAL</v>
          </cell>
          <cell r="G39" t="str">
            <v>NUEVA</v>
          </cell>
          <cell r="H39" t="str">
            <v>2</v>
          </cell>
          <cell r="I39" t="str">
            <v>BASICA (B)</v>
          </cell>
          <cell r="J39" t="str">
            <v>ESCUELA</v>
          </cell>
          <cell r="K39" t="str">
            <v>MOPC</v>
          </cell>
          <cell r="L39" t="str">
            <v xml:space="preserve"> TEMÍSTOCLES VALENTÍN VOLQUEZ HERASME</v>
          </cell>
          <cell r="M39">
            <v>0</v>
          </cell>
          <cell r="N39" t="str">
            <v>ROXANNA LAKE</v>
          </cell>
          <cell r="O39">
            <v>5</v>
          </cell>
          <cell r="P39">
            <v>44439</v>
          </cell>
          <cell r="Q39">
            <v>44439</v>
          </cell>
          <cell r="R39">
            <v>44439</v>
          </cell>
          <cell r="S39" t="str">
            <v>COINCIDE</v>
          </cell>
          <cell r="T39" t="str">
            <v>COINCIDE</v>
          </cell>
          <cell r="U39" t="str">
            <v>COINCIDE</v>
          </cell>
          <cell r="V39">
            <v>44439</v>
          </cell>
          <cell r="W39">
            <v>44439</v>
          </cell>
          <cell r="X39"/>
          <cell r="Y39">
            <v>43411</v>
          </cell>
          <cell r="Z39" t="str">
            <v>DETENIDA</v>
          </cell>
          <cell r="AA39" t="str">
            <v>DETENIDA</v>
          </cell>
          <cell r="AB39" t="str">
            <v>COINCIDE</v>
          </cell>
          <cell r="AC39" t="str">
            <v>DEPARTAMENTO PRESUPUESTO</v>
          </cell>
        </row>
        <row r="40">
          <cell r="A40">
            <v>1205</v>
          </cell>
          <cell r="B40" t="str">
            <v>2284</v>
          </cell>
          <cell r="C40" t="str">
            <v>BASICA HATILLO # 2</v>
          </cell>
          <cell r="D40" t="str">
            <v>BASICA HATILLO # 2</v>
          </cell>
          <cell r="E40" t="str">
            <v>SAN CRISTOBAL</v>
          </cell>
          <cell r="F40" t="str">
            <v>SAN CRISTOBAL</v>
          </cell>
          <cell r="G40" t="str">
            <v>NUEVA</v>
          </cell>
          <cell r="H40" t="str">
            <v>3</v>
          </cell>
          <cell r="I40" t="str">
            <v>BASICA (B)</v>
          </cell>
          <cell r="J40" t="str">
            <v>ESCUELA</v>
          </cell>
          <cell r="K40" t="str">
            <v>MOPC</v>
          </cell>
          <cell r="L40" t="str">
            <v>RAYSI ELENA DUVERGE MARTICH</v>
          </cell>
          <cell r="M40">
            <v>24</v>
          </cell>
          <cell r="N40" t="str">
            <v>ROXANNA LAKE</v>
          </cell>
          <cell r="O40">
            <v>30</v>
          </cell>
          <cell r="P40">
            <v>44186</v>
          </cell>
          <cell r="Q40">
            <v>44253</v>
          </cell>
          <cell r="R40">
            <v>44186</v>
          </cell>
          <cell r="S40" t="str">
            <v>NO COINCIDE</v>
          </cell>
          <cell r="T40" t="str">
            <v>COINCIDE</v>
          </cell>
          <cell r="U40" t="str">
            <v>NO COINCIDE</v>
          </cell>
          <cell r="V40">
            <v>44186</v>
          </cell>
          <cell r="W40">
            <v>44186</v>
          </cell>
          <cell r="X40"/>
          <cell r="Y40">
            <v>43637</v>
          </cell>
          <cell r="Z40" t="str">
            <v>DETENIDA</v>
          </cell>
          <cell r="AA40" t="str">
            <v>DETENIDA</v>
          </cell>
          <cell r="AB40" t="str">
            <v>COINCIDE</v>
          </cell>
          <cell r="AC40" t="str">
            <v xml:space="preserve">A LA ESPERA APROBACIONES </v>
          </cell>
        </row>
        <row r="41">
          <cell r="A41">
            <v>1655</v>
          </cell>
          <cell r="B41" t="str">
            <v>0180-15</v>
          </cell>
          <cell r="C41" t="str">
            <v>BASICA 27 DE FEBRERO</v>
          </cell>
          <cell r="D41" t="str">
            <v>BASICA 27 DE FEBRERO</v>
          </cell>
          <cell r="E41" t="str">
            <v>SAN CRISTOBAL</v>
          </cell>
          <cell r="F41" t="str">
            <v>SAN CRISTOBAL</v>
          </cell>
          <cell r="G41" t="str">
            <v>NUEVA</v>
          </cell>
          <cell r="H41" t="str">
            <v>4</v>
          </cell>
          <cell r="I41" t="str">
            <v>BASICA (B)</v>
          </cell>
          <cell r="J41" t="str">
            <v>ESCUELA</v>
          </cell>
          <cell r="K41" t="str">
            <v>MOPC</v>
          </cell>
          <cell r="L41" t="str">
            <v>ROBEL VALENZUELA PINALES</v>
          </cell>
          <cell r="M41">
            <v>14</v>
          </cell>
          <cell r="N41" t="str">
            <v>ROXANNA LAKE</v>
          </cell>
          <cell r="O41">
            <v>27</v>
          </cell>
          <cell r="P41">
            <v>44254</v>
          </cell>
          <cell r="Q41">
            <v>44253</v>
          </cell>
          <cell r="R41">
            <v>44254</v>
          </cell>
          <cell r="S41" t="str">
            <v>NO COINCIDE</v>
          </cell>
          <cell r="T41" t="str">
            <v>COINCIDE</v>
          </cell>
          <cell r="U41" t="str">
            <v>NO COINCIDE</v>
          </cell>
          <cell r="V41">
            <v>44254</v>
          </cell>
          <cell r="W41">
            <v>44254</v>
          </cell>
          <cell r="X41"/>
          <cell r="Y41">
            <v>43705</v>
          </cell>
          <cell r="Z41" t="str">
            <v>DETENIDA</v>
          </cell>
          <cell r="AA41" t="str">
            <v>ACTIVA</v>
          </cell>
          <cell r="AB41" t="str">
            <v>NO COINCIDE</v>
          </cell>
          <cell r="AC41" t="str">
            <v>RITMO LENTO</v>
          </cell>
        </row>
        <row r="42">
          <cell r="A42">
            <v>1656</v>
          </cell>
          <cell r="B42" t="str">
            <v/>
          </cell>
          <cell r="C42" t="str">
            <v>BASICA EL JAMEY</v>
          </cell>
          <cell r="D42" t="str">
            <v>BASICA EL JAMEY</v>
          </cell>
          <cell r="E42" t="str">
            <v>SAN CRISTOBAL</v>
          </cell>
          <cell r="F42" t="str">
            <v>SAN CRISTOBAL</v>
          </cell>
          <cell r="G42" t="str">
            <v>NUEVA</v>
          </cell>
          <cell r="H42" t="str">
            <v>4</v>
          </cell>
          <cell r="I42" t="str">
            <v>BASICA (B)</v>
          </cell>
          <cell r="J42" t="str">
            <v>ESCUELA</v>
          </cell>
          <cell r="K42" t="str">
            <v>MOPC</v>
          </cell>
          <cell r="L42" t="str">
            <v>JOSE ERNESTO HERNANDEZ ARCINIEGA</v>
          </cell>
          <cell r="M42">
            <v>9</v>
          </cell>
          <cell r="N42" t="str">
            <v>ROXANNA LAKE</v>
          </cell>
          <cell r="O42">
            <v>1</v>
          </cell>
          <cell r="P42">
            <v>44561</v>
          </cell>
          <cell r="Q42">
            <v>44561</v>
          </cell>
          <cell r="R42">
            <v>44561</v>
          </cell>
          <cell r="S42" t="str">
            <v>COINCIDE</v>
          </cell>
          <cell r="T42" t="str">
            <v>COINCIDE</v>
          </cell>
          <cell r="U42" t="str">
            <v>COINCIDE</v>
          </cell>
          <cell r="V42">
            <v>44561</v>
          </cell>
          <cell r="W42">
            <v>44439</v>
          </cell>
          <cell r="X42"/>
          <cell r="Y42">
            <v>43389</v>
          </cell>
          <cell r="Z42" t="str">
            <v>DETENIDA</v>
          </cell>
          <cell r="AA42" t="str">
            <v>DETENIDA</v>
          </cell>
          <cell r="AB42" t="str">
            <v>COINCIDE</v>
          </cell>
          <cell r="AC42" t="str">
            <v xml:space="preserve">PAGO SOLAR </v>
          </cell>
        </row>
        <row r="43">
          <cell r="A43">
            <v>1657</v>
          </cell>
          <cell r="B43" t="str">
            <v>0422-15</v>
          </cell>
          <cell r="C43" t="str">
            <v>BASICA MADRE VIEJA SUR</v>
          </cell>
          <cell r="D43" t="str">
            <v>BASICA MADRE VIEJA SUR</v>
          </cell>
          <cell r="E43" t="str">
            <v>SAN CRISTOBAL</v>
          </cell>
          <cell r="F43" t="str">
            <v>SAN CRISTOBAL</v>
          </cell>
          <cell r="G43" t="str">
            <v>NUEVA</v>
          </cell>
          <cell r="H43" t="str">
            <v>4</v>
          </cell>
          <cell r="I43" t="str">
            <v>BASICA (B)</v>
          </cell>
          <cell r="J43" t="str">
            <v>ESCUELA</v>
          </cell>
          <cell r="K43" t="str">
            <v>MOPC</v>
          </cell>
          <cell r="L43" t="str">
            <v>INVERSIONES BERMACH SRL</v>
          </cell>
          <cell r="M43">
            <v>24</v>
          </cell>
          <cell r="N43" t="str">
            <v>ROXANNA LAKE</v>
          </cell>
          <cell r="O43">
            <v>1</v>
          </cell>
          <cell r="P43">
            <v>44561</v>
          </cell>
          <cell r="Q43">
            <v>44561</v>
          </cell>
          <cell r="R43">
            <v>44561</v>
          </cell>
          <cell r="S43" t="str">
            <v>COINCIDE</v>
          </cell>
          <cell r="T43" t="str">
            <v>COINCIDE</v>
          </cell>
          <cell r="U43" t="str">
            <v>COINCIDE</v>
          </cell>
          <cell r="V43">
            <v>44561</v>
          </cell>
          <cell r="W43">
            <v>44439</v>
          </cell>
          <cell r="X43"/>
          <cell r="Y43">
            <v>43418</v>
          </cell>
          <cell r="Z43" t="str">
            <v>DETENIDA</v>
          </cell>
          <cell r="AA43" t="str">
            <v>DETENIDA</v>
          </cell>
          <cell r="AB43" t="str">
            <v>COINCIDE</v>
          </cell>
          <cell r="AC43" t="str">
            <v>PROBLEMAS LEGALES (SOLAR)</v>
          </cell>
        </row>
        <row r="44">
          <cell r="A44">
            <v>1659</v>
          </cell>
          <cell r="B44" t="str">
            <v/>
          </cell>
          <cell r="C44" t="str">
            <v>BASICA NUEVO PROGRESO</v>
          </cell>
          <cell r="D44" t="str">
            <v/>
          </cell>
          <cell r="E44" t="str">
            <v>SAN CRISTOBAL</v>
          </cell>
          <cell r="F44" t="str">
            <v>SAN CRISTOBAL</v>
          </cell>
          <cell r="G44" t="str">
            <v>NUEVA</v>
          </cell>
          <cell r="H44" t="str">
            <v>4</v>
          </cell>
          <cell r="I44" t="str">
            <v>BASICA (B)</v>
          </cell>
          <cell r="J44" t="str">
            <v>ESCUELA</v>
          </cell>
          <cell r="K44" t="str">
            <v>MOPC</v>
          </cell>
          <cell r="L44" t="str">
            <v>SONIA MARGARITA CAMILO MEJIA</v>
          </cell>
          <cell r="M44">
            <v>14</v>
          </cell>
          <cell r="N44" t="str">
            <v>ROXANNA LAKE</v>
          </cell>
          <cell r="O44">
            <v>3</v>
          </cell>
          <cell r="P44">
            <v>44561</v>
          </cell>
          <cell r="Q44">
            <v>44561</v>
          </cell>
          <cell r="R44">
            <v>44561</v>
          </cell>
          <cell r="S44" t="str">
            <v>COINCIDE</v>
          </cell>
          <cell r="T44" t="str">
            <v>COINCIDE</v>
          </cell>
          <cell r="U44" t="str">
            <v>COINCIDE</v>
          </cell>
          <cell r="V44">
            <v>44561</v>
          </cell>
          <cell r="W44">
            <v>44439</v>
          </cell>
          <cell r="X44"/>
          <cell r="Y44">
            <v>43648</v>
          </cell>
          <cell r="Z44" t="str">
            <v>DETENIDA</v>
          </cell>
          <cell r="AA44" t="str">
            <v>DETENIDA</v>
          </cell>
          <cell r="AB44" t="str">
            <v>COINCIDE</v>
          </cell>
          <cell r="AC44" t="str">
            <v xml:space="preserve">PAGO SOLAR </v>
          </cell>
        </row>
        <row r="45">
          <cell r="A45">
            <v>1915</v>
          </cell>
          <cell r="B45" t="str">
            <v>0191-2015</v>
          </cell>
          <cell r="C45" t="str">
            <v>BASICA PARAISO (LICEO MARIA TERESA MIRABAL)</v>
          </cell>
          <cell r="D45" t="str">
            <v/>
          </cell>
          <cell r="E45" t="str">
            <v>SAN CRISTOBAL</v>
          </cell>
          <cell r="F45" t="str">
            <v>SAN CRISTOBAL</v>
          </cell>
          <cell r="G45" t="str">
            <v>NUEVA</v>
          </cell>
          <cell r="H45" t="str">
            <v>4</v>
          </cell>
          <cell r="I45" t="str">
            <v>BASICA (B)</v>
          </cell>
          <cell r="J45" t="str">
            <v>ESCUELA</v>
          </cell>
          <cell r="K45" t="str">
            <v>MOPC</v>
          </cell>
          <cell r="L45" t="str">
            <v>JOSE MARIA POLANCO BRITO</v>
          </cell>
          <cell r="M45">
            <v>0</v>
          </cell>
          <cell r="N45" t="str">
            <v>ROXANNA LAKE</v>
          </cell>
          <cell r="O45">
            <v>1</v>
          </cell>
          <cell r="P45">
            <v>44551</v>
          </cell>
          <cell r="Q45">
            <v>44551</v>
          </cell>
          <cell r="R45">
            <v>44551</v>
          </cell>
          <cell r="S45" t="str">
            <v>COINCIDE</v>
          </cell>
          <cell r="T45" t="str">
            <v>COINCIDE</v>
          </cell>
          <cell r="U45" t="str">
            <v>COINCIDE</v>
          </cell>
          <cell r="V45">
            <v>44551</v>
          </cell>
          <cell r="W45">
            <v>44551</v>
          </cell>
          <cell r="X45"/>
          <cell r="Y45">
            <v>43108</v>
          </cell>
          <cell r="Z45" t="str">
            <v>DETENIDA</v>
          </cell>
          <cell r="AA45" t="str">
            <v>DETENIDA</v>
          </cell>
          <cell r="AB45" t="str">
            <v>COINCIDE</v>
          </cell>
          <cell r="AC45" t="str">
            <v>INTERVENCION LEGAL</v>
          </cell>
        </row>
        <row r="46">
          <cell r="A46">
            <v>1660</v>
          </cell>
          <cell r="B46" t="str">
            <v>0424-15</v>
          </cell>
          <cell r="C46" t="str">
            <v>BASICA SAINAGUA-CRUCE DE CANASTA</v>
          </cell>
          <cell r="D46" t="str">
            <v>BASICA SAINAGUA-CRUCE DE CANASTA</v>
          </cell>
          <cell r="E46" t="str">
            <v>SAN CRISTOBAL</v>
          </cell>
          <cell r="F46" t="str">
            <v>SAN CRISTOBAL</v>
          </cell>
          <cell r="G46" t="str">
            <v>NUEVA</v>
          </cell>
          <cell r="H46" t="str">
            <v>4</v>
          </cell>
          <cell r="I46" t="str">
            <v>BASICA (B)</v>
          </cell>
          <cell r="J46" t="str">
            <v>ESCUELA</v>
          </cell>
          <cell r="K46" t="str">
            <v>MOPC</v>
          </cell>
          <cell r="L46" t="str">
            <v>HERNANDEZ CONSTRUCTORA E INMOBILIARIA HERCONSI SRL</v>
          </cell>
          <cell r="M46">
            <v>14</v>
          </cell>
          <cell r="N46" t="str">
            <v>ROXANNA LAKE</v>
          </cell>
          <cell r="O46">
            <v>20</v>
          </cell>
          <cell r="P46">
            <v>44316</v>
          </cell>
          <cell r="Q46">
            <v>44316</v>
          </cell>
          <cell r="R46">
            <v>44316</v>
          </cell>
          <cell r="S46" t="str">
            <v>COINCIDE</v>
          </cell>
          <cell r="T46" t="str">
            <v>COINCIDE</v>
          </cell>
          <cell r="U46" t="str">
            <v>COINCIDE</v>
          </cell>
          <cell r="V46">
            <v>44316</v>
          </cell>
          <cell r="W46">
            <v>44316</v>
          </cell>
          <cell r="X46"/>
          <cell r="Y46">
            <v>43514</v>
          </cell>
          <cell r="Z46" t="str">
            <v>DETENIDA</v>
          </cell>
          <cell r="AA46" t="str">
            <v>ACTIVA</v>
          </cell>
          <cell r="AB46" t="str">
            <v>NO COINCIDE</v>
          </cell>
          <cell r="AC46" t="str">
            <v>RITMO ESPERADO</v>
          </cell>
        </row>
        <row r="47">
          <cell r="A47">
            <v>601</v>
          </cell>
          <cell r="B47" t="str">
            <v>496-2013</v>
          </cell>
          <cell r="C47" t="str">
            <v>GONZALO REYES</v>
          </cell>
          <cell r="D47" t="str">
            <v>GONZALO REYES</v>
          </cell>
          <cell r="E47" t="str">
            <v>SAN CRISTOBAL</v>
          </cell>
          <cell r="F47" t="str">
            <v>VILLA ALTAGRACIA</v>
          </cell>
          <cell r="G47" t="str">
            <v>AMPLIACION Y REPARACION</v>
          </cell>
          <cell r="H47" t="str">
            <v>2</v>
          </cell>
          <cell r="I47" t="str">
            <v>BASICA (B)</v>
          </cell>
          <cell r="J47" t="str">
            <v>ESCUELA</v>
          </cell>
          <cell r="K47" t="str">
            <v>MOPC</v>
          </cell>
          <cell r="L47" t="str">
            <v>FLOR ANGELA ROA CABRERA</v>
          </cell>
          <cell r="M47">
            <v>3</v>
          </cell>
          <cell r="N47" t="str">
            <v>ROXANNA LAKE</v>
          </cell>
          <cell r="O47">
            <v>70</v>
          </cell>
          <cell r="P47">
            <v>44551</v>
          </cell>
          <cell r="Q47">
            <v>44551</v>
          </cell>
          <cell r="R47">
            <v>44551</v>
          </cell>
          <cell r="S47" t="str">
            <v>COINCIDE</v>
          </cell>
          <cell r="T47" t="str">
            <v>COINCIDE</v>
          </cell>
          <cell r="U47" t="str">
            <v>COINCIDE</v>
          </cell>
          <cell r="V47">
            <v>44551</v>
          </cell>
          <cell r="W47">
            <v>44551</v>
          </cell>
          <cell r="X47"/>
          <cell r="Y47">
            <v>42789</v>
          </cell>
          <cell r="Z47" t="str">
            <v>DETENIDA</v>
          </cell>
          <cell r="AA47" t="str">
            <v>DETENIDA</v>
          </cell>
          <cell r="AB47" t="str">
            <v>COINCIDE</v>
          </cell>
          <cell r="AC47" t="str">
            <v>MAL MANEJO FINANCIERO-DESCAPITALIZACION DEL CONTRATISTA</v>
          </cell>
        </row>
        <row r="48">
          <cell r="A48">
            <v>1218</v>
          </cell>
          <cell r="B48" t="str">
            <v>2294</v>
          </cell>
          <cell r="C48" t="str">
            <v>BASICA LAS DIEZ CASITAS</v>
          </cell>
          <cell r="D48" t="str">
            <v>BASICA LAS DIEZ CASITAS</v>
          </cell>
          <cell r="E48" t="str">
            <v>SAN CRISTOBAL</v>
          </cell>
          <cell r="F48" t="str">
            <v>VILLA ALTAGRACIA</v>
          </cell>
          <cell r="G48" t="str">
            <v>NUEVA</v>
          </cell>
          <cell r="H48" t="str">
            <v>3</v>
          </cell>
          <cell r="I48" t="str">
            <v>BASICA (B)</v>
          </cell>
          <cell r="J48" t="str">
            <v>ESCUELA</v>
          </cell>
          <cell r="K48" t="str">
            <v>MOPC</v>
          </cell>
          <cell r="L48" t="str">
            <v>MARLYN PATRICIA NILS DE JESUS</v>
          </cell>
          <cell r="M48">
            <v>18</v>
          </cell>
          <cell r="N48" t="str">
            <v>ROXANNA LAKE</v>
          </cell>
          <cell r="O48">
            <v>87</v>
          </cell>
          <cell r="P48">
            <v>43980</v>
          </cell>
          <cell r="Q48">
            <v>43980</v>
          </cell>
          <cell r="R48">
            <v>43980</v>
          </cell>
          <cell r="S48" t="str">
            <v>COINCIDE</v>
          </cell>
          <cell r="T48" t="str">
            <v>COINCIDE</v>
          </cell>
          <cell r="U48" t="str">
            <v>COINCIDE</v>
          </cell>
          <cell r="V48">
            <v>43980</v>
          </cell>
          <cell r="W48">
            <v>43980</v>
          </cell>
          <cell r="X48"/>
          <cell r="Y48"/>
          <cell r="Z48" t="str">
            <v>ACTIVA</v>
          </cell>
          <cell r="AA48" t="str">
            <v>ACTIVA</v>
          </cell>
          <cell r="AB48" t="str">
            <v>COINCIDE</v>
          </cell>
          <cell r="AC48" t="str">
            <v>RITMO LENTO</v>
          </cell>
        </row>
        <row r="49">
          <cell r="A49">
            <v>1219</v>
          </cell>
          <cell r="B49" t="str">
            <v>2295</v>
          </cell>
          <cell r="C49" t="str">
            <v>BASICA MEDINA</v>
          </cell>
          <cell r="D49" t="str">
            <v/>
          </cell>
          <cell r="E49" t="str">
            <v>SAN CRISTOBAL</v>
          </cell>
          <cell r="F49" t="str">
            <v>VILLA ALTAGRACIA</v>
          </cell>
          <cell r="G49" t="str">
            <v>NUEVA</v>
          </cell>
          <cell r="H49" t="str">
            <v>3</v>
          </cell>
          <cell r="I49" t="str">
            <v>BASICA (B)</v>
          </cell>
          <cell r="J49" t="str">
            <v>ESCUELA</v>
          </cell>
          <cell r="K49" t="str">
            <v>MOPC</v>
          </cell>
          <cell r="L49" t="str">
            <v>YONATTAN ALGENIS BAEZ MENDEZ</v>
          </cell>
          <cell r="M49">
            <v>14</v>
          </cell>
          <cell r="N49" t="str">
            <v>ROXANNA LAKE</v>
          </cell>
          <cell r="O49">
            <v>70</v>
          </cell>
          <cell r="P49">
            <v>44074</v>
          </cell>
          <cell r="Q49">
            <v>44074</v>
          </cell>
          <cell r="R49">
            <v>44074</v>
          </cell>
          <cell r="S49" t="str">
            <v>COINCIDE</v>
          </cell>
          <cell r="T49" t="str">
            <v>COINCIDE</v>
          </cell>
          <cell r="U49" t="str">
            <v>COINCIDE</v>
          </cell>
          <cell r="V49">
            <v>44074</v>
          </cell>
          <cell r="W49">
            <v>44074</v>
          </cell>
          <cell r="X49"/>
          <cell r="Y49"/>
          <cell r="Z49" t="str">
            <v>ACTIVA</v>
          </cell>
          <cell r="AA49" t="str">
            <v>ACTIVA</v>
          </cell>
          <cell r="AB49" t="str">
            <v>COINCIDE</v>
          </cell>
          <cell r="AC49" t="str">
            <v>RITMO ESPERADO</v>
          </cell>
        </row>
        <row r="50">
          <cell r="A50">
            <v>1674</v>
          </cell>
          <cell r="B50" t="str">
            <v>0188-15</v>
          </cell>
          <cell r="C50" t="str">
            <v>BASICA PEDRO HENRIQUEZ UREÑA</v>
          </cell>
          <cell r="D50" t="str">
            <v/>
          </cell>
          <cell r="E50" t="str">
            <v>SAN CRISTOBAL</v>
          </cell>
          <cell r="F50" t="str">
            <v>VILLA ALTAGRACIA</v>
          </cell>
          <cell r="G50" t="str">
            <v>NUEVA</v>
          </cell>
          <cell r="H50" t="str">
            <v>4</v>
          </cell>
          <cell r="I50" t="str">
            <v>BASICA (B)</v>
          </cell>
          <cell r="J50" t="str">
            <v>ESCUELA</v>
          </cell>
          <cell r="K50" t="str">
            <v>MOPC</v>
          </cell>
          <cell r="L50" t="str">
            <v>FREDDY ALCIBIADES SIMON GARCIA</v>
          </cell>
          <cell r="M50">
            <v>9</v>
          </cell>
          <cell r="N50" t="str">
            <v>ROXANNA LAKE</v>
          </cell>
          <cell r="O50">
            <v>33</v>
          </cell>
          <cell r="P50">
            <v>44254</v>
          </cell>
          <cell r="Q50">
            <v>44253</v>
          </cell>
          <cell r="R50">
            <v>44254</v>
          </cell>
          <cell r="S50" t="str">
            <v>NO COINCIDE</v>
          </cell>
          <cell r="T50" t="str">
            <v>COINCIDE</v>
          </cell>
          <cell r="U50" t="str">
            <v>NO COINCIDE</v>
          </cell>
          <cell r="V50">
            <v>44254</v>
          </cell>
          <cell r="W50">
            <v>44254</v>
          </cell>
          <cell r="X50"/>
          <cell r="Y50"/>
          <cell r="Z50" t="str">
            <v>ACTIVA</v>
          </cell>
          <cell r="AA50" t="str">
            <v>ACTIVA</v>
          </cell>
          <cell r="AB50" t="str">
            <v>COINCIDE</v>
          </cell>
          <cell r="AC50" t="str">
            <v>RITMO LENTO</v>
          </cell>
        </row>
        <row r="51">
          <cell r="A51">
            <v>1675</v>
          </cell>
          <cell r="B51" t="str">
            <v>0431-15</v>
          </cell>
          <cell r="C51" t="str">
            <v>BASICA SAN JOSE</v>
          </cell>
          <cell r="D51" t="str">
            <v>BASICA SAN JOSE</v>
          </cell>
          <cell r="E51" t="str">
            <v>SAN CRISTOBAL</v>
          </cell>
          <cell r="F51" t="str">
            <v>VILLA ALTAGRACIA</v>
          </cell>
          <cell r="G51" t="str">
            <v>NUEVA</v>
          </cell>
          <cell r="H51" t="str">
            <v>4</v>
          </cell>
          <cell r="I51" t="str">
            <v>BASICA (B)</v>
          </cell>
          <cell r="J51" t="str">
            <v>ESCUELA</v>
          </cell>
          <cell r="K51" t="str">
            <v>MOPC</v>
          </cell>
          <cell r="L51" t="str">
            <v>DISSEN ELECTRICA &amp; CONSTRUCTORA SRL</v>
          </cell>
          <cell r="M51">
            <v>9</v>
          </cell>
          <cell r="N51" t="str">
            <v>ROXANNA LAKE</v>
          </cell>
          <cell r="O51">
            <v>27</v>
          </cell>
          <cell r="P51">
            <v>44254</v>
          </cell>
          <cell r="Q51">
            <v>44253</v>
          </cell>
          <cell r="R51">
            <v>44254</v>
          </cell>
          <cell r="S51" t="str">
            <v>NO COINCIDE</v>
          </cell>
          <cell r="T51" t="str">
            <v>COINCIDE</v>
          </cell>
          <cell r="U51" t="str">
            <v>NO COINCIDE</v>
          </cell>
          <cell r="V51">
            <v>44254</v>
          </cell>
          <cell r="W51">
            <v>44254</v>
          </cell>
          <cell r="X51"/>
          <cell r="Y51">
            <v>43784</v>
          </cell>
          <cell r="Z51" t="str">
            <v>DETENIDA</v>
          </cell>
          <cell r="AA51" t="str">
            <v>DETENIDA</v>
          </cell>
          <cell r="AB51" t="str">
            <v>COINCIDE</v>
          </cell>
          <cell r="AC51" t="str">
            <v>PENDIENTE PAGO CUBICACION</v>
          </cell>
        </row>
        <row r="52">
          <cell r="A52">
            <v>1677</v>
          </cell>
          <cell r="B52" t="str">
            <v>0432-15</v>
          </cell>
          <cell r="C52" t="str">
            <v>BASICA URANIA MONTAS</v>
          </cell>
          <cell r="D52" t="str">
            <v>BASICA URANIA MONTAS</v>
          </cell>
          <cell r="E52" t="str">
            <v>SAN CRISTOBAL</v>
          </cell>
          <cell r="F52" t="str">
            <v>VILLA ALTAGRACIA</v>
          </cell>
          <cell r="G52" t="str">
            <v>NUEVA</v>
          </cell>
          <cell r="H52" t="str">
            <v>4</v>
          </cell>
          <cell r="I52" t="str">
            <v>BASICA (B)</v>
          </cell>
          <cell r="J52" t="str">
            <v>ESCUELA</v>
          </cell>
          <cell r="K52" t="str">
            <v>MOPC</v>
          </cell>
          <cell r="L52" t="str">
            <v>RESISOLID SRL</v>
          </cell>
          <cell r="M52">
            <v>24</v>
          </cell>
          <cell r="N52" t="str">
            <v>ROXANNA LAKE</v>
          </cell>
          <cell r="O52">
            <v>9</v>
          </cell>
          <cell r="P52">
            <v>44343</v>
          </cell>
          <cell r="Q52">
            <v>44343</v>
          </cell>
          <cell r="R52">
            <v>44343</v>
          </cell>
          <cell r="S52" t="str">
            <v>COINCIDE</v>
          </cell>
          <cell r="T52" t="str">
            <v>COINCIDE</v>
          </cell>
          <cell r="U52" t="str">
            <v>COINCIDE</v>
          </cell>
          <cell r="V52">
            <v>44343</v>
          </cell>
          <cell r="W52">
            <v>44254</v>
          </cell>
          <cell r="X52"/>
          <cell r="Y52"/>
          <cell r="Z52" t="str">
            <v>ACTIVA</v>
          </cell>
          <cell r="AA52" t="str">
            <v>ACTIVA</v>
          </cell>
          <cell r="AB52" t="str">
            <v>COINCIDE</v>
          </cell>
          <cell r="AC52" t="str">
            <v>RITMO ESPERADO</v>
          </cell>
        </row>
        <row r="53">
          <cell r="A53">
            <v>1222</v>
          </cell>
          <cell r="B53" t="str">
            <v>2297-2013</v>
          </cell>
          <cell r="C53" t="str">
            <v>BASICA LOS BRUJAN</v>
          </cell>
          <cell r="D53" t="str">
            <v/>
          </cell>
          <cell r="E53" t="str">
            <v>SAN CRISTOBAL</v>
          </cell>
          <cell r="F53" t="str">
            <v>YAGUATE</v>
          </cell>
          <cell r="G53" t="str">
            <v>NUEVA</v>
          </cell>
          <cell r="H53" t="str">
            <v>3</v>
          </cell>
          <cell r="I53" t="str">
            <v>BASICA (B)</v>
          </cell>
          <cell r="J53" t="str">
            <v>ESCUELA</v>
          </cell>
          <cell r="K53" t="str">
            <v>MOPC</v>
          </cell>
          <cell r="L53" t="str">
            <v>HILDA DEL ROSARIO CID MANSUR</v>
          </cell>
          <cell r="M53">
            <v>9</v>
          </cell>
          <cell r="N53" t="str">
            <v>ROXANNA LAKE</v>
          </cell>
          <cell r="O53">
            <v>5</v>
          </cell>
          <cell r="P53">
            <v>44561</v>
          </cell>
          <cell r="Q53">
            <v>44561</v>
          </cell>
          <cell r="R53">
            <v>44561</v>
          </cell>
          <cell r="S53" t="str">
            <v>COINCIDE</v>
          </cell>
          <cell r="T53" t="str">
            <v>COINCIDE</v>
          </cell>
          <cell r="U53" t="str">
            <v>COINCIDE</v>
          </cell>
          <cell r="V53">
            <v>44561</v>
          </cell>
          <cell r="W53">
            <v>44439</v>
          </cell>
          <cell r="X53"/>
          <cell r="Y53">
            <v>43699</v>
          </cell>
          <cell r="Z53" t="str">
            <v>DETENIDA</v>
          </cell>
          <cell r="AA53" t="str">
            <v>DETENIDA</v>
          </cell>
          <cell r="AB53" t="str">
            <v>COINCIDE</v>
          </cell>
          <cell r="AC53" t="str">
            <v xml:space="preserve">PAGO SOLAR </v>
          </cell>
        </row>
        <row r="54">
          <cell r="A54">
            <v>1681</v>
          </cell>
          <cell r="B54" t="str">
            <v/>
          </cell>
          <cell r="C54" t="str">
            <v>BASICA MACHIN</v>
          </cell>
          <cell r="D54" t="str">
            <v>BASICA MACHIN</v>
          </cell>
          <cell r="E54" t="str">
            <v>SAN CRISTOBAL</v>
          </cell>
          <cell r="F54" t="str">
            <v>YAGUATE</v>
          </cell>
          <cell r="G54" t="str">
            <v>NUEVA</v>
          </cell>
          <cell r="H54" t="str">
            <v>4</v>
          </cell>
          <cell r="I54" t="str">
            <v>BASICA (B)</v>
          </cell>
          <cell r="J54" t="str">
            <v>ESCUELA</v>
          </cell>
          <cell r="K54" t="str">
            <v>MOPC</v>
          </cell>
          <cell r="L54" t="str">
            <v>CESAR HIPOLITO VASQUEZ LOPEZ</v>
          </cell>
          <cell r="M54">
            <v>9</v>
          </cell>
          <cell r="N54" t="str">
            <v>ROXANNA LAKE</v>
          </cell>
          <cell r="O54">
            <v>5</v>
          </cell>
          <cell r="P54">
            <v>44561</v>
          </cell>
          <cell r="Q54">
            <v>44561</v>
          </cell>
          <cell r="R54">
            <v>44561</v>
          </cell>
          <cell r="S54" t="str">
            <v>COINCIDE</v>
          </cell>
          <cell r="T54" t="str">
            <v>COINCIDE</v>
          </cell>
          <cell r="U54" t="str">
            <v>COINCIDE</v>
          </cell>
          <cell r="V54">
            <v>44561</v>
          </cell>
          <cell r="W54">
            <v>44439</v>
          </cell>
          <cell r="X54"/>
          <cell r="Y54">
            <v>43263</v>
          </cell>
          <cell r="Z54" t="str">
            <v>DETENIDA</v>
          </cell>
          <cell r="AA54" t="str">
            <v>DETENIDA</v>
          </cell>
          <cell r="AB54" t="str">
            <v>COINCIDE</v>
          </cell>
          <cell r="AC54" t="str">
            <v xml:space="preserve">PAGO SOLAR </v>
          </cell>
        </row>
        <row r="55">
          <cell r="A55">
            <v>1599</v>
          </cell>
          <cell r="B55" t="str">
            <v/>
          </cell>
          <cell r="C55" t="str">
            <v>BASICA PEDRO PIMENTEL - ANTON SANCHEZ (LOS FRANCOS)</v>
          </cell>
          <cell r="D55" t="str">
            <v/>
          </cell>
          <cell r="E55" t="str">
            <v>SAN CRISTOBAL</v>
          </cell>
          <cell r="F55" t="str">
            <v>YAGUATE</v>
          </cell>
          <cell r="G55" t="str">
            <v>NUEVA</v>
          </cell>
          <cell r="H55" t="str">
            <v>4</v>
          </cell>
          <cell r="I55" t="str">
            <v>BASICA (B)</v>
          </cell>
          <cell r="J55" t="str">
            <v>ESCUELA</v>
          </cell>
          <cell r="K55" t="str">
            <v>MOPC2</v>
          </cell>
          <cell r="L55" t="str">
            <v>CONSTRUCTORA MIGOSPE SRL</v>
          </cell>
          <cell r="M55">
            <v>7</v>
          </cell>
          <cell r="N55" t="str">
            <v>ROXANNA LAKE</v>
          </cell>
          <cell r="O55">
            <v>1</v>
          </cell>
          <cell r="P55">
            <v>44561</v>
          </cell>
          <cell r="Q55">
            <v>44561</v>
          </cell>
          <cell r="R55">
            <v>44561</v>
          </cell>
          <cell r="S55" t="str">
            <v>COINCIDE</v>
          </cell>
          <cell r="T55" t="str">
            <v>COINCIDE</v>
          </cell>
          <cell r="U55" t="str">
            <v>COINCIDE</v>
          </cell>
          <cell r="V55">
            <v>44561</v>
          </cell>
          <cell r="W55">
            <v>44439</v>
          </cell>
          <cell r="X55"/>
          <cell r="Y55">
            <v>43411</v>
          </cell>
          <cell r="Z55" t="str">
            <v>DETENIDA</v>
          </cell>
          <cell r="AA55" t="str">
            <v>DETENIDA</v>
          </cell>
          <cell r="AB55" t="str">
            <v>COINCIDE</v>
          </cell>
          <cell r="AC55" t="str">
            <v>CAMBIO DE SOLAR</v>
          </cell>
        </row>
        <row r="56">
          <cell r="A56">
            <v>1225</v>
          </cell>
          <cell r="B56" t="str">
            <v>2299</v>
          </cell>
          <cell r="C56" t="str">
            <v>BASICA NARANJAL ARRIBA</v>
          </cell>
          <cell r="D56" t="str">
            <v>BASICA NARANJAL ARRIBA</v>
          </cell>
          <cell r="E56" t="str">
            <v>SAN JOSE DE OCOA</v>
          </cell>
          <cell r="F56" t="str">
            <v>SAN JOSE DE OCOA</v>
          </cell>
          <cell r="G56" t="str">
            <v>NUEVA</v>
          </cell>
          <cell r="H56" t="str">
            <v>3</v>
          </cell>
          <cell r="I56" t="str">
            <v>BASICA (B)</v>
          </cell>
          <cell r="J56" t="str">
            <v>ESCUELA</v>
          </cell>
          <cell r="K56" t="str">
            <v>MOPC</v>
          </cell>
          <cell r="L56" t="str">
            <v>OTTO MIGUEL ANTONIO SEIFFE REYNA</v>
          </cell>
          <cell r="M56">
            <v>9</v>
          </cell>
          <cell r="N56" t="str">
            <v>ROXANNA LAKE</v>
          </cell>
          <cell r="O56">
            <v>25</v>
          </cell>
          <cell r="P56">
            <v>44316</v>
          </cell>
          <cell r="Q56">
            <v>44316</v>
          </cell>
          <cell r="R56">
            <v>44316</v>
          </cell>
          <cell r="S56" t="str">
            <v>COINCIDE</v>
          </cell>
          <cell r="T56" t="str">
            <v>COINCIDE</v>
          </cell>
          <cell r="U56" t="str">
            <v>COINCIDE</v>
          </cell>
          <cell r="V56">
            <v>44316</v>
          </cell>
          <cell r="W56">
            <v>44439</v>
          </cell>
          <cell r="X56"/>
          <cell r="Y56"/>
          <cell r="Z56" t="str">
            <v>ACTIVA</v>
          </cell>
          <cell r="AA56" t="str">
            <v>DETENIDA</v>
          </cell>
          <cell r="AB56" t="str">
            <v>NO COINCIDE</v>
          </cell>
          <cell r="AC56" t="str">
            <v>MAL MANEJO FINANCIERO-DESCAPITALIZACION DEL CONTRATISTA</v>
          </cell>
        </row>
        <row r="57">
          <cell r="A57">
            <v>62</v>
          </cell>
          <cell r="B57" t="str">
            <v>1429-2012</v>
          </cell>
          <cell r="C57" t="str">
            <v>BASICA NORDESTE</v>
          </cell>
          <cell r="D57" t="str">
            <v/>
          </cell>
          <cell r="E57" t="str">
            <v>DAJABON</v>
          </cell>
          <cell r="F57" t="str">
            <v>DAJABON</v>
          </cell>
          <cell r="G57" t="str">
            <v>NUEVA</v>
          </cell>
          <cell r="H57" t="str">
            <v>1</v>
          </cell>
          <cell r="I57" t="str">
            <v>BASICA (B)</v>
          </cell>
          <cell r="J57" t="str">
            <v>ESCUELA</v>
          </cell>
          <cell r="K57" t="str">
            <v>MOPC</v>
          </cell>
          <cell r="L57" t="str">
            <v>JUNIOR DAVID ALMONTE POLANCO</v>
          </cell>
          <cell r="M57">
            <v>20</v>
          </cell>
          <cell r="N57" t="str">
            <v>DIOGENES REYES</v>
          </cell>
          <cell r="O57">
            <v>60</v>
          </cell>
          <cell r="P57">
            <v>44046</v>
          </cell>
          <cell r="Q57">
            <v>44183</v>
          </cell>
          <cell r="R57">
            <v>44046</v>
          </cell>
          <cell r="S57" t="str">
            <v>NO COINCIDE</v>
          </cell>
          <cell r="T57" t="str">
            <v>COINCIDE</v>
          </cell>
          <cell r="U57" t="str">
            <v>NO COINCIDE</v>
          </cell>
          <cell r="V57">
            <v>44046</v>
          </cell>
          <cell r="W57">
            <v>44046</v>
          </cell>
          <cell r="X57"/>
          <cell r="Y57">
            <v>43648</v>
          </cell>
          <cell r="Z57" t="str">
            <v>DETENIDA</v>
          </cell>
          <cell r="AA57" t="str">
            <v>DETENIDA</v>
          </cell>
          <cell r="AB57" t="str">
            <v>COINCIDE</v>
          </cell>
          <cell r="AC57" t="str">
            <v xml:space="preserve">A LA ESPERA APROBACIONES </v>
          </cell>
        </row>
        <row r="58">
          <cell r="A58">
            <v>1044</v>
          </cell>
          <cell r="B58" t="str">
            <v>2155</v>
          </cell>
          <cell r="C58" t="str">
            <v>BASICA LA SABANETA</v>
          </cell>
          <cell r="D58" t="str">
            <v/>
          </cell>
          <cell r="E58" t="str">
            <v>DAJABON</v>
          </cell>
          <cell r="F58" t="str">
            <v>LOMA DE CABRERA</v>
          </cell>
          <cell r="G58" t="str">
            <v>NUEVA</v>
          </cell>
          <cell r="H58" t="str">
            <v>3</v>
          </cell>
          <cell r="I58" t="str">
            <v>BASICA (B)</v>
          </cell>
          <cell r="J58" t="str">
            <v>ESCUELA</v>
          </cell>
          <cell r="K58" t="str">
            <v>MOPC</v>
          </cell>
          <cell r="L58" t="str">
            <v>JORGE LUIS JEREZ DIAZ</v>
          </cell>
          <cell r="M58">
            <v>12</v>
          </cell>
          <cell r="N58" t="str">
            <v>DIOGENES REYES</v>
          </cell>
          <cell r="O58">
            <v>27</v>
          </cell>
          <cell r="P58">
            <v>44104</v>
          </cell>
          <cell r="Q58">
            <v>44239</v>
          </cell>
          <cell r="R58">
            <v>44104</v>
          </cell>
          <cell r="S58" t="str">
            <v>NO COINCIDE</v>
          </cell>
          <cell r="T58" t="str">
            <v>COINCIDE</v>
          </cell>
          <cell r="U58" t="str">
            <v>NO COINCIDE</v>
          </cell>
          <cell r="V58">
            <v>44104</v>
          </cell>
          <cell r="W58">
            <v>44104</v>
          </cell>
          <cell r="X58"/>
          <cell r="Y58"/>
          <cell r="Z58" t="str">
            <v>ACTIVA</v>
          </cell>
          <cell r="AA58" t="str">
            <v>ACTIVA</v>
          </cell>
          <cell r="AB58" t="str">
            <v>COINCIDE</v>
          </cell>
          <cell r="AC58" t="str">
            <v>RITMO ESPERADO</v>
          </cell>
        </row>
        <row r="59">
          <cell r="A59">
            <v>439</v>
          </cell>
          <cell r="B59" t="str">
            <v>188-2013</v>
          </cell>
          <cell r="C59" t="str">
            <v>LAS ROSAS</v>
          </cell>
          <cell r="D59" t="str">
            <v/>
          </cell>
          <cell r="E59" t="str">
            <v>DAJABON</v>
          </cell>
          <cell r="F59" t="str">
            <v>RESTAURACION</v>
          </cell>
          <cell r="G59" t="str">
            <v>AMPLIACION Y REPARACION</v>
          </cell>
          <cell r="H59" t="str">
            <v>2</v>
          </cell>
          <cell r="I59" t="str">
            <v>BASICA (B)</v>
          </cell>
          <cell r="J59" t="str">
            <v>ESCUELA</v>
          </cell>
          <cell r="K59" t="str">
            <v>MOPC</v>
          </cell>
          <cell r="L59" t="str">
            <v>HITHER JOSE EUCLIDES ALVAREZ SALAZAR</v>
          </cell>
          <cell r="M59">
            <v>9</v>
          </cell>
          <cell r="N59" t="str">
            <v>DIOGENES REYES</v>
          </cell>
          <cell r="O59">
            <v>75</v>
          </cell>
          <cell r="P59">
            <v>43997</v>
          </cell>
          <cell r="Q59">
            <v>44180</v>
          </cell>
          <cell r="R59">
            <v>43997</v>
          </cell>
          <cell r="S59" t="str">
            <v>NO COINCIDE</v>
          </cell>
          <cell r="T59" t="str">
            <v>COINCIDE</v>
          </cell>
          <cell r="U59" t="str">
            <v>NO COINCIDE</v>
          </cell>
          <cell r="V59">
            <v>43997</v>
          </cell>
          <cell r="W59">
            <v>43997</v>
          </cell>
          <cell r="X59"/>
          <cell r="Y59">
            <v>43676</v>
          </cell>
          <cell r="Z59" t="str">
            <v>DETENIDA</v>
          </cell>
          <cell r="AA59" t="str">
            <v>DETENIDA</v>
          </cell>
          <cell r="AB59" t="str">
            <v>COINCIDE</v>
          </cell>
          <cell r="AC59" t="str">
            <v>EN MANOS DEL SUPERVISOR</v>
          </cell>
        </row>
        <row r="60">
          <cell r="A60">
            <v>1461</v>
          </cell>
          <cell r="B60" t="str">
            <v>0378-15</v>
          </cell>
          <cell r="C60" t="str">
            <v>BASICA LOS CEREZOS</v>
          </cell>
          <cell r="D60" t="str">
            <v>BASICA LOS CEREZOS</v>
          </cell>
          <cell r="E60" t="str">
            <v>DAJABON</v>
          </cell>
          <cell r="F60" t="str">
            <v>RESTAURACION</v>
          </cell>
          <cell r="G60" t="str">
            <v>NUEVA</v>
          </cell>
          <cell r="H60" t="str">
            <v>4</v>
          </cell>
          <cell r="I60" t="str">
            <v>BASICA (B)</v>
          </cell>
          <cell r="J60" t="str">
            <v>ESCUELA</v>
          </cell>
          <cell r="K60" t="str">
            <v>MOPC</v>
          </cell>
          <cell r="L60" t="str">
            <v>SERVICIOS TECNOLOGIA Y CONSTRUCCIONES DEL CARIBE SETCA SRL</v>
          </cell>
          <cell r="M60">
            <v>7</v>
          </cell>
          <cell r="N60" t="str">
            <v>DIOGENES REYES</v>
          </cell>
          <cell r="O60">
            <v>3</v>
          </cell>
          <cell r="P60">
            <v>44438</v>
          </cell>
          <cell r="Q60">
            <v>44421</v>
          </cell>
          <cell r="R60">
            <v>44438</v>
          </cell>
          <cell r="S60" t="str">
            <v>NO COINCIDE</v>
          </cell>
          <cell r="T60" t="str">
            <v>COINCIDE</v>
          </cell>
          <cell r="U60" t="str">
            <v>NO COINCIDE</v>
          </cell>
          <cell r="V60">
            <v>44438</v>
          </cell>
          <cell r="W60">
            <v>44803</v>
          </cell>
          <cell r="X60"/>
          <cell r="Y60"/>
          <cell r="Z60" t="str">
            <v>PRELIMINARES</v>
          </cell>
          <cell r="AA60" t="str">
            <v>PRELIMINARES</v>
          </cell>
          <cell r="AB60" t="str">
            <v>COINCIDE</v>
          </cell>
          <cell r="AC60" t="str">
            <v>DEPARTAMENTO CALCULO</v>
          </cell>
        </row>
        <row r="61">
          <cell r="A61">
            <v>1923</v>
          </cell>
          <cell r="B61" t="str">
            <v/>
          </cell>
          <cell r="C61" t="str">
            <v>JOSE GABRIEL GARCIA (LICEO VILLA MORADA)</v>
          </cell>
          <cell r="D61" t="str">
            <v/>
          </cell>
          <cell r="E61" t="str">
            <v>MONTE CRISTI</v>
          </cell>
          <cell r="F61" t="str">
            <v>CASTAÑUELAS</v>
          </cell>
          <cell r="G61" t="str">
            <v>NUEVA</v>
          </cell>
          <cell r="H61" t="str">
            <v>4</v>
          </cell>
          <cell r="I61" t="str">
            <v>BASICA (B)</v>
          </cell>
          <cell r="J61" t="str">
            <v>ESCUELA</v>
          </cell>
          <cell r="K61" t="str">
            <v>MOPC</v>
          </cell>
          <cell r="L61" t="str">
            <v>ROMMEL MIGUEL PIMENTEL NIN</v>
          </cell>
          <cell r="M61">
            <v>0</v>
          </cell>
          <cell r="N61" t="str">
            <v>DIOGENES REYES</v>
          </cell>
          <cell r="O61">
            <v>10</v>
          </cell>
          <cell r="P61">
            <v>44545</v>
          </cell>
          <cell r="Q61">
            <v>44421</v>
          </cell>
          <cell r="R61">
            <v>44545</v>
          </cell>
          <cell r="S61" t="str">
            <v>NO COINCIDE</v>
          </cell>
          <cell r="T61" t="str">
            <v>COINCIDE</v>
          </cell>
          <cell r="U61" t="str">
            <v>NO COINCIDE</v>
          </cell>
          <cell r="V61">
            <v>44545</v>
          </cell>
          <cell r="W61">
            <v>44545</v>
          </cell>
          <cell r="X61"/>
          <cell r="Y61"/>
          <cell r="Z61" t="str">
            <v>ACTIVA</v>
          </cell>
          <cell r="AA61" t="str">
            <v>ACTIVA</v>
          </cell>
          <cell r="AB61" t="str">
            <v>COINCIDE</v>
          </cell>
          <cell r="AC61" t="str">
            <v>RITMO ESPERADO</v>
          </cell>
        </row>
        <row r="62">
          <cell r="A62">
            <v>1597</v>
          </cell>
          <cell r="B62" t="str">
            <v>0138-15</v>
          </cell>
          <cell r="C62" t="str">
            <v>BASICA RAUL ALFREDO PUJOLS TEJADA, PROF. - PATRIA BELLIAR</v>
          </cell>
          <cell r="D62" t="str">
            <v/>
          </cell>
          <cell r="E62" t="str">
            <v>MONTE CRISTI</v>
          </cell>
          <cell r="F62" t="str">
            <v>VILLA VASQUEZ</v>
          </cell>
          <cell r="G62" t="str">
            <v>NUEVA</v>
          </cell>
          <cell r="H62" t="str">
            <v>4</v>
          </cell>
          <cell r="I62" t="str">
            <v>BASICA (B)</v>
          </cell>
          <cell r="J62" t="str">
            <v>ESCUELA</v>
          </cell>
          <cell r="K62" t="str">
            <v>MOPC2</v>
          </cell>
          <cell r="L62" t="str">
            <v>VICTOR MANUEL GONZALEZ UREÑA</v>
          </cell>
          <cell r="M62">
            <v>18</v>
          </cell>
          <cell r="N62" t="str">
            <v>DIOGENES REYES</v>
          </cell>
          <cell r="O62">
            <v>47</v>
          </cell>
          <cell r="P62">
            <v>44180</v>
          </cell>
          <cell r="Q62">
            <v>44180</v>
          </cell>
          <cell r="R62">
            <v>44180</v>
          </cell>
          <cell r="S62" t="str">
            <v>COINCIDE</v>
          </cell>
          <cell r="T62" t="str">
            <v>COINCIDE</v>
          </cell>
          <cell r="U62" t="str">
            <v>COINCIDE</v>
          </cell>
          <cell r="V62">
            <v>44180</v>
          </cell>
          <cell r="W62">
            <v>44180</v>
          </cell>
          <cell r="X62"/>
          <cell r="Y62"/>
          <cell r="Z62" t="str">
            <v>ACTIVA</v>
          </cell>
          <cell r="AA62" t="str">
            <v>ACTIVA</v>
          </cell>
          <cell r="AB62" t="str">
            <v>COINCIDE</v>
          </cell>
          <cell r="AC62" t="str">
            <v>RITMO ESPERADO</v>
          </cell>
        </row>
        <row r="63">
          <cell r="A63">
            <v>554</v>
          </cell>
          <cell r="B63" t="str">
            <v>441-2013</v>
          </cell>
          <cell r="C63" t="str">
            <v>GREGORIO TORIBIO</v>
          </cell>
          <cell r="D63" t="str">
            <v>GREGORIO TORIBIO</v>
          </cell>
          <cell r="E63" t="str">
            <v>PUERTO PLATA</v>
          </cell>
          <cell r="F63" t="str">
            <v>ALTAMIRA</v>
          </cell>
          <cell r="G63" t="str">
            <v>AMPLIACION Y REPARACION</v>
          </cell>
          <cell r="H63" t="str">
            <v>2</v>
          </cell>
          <cell r="I63" t="str">
            <v>BASICA (B)</v>
          </cell>
          <cell r="J63" t="str">
            <v>ESCUELA</v>
          </cell>
          <cell r="K63" t="str">
            <v>MOPC</v>
          </cell>
          <cell r="L63" t="str">
            <v>OMAR ELIAS CASTILLO DIAZ-ALEJO</v>
          </cell>
          <cell r="M63">
            <v>3</v>
          </cell>
          <cell r="N63" t="str">
            <v>DIOGENES REYES</v>
          </cell>
          <cell r="O63">
            <v>66</v>
          </cell>
          <cell r="P63">
            <v>44012</v>
          </cell>
          <cell r="Q63">
            <v>44421</v>
          </cell>
          <cell r="R63">
            <v>44012</v>
          </cell>
          <cell r="S63" t="str">
            <v>NO COINCIDE</v>
          </cell>
          <cell r="T63" t="str">
            <v>COINCIDE</v>
          </cell>
          <cell r="U63" t="str">
            <v>NO COINCIDE</v>
          </cell>
          <cell r="V63">
            <v>44012</v>
          </cell>
          <cell r="W63">
            <v>44012</v>
          </cell>
          <cell r="X63"/>
          <cell r="Y63"/>
          <cell r="Z63" t="str">
            <v>ACTIVA</v>
          </cell>
          <cell r="AA63" t="str">
            <v>DETENIDA</v>
          </cell>
          <cell r="AB63" t="str">
            <v>NO COINCIDE</v>
          </cell>
          <cell r="AC63" t="str">
            <v>DEPARTAMENTO PROCESO</v>
          </cell>
        </row>
        <row r="64">
          <cell r="A64">
            <v>1620</v>
          </cell>
          <cell r="B64" t="str">
            <v>0152-15</v>
          </cell>
          <cell r="C64" t="str">
            <v>BASICA ERNESTO CABRERA DURAN - RIO GRANDE AL MEDIO</v>
          </cell>
          <cell r="D64" t="str">
            <v/>
          </cell>
          <cell r="E64" t="str">
            <v>PUERTO PLATA</v>
          </cell>
          <cell r="F64" t="str">
            <v>ALTAMIRA</v>
          </cell>
          <cell r="G64" t="str">
            <v>NUEVA</v>
          </cell>
          <cell r="H64" t="str">
            <v>4</v>
          </cell>
          <cell r="I64" t="str">
            <v>BASICA (B)</v>
          </cell>
          <cell r="J64" t="str">
            <v>ESCUELA</v>
          </cell>
          <cell r="K64" t="str">
            <v>MOPC</v>
          </cell>
          <cell r="L64" t="str">
            <v>JOSE LUIS TEJADA SIRI</v>
          </cell>
          <cell r="M64">
            <v>7</v>
          </cell>
          <cell r="N64" t="str">
            <v>DIOGENES REYES</v>
          </cell>
          <cell r="O64">
            <v>21</v>
          </cell>
          <cell r="P64">
            <v>44124</v>
          </cell>
          <cell r="Q64">
            <v>44330</v>
          </cell>
          <cell r="R64">
            <v>44124</v>
          </cell>
          <cell r="S64" t="str">
            <v>NO COINCIDE</v>
          </cell>
          <cell r="T64" t="str">
            <v>COINCIDE</v>
          </cell>
          <cell r="U64" t="str">
            <v>NO COINCIDE</v>
          </cell>
          <cell r="V64">
            <v>44124</v>
          </cell>
          <cell r="W64">
            <v>44124</v>
          </cell>
          <cell r="X64"/>
          <cell r="Y64"/>
          <cell r="Z64" t="str">
            <v>ACTIVA</v>
          </cell>
          <cell r="AA64" t="str">
            <v>DETENIDA</v>
          </cell>
          <cell r="AB64" t="str">
            <v>NO COINCIDE</v>
          </cell>
          <cell r="AC64" t="str">
            <v>MAL MANEJO FINANCIERO-DESCAPITALIZACION DEL CONTRATISTA</v>
          </cell>
        </row>
        <row r="65">
          <cell r="A65">
            <v>1179</v>
          </cell>
          <cell r="B65" t="str">
            <v>2420</v>
          </cell>
          <cell r="C65" t="str">
            <v>BASICA SALOME UREÑA Y SABALLO</v>
          </cell>
          <cell r="D65" t="str">
            <v>BASICA SALOME UREÑA Y SABALLO</v>
          </cell>
          <cell r="E65" t="str">
            <v>PUERTO PLATA</v>
          </cell>
          <cell r="F65" t="str">
            <v>IMBERT</v>
          </cell>
          <cell r="G65" t="str">
            <v>NUEVA</v>
          </cell>
          <cell r="H65" t="str">
            <v>3</v>
          </cell>
          <cell r="I65" t="str">
            <v>BASICA (B)</v>
          </cell>
          <cell r="J65" t="str">
            <v>ESCUELA</v>
          </cell>
          <cell r="K65" t="str">
            <v>MOPC</v>
          </cell>
          <cell r="L65" t="str">
            <v>SOLUCIONES ARQUITECTONICA DANY MINAYA &amp; ASOC SRL</v>
          </cell>
          <cell r="M65">
            <v>21</v>
          </cell>
          <cell r="N65" t="str">
            <v>DIOGENES REYES</v>
          </cell>
          <cell r="O65">
            <v>59</v>
          </cell>
          <cell r="P65">
            <v>44195</v>
          </cell>
          <cell r="Q65">
            <v>44428</v>
          </cell>
          <cell r="R65">
            <v>44195</v>
          </cell>
          <cell r="S65" t="str">
            <v>NO COINCIDE</v>
          </cell>
          <cell r="T65" t="str">
            <v>COINCIDE</v>
          </cell>
          <cell r="U65" t="str">
            <v>NO COINCIDE</v>
          </cell>
          <cell r="V65">
            <v>44195</v>
          </cell>
          <cell r="W65">
            <v>44195</v>
          </cell>
          <cell r="X65"/>
          <cell r="Y65">
            <v>43538</v>
          </cell>
          <cell r="Z65" t="str">
            <v>DETENIDA</v>
          </cell>
          <cell r="AA65" t="str">
            <v>DETENIDA</v>
          </cell>
          <cell r="AB65" t="str">
            <v>COINCIDE</v>
          </cell>
          <cell r="AC65" t="str">
            <v>MAL MANEJO FINANCIERO-DESCAPITALIZACION DEL CONTRATISTA</v>
          </cell>
        </row>
        <row r="66">
          <cell r="A66">
            <v>1180</v>
          </cell>
          <cell r="B66" t="str">
            <v>2262</v>
          </cell>
          <cell r="C66" t="str">
            <v>BASICA VUELTA LARGA</v>
          </cell>
          <cell r="D66" t="str">
            <v>BASICA VUELTA LARGA</v>
          </cell>
          <cell r="E66" t="str">
            <v>PUERTO PLATA</v>
          </cell>
          <cell r="F66" t="str">
            <v>IMBERT</v>
          </cell>
          <cell r="G66" t="str">
            <v>NUEVA</v>
          </cell>
          <cell r="H66" t="str">
            <v>3</v>
          </cell>
          <cell r="I66" t="str">
            <v>BASICA (B)</v>
          </cell>
          <cell r="J66" t="str">
            <v>ESCUELA</v>
          </cell>
          <cell r="K66" t="str">
            <v>MOPC</v>
          </cell>
          <cell r="L66" t="str">
            <v>SANSON REYES CASTILLO</v>
          </cell>
          <cell r="M66">
            <v>12</v>
          </cell>
          <cell r="N66" t="str">
            <v>DIOGENES REYES</v>
          </cell>
          <cell r="O66">
            <v>66</v>
          </cell>
          <cell r="P66">
            <v>44195</v>
          </cell>
          <cell r="Q66">
            <v>44428</v>
          </cell>
          <cell r="R66">
            <v>44195</v>
          </cell>
          <cell r="S66" t="str">
            <v>NO COINCIDE</v>
          </cell>
          <cell r="T66" t="str">
            <v>COINCIDE</v>
          </cell>
          <cell r="U66" t="str">
            <v>NO COINCIDE</v>
          </cell>
          <cell r="V66">
            <v>44195</v>
          </cell>
          <cell r="W66">
            <v>44195</v>
          </cell>
          <cell r="X66"/>
          <cell r="Y66">
            <v>43573</v>
          </cell>
          <cell r="Z66" t="str">
            <v>DETENIDA</v>
          </cell>
          <cell r="AA66" t="str">
            <v>DETENIDA</v>
          </cell>
          <cell r="AB66" t="str">
            <v>COINCIDE</v>
          </cell>
          <cell r="AC66" t="str">
            <v>INTERVENCION LEGAL</v>
          </cell>
        </row>
        <row r="67">
          <cell r="A67">
            <v>549</v>
          </cell>
          <cell r="B67" t="str">
            <v>435-2013</v>
          </cell>
          <cell r="C67" t="str">
            <v>BASICA SIXTO CRUZ (EL ESTRECHO)</v>
          </cell>
          <cell r="D67" t="str">
            <v>BASICA SIXTO CRUZ (EL ESTRECHO)</v>
          </cell>
          <cell r="E67" t="str">
            <v>PUERTO PLATA</v>
          </cell>
          <cell r="F67" t="str">
            <v>LUPERON</v>
          </cell>
          <cell r="G67" t="str">
            <v>NUEVA</v>
          </cell>
          <cell r="H67" t="str">
            <v>2</v>
          </cell>
          <cell r="I67" t="str">
            <v>BASICA (B)</v>
          </cell>
          <cell r="J67" t="str">
            <v>ESCUELA</v>
          </cell>
          <cell r="K67" t="str">
            <v>MOPC</v>
          </cell>
          <cell r="L67" t="str">
            <v>NORBERTO DE JESUS CAPELLAN DE LEON</v>
          </cell>
          <cell r="M67">
            <v>15</v>
          </cell>
          <cell r="N67" t="str">
            <v>DIOGENES REYES</v>
          </cell>
          <cell r="O67">
            <v>100</v>
          </cell>
          <cell r="P67">
            <v>43876</v>
          </cell>
          <cell r="Q67">
            <v>43889</v>
          </cell>
          <cell r="R67">
            <v>43876</v>
          </cell>
          <cell r="S67" t="str">
            <v>NO COINCIDE</v>
          </cell>
          <cell r="T67" t="str">
            <v>COINCIDE</v>
          </cell>
          <cell r="U67" t="str">
            <v>NO COINCIDE</v>
          </cell>
          <cell r="V67">
            <v>43876</v>
          </cell>
          <cell r="W67">
            <v>43876</v>
          </cell>
          <cell r="X67"/>
          <cell r="Y67"/>
          <cell r="Z67" t="str">
            <v>ACTIVA</v>
          </cell>
          <cell r="AA67" t="str">
            <v>TERMINADA</v>
          </cell>
          <cell r="AB67" t="str">
            <v>NO COINCIDE</v>
          </cell>
          <cell r="AC67" t="str">
            <v>NO ESPECIFICADO</v>
          </cell>
        </row>
        <row r="68">
          <cell r="A68">
            <v>1904</v>
          </cell>
          <cell r="B68" t="str">
            <v>0725-15</v>
          </cell>
          <cell r="C68" t="str">
            <v>BASICA NICOLAS MELENDEZ FASE 2, BASICA PUERTO PLATA 3 Y LICEO MARTIN HIRALDO</v>
          </cell>
          <cell r="D68" t="str">
            <v/>
          </cell>
          <cell r="E68" t="str">
            <v>PUERTO PLATA</v>
          </cell>
          <cell r="F68" t="str">
            <v>PUERTO PLATA</v>
          </cell>
          <cell r="G68" t="str">
            <v>NUEVA</v>
          </cell>
          <cell r="H68" t="str">
            <v>2</v>
          </cell>
          <cell r="I68" t="str">
            <v>BASICA (B)</v>
          </cell>
          <cell r="J68" t="str">
            <v>ESCUELA</v>
          </cell>
          <cell r="K68" t="str">
            <v>MOPC</v>
          </cell>
          <cell r="L68" t="str">
            <v>FRANCISCO MANUEL TEZANOS BAEZ</v>
          </cell>
          <cell r="M68">
            <v>0</v>
          </cell>
          <cell r="N68" t="str">
            <v>DIOGENES REYES</v>
          </cell>
          <cell r="O68">
            <v>3</v>
          </cell>
          <cell r="P68">
            <v>44175</v>
          </cell>
          <cell r="Q68">
            <v>44428</v>
          </cell>
          <cell r="R68">
            <v>44175</v>
          </cell>
          <cell r="S68" t="str">
            <v>NO COINCIDE</v>
          </cell>
          <cell r="T68" t="str">
            <v>COINCIDE</v>
          </cell>
          <cell r="U68" t="str">
            <v>NO COINCIDE</v>
          </cell>
          <cell r="V68">
            <v>44175</v>
          </cell>
          <cell r="W68">
            <v>44175</v>
          </cell>
          <cell r="X68"/>
          <cell r="Y68">
            <v>43539</v>
          </cell>
          <cell r="Z68" t="str">
            <v>DETENIDA</v>
          </cell>
          <cell r="AA68" t="str">
            <v>DETENIDA</v>
          </cell>
          <cell r="AB68" t="str">
            <v>COINCIDE</v>
          </cell>
          <cell r="AC68" t="str">
            <v>MAL MANEJO FINANCIERO-DESCAPITALIZACION DEL CONTRATISTA</v>
          </cell>
        </row>
        <row r="69">
          <cell r="A69">
            <v>1183</v>
          </cell>
          <cell r="B69" t="str">
            <v>2265</v>
          </cell>
          <cell r="C69" t="str">
            <v>BASICA LOS DOMINGUEZ</v>
          </cell>
          <cell r="D69" t="str">
            <v>BASICA LOS DOMINGUEZ</v>
          </cell>
          <cell r="E69" t="str">
            <v>PUERTO PLATA</v>
          </cell>
          <cell r="F69" t="str">
            <v>PUERTO PLATA</v>
          </cell>
          <cell r="G69" t="str">
            <v>NUEVA</v>
          </cell>
          <cell r="H69" t="str">
            <v>3</v>
          </cell>
          <cell r="I69" t="str">
            <v>BASICA (B)</v>
          </cell>
          <cell r="J69" t="str">
            <v>ESCUELA</v>
          </cell>
          <cell r="K69" t="str">
            <v>MOPC</v>
          </cell>
          <cell r="L69" t="str">
            <v>RAFAEL OCTAVIO SILVERIO GALAN</v>
          </cell>
          <cell r="M69">
            <v>25</v>
          </cell>
          <cell r="N69" t="str">
            <v>DIOGENES REYES</v>
          </cell>
          <cell r="O69">
            <v>90</v>
          </cell>
          <cell r="P69">
            <v>43951</v>
          </cell>
          <cell r="Q69">
            <v>44055</v>
          </cell>
          <cell r="R69">
            <v>43951</v>
          </cell>
          <cell r="S69" t="str">
            <v>NO COINCIDE</v>
          </cell>
          <cell r="T69" t="str">
            <v>COINCIDE</v>
          </cell>
          <cell r="U69" t="str">
            <v>NO COINCIDE</v>
          </cell>
          <cell r="V69">
            <v>43951</v>
          </cell>
          <cell r="W69">
            <v>43951</v>
          </cell>
          <cell r="X69"/>
          <cell r="Y69">
            <v>43774</v>
          </cell>
          <cell r="Z69" t="str">
            <v>DETENIDA</v>
          </cell>
          <cell r="AA69" t="str">
            <v>ACTIVA</v>
          </cell>
          <cell r="AB69" t="str">
            <v>NO COINCIDE</v>
          </cell>
          <cell r="AC69" t="str">
            <v>RITMO ESPERADO</v>
          </cell>
        </row>
        <row r="70">
          <cell r="A70">
            <v>1184</v>
          </cell>
          <cell r="B70" t="str">
            <v>2266</v>
          </cell>
          <cell r="C70" t="str">
            <v>BASICA PADRE GRANERO 2</v>
          </cell>
          <cell r="D70" t="str">
            <v>BASICA PADRE GRANERO 2</v>
          </cell>
          <cell r="E70" t="str">
            <v>PUERTO PLATA</v>
          </cell>
          <cell r="F70" t="str">
            <v>PUERTO PLATA</v>
          </cell>
          <cell r="G70" t="str">
            <v>NUEVA</v>
          </cell>
          <cell r="H70" t="str">
            <v>3</v>
          </cell>
          <cell r="I70" t="str">
            <v>BASICA (B)</v>
          </cell>
          <cell r="J70" t="str">
            <v>ESCUELA</v>
          </cell>
          <cell r="K70" t="str">
            <v>MOPC</v>
          </cell>
          <cell r="L70" t="str">
            <v>STALIN GONZALEZ CRUZ</v>
          </cell>
          <cell r="M70">
            <v>24</v>
          </cell>
          <cell r="N70" t="str">
            <v>DIOGENES REYES</v>
          </cell>
          <cell r="O70">
            <v>7</v>
          </cell>
          <cell r="P70">
            <v>44253</v>
          </cell>
          <cell r="Q70">
            <v>44253</v>
          </cell>
          <cell r="R70">
            <v>44253</v>
          </cell>
          <cell r="S70" t="str">
            <v>COINCIDE</v>
          </cell>
          <cell r="T70" t="str">
            <v>COINCIDE</v>
          </cell>
          <cell r="U70" t="str">
            <v>COINCIDE</v>
          </cell>
          <cell r="V70">
            <v>44253</v>
          </cell>
          <cell r="W70">
            <v>44253</v>
          </cell>
          <cell r="X70"/>
          <cell r="Y70">
            <v>42466</v>
          </cell>
          <cell r="Z70" t="str">
            <v>DETENIDA</v>
          </cell>
          <cell r="AA70" t="str">
            <v>DETENIDA</v>
          </cell>
          <cell r="AB70" t="str">
            <v>COINCIDE</v>
          </cell>
          <cell r="AC70" t="str">
            <v>CAMBIO DE SOLAR</v>
          </cell>
        </row>
        <row r="71">
          <cell r="A71">
            <v>1628</v>
          </cell>
          <cell r="B71" t="str">
            <v>0162-15</v>
          </cell>
          <cell r="C71" t="str">
            <v>BASICA ANTERA MOTA</v>
          </cell>
          <cell r="D71" t="str">
            <v/>
          </cell>
          <cell r="E71" t="str">
            <v>PUERTO PLATA</v>
          </cell>
          <cell r="F71" t="str">
            <v>PUERTO PLATA</v>
          </cell>
          <cell r="G71" t="str">
            <v>NUEVA</v>
          </cell>
          <cell r="H71" t="str">
            <v>4</v>
          </cell>
          <cell r="I71" t="str">
            <v>BASICA (B)</v>
          </cell>
          <cell r="J71" t="str">
            <v>ESCUELA</v>
          </cell>
          <cell r="K71" t="str">
            <v>MOPC</v>
          </cell>
          <cell r="L71" t="str">
            <v>ALBERT ALMONTE YZQUIERDO</v>
          </cell>
          <cell r="M71">
            <v>25</v>
          </cell>
          <cell r="N71" t="str">
            <v>DIOGENES REYES</v>
          </cell>
          <cell r="O71">
            <v>5</v>
          </cell>
          <cell r="P71">
            <v>44253</v>
          </cell>
          <cell r="Q71">
            <v>44253</v>
          </cell>
          <cell r="R71">
            <v>44253</v>
          </cell>
          <cell r="S71" t="str">
            <v>COINCIDE</v>
          </cell>
          <cell r="T71" t="str">
            <v>COINCIDE</v>
          </cell>
          <cell r="U71" t="str">
            <v>COINCIDE</v>
          </cell>
          <cell r="V71">
            <v>44253</v>
          </cell>
          <cell r="W71">
            <v>44253</v>
          </cell>
          <cell r="X71"/>
          <cell r="Y71">
            <v>43496</v>
          </cell>
          <cell r="Z71" t="str">
            <v>DETENIDA</v>
          </cell>
          <cell r="AA71" t="str">
            <v>DETENIDA</v>
          </cell>
          <cell r="AB71" t="str">
            <v>COINCIDE</v>
          </cell>
          <cell r="AC71" t="str">
            <v>CAMBIO DE SOLAR</v>
          </cell>
        </row>
        <row r="72">
          <cell r="A72">
            <v>1629</v>
          </cell>
          <cell r="B72" t="str">
            <v/>
          </cell>
          <cell r="C72" t="str">
            <v>BASICA LOS OLIVA</v>
          </cell>
          <cell r="D72" t="str">
            <v>BASICA LOS OLIVA</v>
          </cell>
          <cell r="E72" t="str">
            <v>PUERTO PLATA</v>
          </cell>
          <cell r="F72" t="str">
            <v>PUERTO PLATA</v>
          </cell>
          <cell r="G72" t="str">
            <v>NUEVA</v>
          </cell>
          <cell r="H72" t="str">
            <v>4</v>
          </cell>
          <cell r="I72" t="str">
            <v>BASICA (B)</v>
          </cell>
          <cell r="J72" t="str">
            <v>ESCUELA</v>
          </cell>
          <cell r="K72" t="str">
            <v>MOPC</v>
          </cell>
          <cell r="L72" t="str">
            <v>CADIR JOSE MIGUEL MARTINEZ GONZALEZ</v>
          </cell>
          <cell r="M72">
            <v>27</v>
          </cell>
          <cell r="N72" t="str">
            <v>DIOGENES REYES</v>
          </cell>
          <cell r="O72">
            <v>16</v>
          </cell>
          <cell r="P72">
            <v>44186</v>
          </cell>
          <cell r="Q72">
            <v>44428</v>
          </cell>
          <cell r="R72">
            <v>44186</v>
          </cell>
          <cell r="S72" t="str">
            <v>NO COINCIDE</v>
          </cell>
          <cell r="T72" t="str">
            <v>COINCIDE</v>
          </cell>
          <cell r="U72" t="str">
            <v>NO COINCIDE</v>
          </cell>
          <cell r="V72">
            <v>44186</v>
          </cell>
          <cell r="W72">
            <v>44186</v>
          </cell>
          <cell r="X72"/>
          <cell r="Y72"/>
          <cell r="Z72" t="str">
            <v>ACTIVA</v>
          </cell>
          <cell r="AA72" t="str">
            <v>ACTIVA</v>
          </cell>
          <cell r="AB72" t="str">
            <v>COINCIDE</v>
          </cell>
          <cell r="AC72" t="str">
            <v>RITMO ESPERADO</v>
          </cell>
        </row>
        <row r="73">
          <cell r="A73">
            <v>1630</v>
          </cell>
          <cell r="B73" t="str">
            <v/>
          </cell>
          <cell r="C73" t="str">
            <v>BASICA PADRE LAS CASAS</v>
          </cell>
          <cell r="D73" t="str">
            <v>BASICA PADRE LAS CASAS</v>
          </cell>
          <cell r="E73" t="str">
            <v>PUERTO PLATA</v>
          </cell>
          <cell r="F73" t="str">
            <v>PUERTO PLATA</v>
          </cell>
          <cell r="G73" t="str">
            <v>NUEVA</v>
          </cell>
          <cell r="H73" t="str">
            <v>4</v>
          </cell>
          <cell r="I73" t="str">
            <v>BASICA (B)</v>
          </cell>
          <cell r="J73" t="str">
            <v>ESCUELA</v>
          </cell>
          <cell r="K73" t="str">
            <v>MOPC</v>
          </cell>
          <cell r="L73" t="str">
            <v>YOVINSE PICHARDO RUALES</v>
          </cell>
          <cell r="M73">
            <v>27</v>
          </cell>
          <cell r="N73" t="str">
            <v>DIOGENES REYES</v>
          </cell>
          <cell r="O73">
            <v>16</v>
          </cell>
          <cell r="P73">
            <v>44186</v>
          </cell>
          <cell r="Q73">
            <v>44428</v>
          </cell>
          <cell r="R73">
            <v>44186</v>
          </cell>
          <cell r="S73" t="str">
            <v>NO COINCIDE</v>
          </cell>
          <cell r="T73" t="str">
            <v>COINCIDE</v>
          </cell>
          <cell r="U73" t="str">
            <v>NO COINCIDE</v>
          </cell>
          <cell r="V73">
            <v>44186</v>
          </cell>
          <cell r="W73">
            <v>44186</v>
          </cell>
          <cell r="X73"/>
          <cell r="Y73"/>
          <cell r="Z73" t="str">
            <v>ACTIVA</v>
          </cell>
          <cell r="AA73" t="str">
            <v>ACTIVA</v>
          </cell>
          <cell r="AB73" t="str">
            <v>COINCIDE</v>
          </cell>
          <cell r="AC73" t="str">
            <v>RITMO ESPERADO</v>
          </cell>
        </row>
        <row r="74">
          <cell r="A74">
            <v>1636</v>
          </cell>
          <cell r="B74" t="str">
            <v/>
          </cell>
          <cell r="C74" t="str">
            <v>BASICA CHARAMICOS</v>
          </cell>
          <cell r="D74" t="str">
            <v/>
          </cell>
          <cell r="E74" t="str">
            <v>PUERTO PLATA</v>
          </cell>
          <cell r="F74" t="str">
            <v>SOSUA</v>
          </cell>
          <cell r="G74" t="str">
            <v>NUEVA</v>
          </cell>
          <cell r="H74" t="str">
            <v>4</v>
          </cell>
          <cell r="I74" t="str">
            <v>BASICA (B)</v>
          </cell>
          <cell r="J74" t="str">
            <v>ESCUELA</v>
          </cell>
          <cell r="K74" t="str">
            <v>MOPC</v>
          </cell>
          <cell r="L74" t="str">
            <v>RAMON ANTONIO SILVERIO PEN</v>
          </cell>
          <cell r="M74">
            <v>19</v>
          </cell>
          <cell r="N74" t="str">
            <v>DIOGENES REYES</v>
          </cell>
          <cell r="O74">
            <v>11</v>
          </cell>
          <cell r="P74">
            <v>44186</v>
          </cell>
          <cell r="Q74">
            <v>44307</v>
          </cell>
          <cell r="R74">
            <v>44186</v>
          </cell>
          <cell r="S74" t="str">
            <v>NO COINCIDE</v>
          </cell>
          <cell r="T74" t="str">
            <v>COINCIDE</v>
          </cell>
          <cell r="U74" t="str">
            <v>NO COINCIDE</v>
          </cell>
          <cell r="V74">
            <v>44186</v>
          </cell>
          <cell r="W74">
            <v>44186</v>
          </cell>
          <cell r="X74"/>
          <cell r="Y74"/>
          <cell r="Z74" t="str">
            <v>PRELIMINARES</v>
          </cell>
          <cell r="AA74" t="str">
            <v>ACTIVA</v>
          </cell>
          <cell r="AB74" t="str">
            <v>NO COINCIDE</v>
          </cell>
          <cell r="AC74" t="str">
            <v>RITMO ESPERADO</v>
          </cell>
        </row>
        <row r="75">
          <cell r="A75">
            <v>1637</v>
          </cell>
          <cell r="B75" t="str">
            <v>0413-15</v>
          </cell>
          <cell r="C75" t="str">
            <v>BASICA LOS CASTILLO</v>
          </cell>
          <cell r="D75" t="str">
            <v/>
          </cell>
          <cell r="E75" t="str">
            <v>PUERTO PLATA</v>
          </cell>
          <cell r="F75" t="str">
            <v>SOSUA</v>
          </cell>
          <cell r="G75" t="str">
            <v>NUEVA</v>
          </cell>
          <cell r="H75" t="str">
            <v>4</v>
          </cell>
          <cell r="I75" t="str">
            <v>BASICA (B)</v>
          </cell>
          <cell r="J75" t="str">
            <v>ESCUELA</v>
          </cell>
          <cell r="K75" t="str">
            <v>MOPC</v>
          </cell>
          <cell r="L75" t="str">
            <v>CAMILO J HURTADO C INGENIEROS ASOCIADOS SRL</v>
          </cell>
          <cell r="M75">
            <v>15</v>
          </cell>
          <cell r="N75" t="str">
            <v>DIOGENES REYES</v>
          </cell>
          <cell r="O75">
            <v>7</v>
          </cell>
          <cell r="P75">
            <v>44186</v>
          </cell>
          <cell r="Q75">
            <v>44368</v>
          </cell>
          <cell r="R75">
            <v>44186</v>
          </cell>
          <cell r="S75" t="str">
            <v>NO COINCIDE</v>
          </cell>
          <cell r="T75" t="str">
            <v>COINCIDE</v>
          </cell>
          <cell r="U75" t="str">
            <v>NO COINCIDE</v>
          </cell>
          <cell r="V75">
            <v>44186</v>
          </cell>
          <cell r="W75">
            <v>44186</v>
          </cell>
          <cell r="X75"/>
          <cell r="Y75">
            <v>43180</v>
          </cell>
          <cell r="Z75" t="str">
            <v>PRELIMINARES</v>
          </cell>
          <cell r="AA75" t="str">
            <v>PRELIMINARES</v>
          </cell>
          <cell r="AB75" t="str">
            <v>COINCIDE</v>
          </cell>
          <cell r="AC75" t="str">
            <v>DEPARTAMENTO CALCULO</v>
          </cell>
        </row>
        <row r="76">
          <cell r="A76">
            <v>569</v>
          </cell>
          <cell r="B76" t="str">
            <v>456-2013</v>
          </cell>
          <cell r="C76" t="str">
            <v>BOCA NUEVA (CAMU)</v>
          </cell>
          <cell r="D76" t="str">
            <v>BOCA NUEVA (CAMU)</v>
          </cell>
          <cell r="E76" t="str">
            <v>PUERTO PLATA</v>
          </cell>
          <cell r="F76" t="str">
            <v>VILLA MONTELLANO</v>
          </cell>
          <cell r="G76" t="str">
            <v>AMPLIACION Y REPARACION</v>
          </cell>
          <cell r="H76" t="str">
            <v>2</v>
          </cell>
          <cell r="I76" t="str">
            <v>BASICA (B)</v>
          </cell>
          <cell r="J76" t="str">
            <v>ESCUELA</v>
          </cell>
          <cell r="K76" t="str">
            <v>MOPC</v>
          </cell>
          <cell r="L76" t="str">
            <v>CINTHIA NOELIA DE LA CRUZ MOGENA</v>
          </cell>
          <cell r="M76">
            <v>7</v>
          </cell>
          <cell r="N76" t="str">
            <v>DIOGENES REYES</v>
          </cell>
          <cell r="O76">
            <v>1</v>
          </cell>
          <cell r="P76">
            <v>44253</v>
          </cell>
          <cell r="Q76">
            <v>44428</v>
          </cell>
          <cell r="R76">
            <v>44253</v>
          </cell>
          <cell r="S76" t="str">
            <v>NO COINCIDE</v>
          </cell>
          <cell r="T76" t="str">
            <v>COINCIDE</v>
          </cell>
          <cell r="U76" t="str">
            <v>NO COINCIDE</v>
          </cell>
          <cell r="V76">
            <v>44253</v>
          </cell>
          <cell r="W76">
            <v>44253</v>
          </cell>
          <cell r="X76"/>
          <cell r="Y76">
            <v>42608</v>
          </cell>
          <cell r="Z76" t="str">
            <v>DETENIDA</v>
          </cell>
          <cell r="AA76" t="str">
            <v>DETENIDA</v>
          </cell>
          <cell r="AB76" t="str">
            <v>COINCIDE</v>
          </cell>
          <cell r="AC76" t="str">
            <v>CAMBIO DE SOLAR</v>
          </cell>
        </row>
        <row r="77">
          <cell r="A77">
            <v>653</v>
          </cell>
          <cell r="B77" t="str">
            <v>573-2013</v>
          </cell>
          <cell r="C77" t="str">
            <v>ROSA LEOCADIA PICHARDO</v>
          </cell>
          <cell r="D77" t="str">
            <v>ROSA LEOCADIA PICHARDO</v>
          </cell>
          <cell r="E77" t="str">
            <v>SANTIAGO</v>
          </cell>
          <cell r="F77" t="str">
            <v>JANICO</v>
          </cell>
          <cell r="G77" t="str">
            <v>AMPLIACION Y REPARACION</v>
          </cell>
          <cell r="H77" t="str">
            <v>2</v>
          </cell>
          <cell r="I77" t="str">
            <v>BASICA (B)</v>
          </cell>
          <cell r="J77" t="str">
            <v>ESCUELA</v>
          </cell>
          <cell r="K77" t="str">
            <v>MOPC</v>
          </cell>
          <cell r="L77" t="str">
            <v>NOEL RADHAMES CABRERA BLANCO</v>
          </cell>
          <cell r="M77">
            <v>2</v>
          </cell>
          <cell r="N77" t="str">
            <v>DIOGENES REYES</v>
          </cell>
          <cell r="O77">
            <v>25</v>
          </cell>
          <cell r="P77">
            <v>44183</v>
          </cell>
          <cell r="Q77">
            <v>44418</v>
          </cell>
          <cell r="R77">
            <v>44183</v>
          </cell>
          <cell r="S77" t="str">
            <v>NO COINCIDE</v>
          </cell>
          <cell r="T77" t="str">
            <v>COINCIDE</v>
          </cell>
          <cell r="U77" t="str">
            <v>NO COINCIDE</v>
          </cell>
          <cell r="V77">
            <v>44183</v>
          </cell>
          <cell r="W77">
            <v>44183</v>
          </cell>
          <cell r="X77"/>
          <cell r="Y77">
            <v>42605</v>
          </cell>
          <cell r="Z77" t="str">
            <v>DETENIDA</v>
          </cell>
          <cell r="AA77" t="str">
            <v>DETENIDA</v>
          </cell>
          <cell r="AB77" t="str">
            <v>COINCIDE</v>
          </cell>
          <cell r="AC77" t="str">
            <v>INTERVENCION LEGAL</v>
          </cell>
        </row>
        <row r="78">
          <cell r="A78">
            <v>91</v>
          </cell>
          <cell r="B78" t="str">
            <v>1474-2012</v>
          </cell>
          <cell r="C78" t="str">
            <v>CE JUAN ANTONIO ALIX (FLORIPE MERCEDES TUERO)</v>
          </cell>
          <cell r="D78" t="str">
            <v/>
          </cell>
          <cell r="E78" t="str">
            <v>SANTIAGO</v>
          </cell>
          <cell r="F78" t="str">
            <v>LICEY AL MEDIO</v>
          </cell>
          <cell r="G78" t="str">
            <v>NUEVA</v>
          </cell>
          <cell r="H78" t="str">
            <v>1</v>
          </cell>
          <cell r="I78" t="str">
            <v>BASICA (B)</v>
          </cell>
          <cell r="J78" t="str">
            <v>ESCUELA</v>
          </cell>
          <cell r="K78" t="str">
            <v>MOPC</v>
          </cell>
          <cell r="L78" t="str">
            <v>PAOLA MICHELLE MARRERO SANCHEZ</v>
          </cell>
          <cell r="M78">
            <v>8</v>
          </cell>
          <cell r="N78" t="str">
            <v>DIOGENES REYES</v>
          </cell>
          <cell r="O78">
            <v>88</v>
          </cell>
          <cell r="P78">
            <v>43881</v>
          </cell>
          <cell r="Q78">
            <v>43931</v>
          </cell>
          <cell r="R78">
            <v>43910</v>
          </cell>
          <cell r="S78" t="str">
            <v>NO COINCIDE</v>
          </cell>
          <cell r="T78" t="str">
            <v>NO COINCIDE</v>
          </cell>
          <cell r="U78" t="str">
            <v>NO COINCIDE</v>
          </cell>
          <cell r="V78">
            <v>43881</v>
          </cell>
          <cell r="W78">
            <v>43881</v>
          </cell>
          <cell r="X78"/>
          <cell r="Y78"/>
          <cell r="Z78" t="str">
            <v>ACTIVA</v>
          </cell>
          <cell r="AA78" t="str">
            <v>ACTIVA</v>
          </cell>
          <cell r="AB78" t="str">
            <v>COINCIDE</v>
          </cell>
          <cell r="AC78" t="str">
            <v>RITMO ESPERADO</v>
          </cell>
        </row>
        <row r="79">
          <cell r="A79">
            <v>1713</v>
          </cell>
          <cell r="B79" t="str">
            <v>0438-15</v>
          </cell>
          <cell r="C79" t="str">
            <v>BASICA PALO AMARILLO</v>
          </cell>
          <cell r="D79" t="str">
            <v>BASICA PALO AMARILLO</v>
          </cell>
          <cell r="E79" t="str">
            <v>SANTIAGO</v>
          </cell>
          <cell r="F79" t="str">
            <v>PUÑAL</v>
          </cell>
          <cell r="G79" t="str">
            <v>NUEVA</v>
          </cell>
          <cell r="H79" t="str">
            <v>4</v>
          </cell>
          <cell r="I79" t="str">
            <v>BASICA (B)</v>
          </cell>
          <cell r="J79" t="str">
            <v>ESCUELA</v>
          </cell>
          <cell r="K79" t="str">
            <v>MOPC</v>
          </cell>
          <cell r="L79" t="str">
            <v>CONSTRUCCIONES FRATABA SRL</v>
          </cell>
          <cell r="M79">
            <v>9</v>
          </cell>
          <cell r="N79" t="str">
            <v>DIOGENES REYES</v>
          </cell>
          <cell r="O79">
            <v>80</v>
          </cell>
          <cell r="P79">
            <v>43966</v>
          </cell>
          <cell r="Q79">
            <v>43997</v>
          </cell>
          <cell r="R79">
            <v>43966</v>
          </cell>
          <cell r="S79" t="str">
            <v>NO COINCIDE</v>
          </cell>
          <cell r="T79" t="str">
            <v>COINCIDE</v>
          </cell>
          <cell r="U79" t="str">
            <v>NO COINCIDE</v>
          </cell>
          <cell r="V79">
            <v>43966</v>
          </cell>
          <cell r="W79">
            <v>43966</v>
          </cell>
          <cell r="X79"/>
          <cell r="Y79"/>
          <cell r="Z79" t="str">
            <v>ACTIVA</v>
          </cell>
          <cell r="AA79" t="str">
            <v>ACTIVA</v>
          </cell>
          <cell r="AB79" t="str">
            <v>COINCIDE</v>
          </cell>
          <cell r="AC79" t="str">
            <v>RITMO ESPERADO</v>
          </cell>
        </row>
        <row r="80">
          <cell r="A80">
            <v>1260</v>
          </cell>
          <cell r="B80" t="str">
            <v>2433</v>
          </cell>
          <cell r="C80" t="str">
            <v>BASICA LOS RANCHOS DE BABOSICO ARRIBA</v>
          </cell>
          <cell r="D80" t="str">
            <v>BASICA LOS RANCHOS DE BABOSICO ARRIBA</v>
          </cell>
          <cell r="E80" t="str">
            <v>SANTIAGO</v>
          </cell>
          <cell r="F80" t="str">
            <v>SABANA IGLESIA</v>
          </cell>
          <cell r="G80" t="str">
            <v>NUEVA</v>
          </cell>
          <cell r="H80" t="str">
            <v>3</v>
          </cell>
          <cell r="I80" t="str">
            <v>BASICA (B)</v>
          </cell>
          <cell r="J80" t="str">
            <v>ESCUELA</v>
          </cell>
          <cell r="K80" t="str">
            <v>MOPC</v>
          </cell>
          <cell r="L80" t="str">
            <v>J A PEREZ CONSTRUCCIONES SRL</v>
          </cell>
          <cell r="M80">
            <v>7</v>
          </cell>
          <cell r="N80" t="str">
            <v>DIOGENES REYES</v>
          </cell>
          <cell r="O80">
            <v>15</v>
          </cell>
          <cell r="P80">
            <v>44182</v>
          </cell>
          <cell r="Q80">
            <v>44182</v>
          </cell>
          <cell r="R80">
            <v>44182</v>
          </cell>
          <cell r="S80" t="str">
            <v>COINCIDE</v>
          </cell>
          <cell r="T80" t="str">
            <v>COINCIDE</v>
          </cell>
          <cell r="U80" t="str">
            <v>COINCIDE</v>
          </cell>
          <cell r="V80">
            <v>44182</v>
          </cell>
          <cell r="W80">
            <v>44182</v>
          </cell>
          <cell r="X80"/>
          <cell r="Y80"/>
          <cell r="Z80" t="str">
            <v>ACTIVA</v>
          </cell>
          <cell r="AA80" t="str">
            <v>DETENIDA</v>
          </cell>
          <cell r="AB80" t="str">
            <v>NO COINCIDE</v>
          </cell>
          <cell r="AC80" t="str">
            <v>EN MANOS DEL SUPERVISOR</v>
          </cell>
        </row>
        <row r="81">
          <cell r="A81">
            <v>115</v>
          </cell>
          <cell r="B81" t="str">
            <v>1499-2012</v>
          </cell>
          <cell r="C81" t="str">
            <v>MATILDE DE JESUS FERNANDEZ RAMIREZ</v>
          </cell>
          <cell r="D81" t="str">
            <v>MATILDE DE JESUS FERNANDEZ RAMIREZ</v>
          </cell>
          <cell r="E81" t="str">
            <v>SANTIAGO</v>
          </cell>
          <cell r="F81" t="str">
            <v>SAN JOSE DE LAS MATAS</v>
          </cell>
          <cell r="G81" t="str">
            <v>NUEVA</v>
          </cell>
          <cell r="H81" t="str">
            <v>1</v>
          </cell>
          <cell r="I81" t="str">
            <v>BASICA (B)</v>
          </cell>
          <cell r="J81" t="str">
            <v>ESCUELA</v>
          </cell>
          <cell r="K81" t="str">
            <v>MOPC</v>
          </cell>
          <cell r="L81" t="str">
            <v>CARLOS RENZO RODRIGUEZ ALMONTE</v>
          </cell>
          <cell r="M81">
            <v>10</v>
          </cell>
          <cell r="N81" t="str">
            <v>DIOGENES REYES</v>
          </cell>
          <cell r="O81">
            <v>49</v>
          </cell>
          <cell r="P81">
            <v>44175</v>
          </cell>
          <cell r="Q81">
            <v>44418</v>
          </cell>
          <cell r="R81">
            <v>44175</v>
          </cell>
          <cell r="S81" t="str">
            <v>NO COINCIDE</v>
          </cell>
          <cell r="T81" t="str">
            <v>COINCIDE</v>
          </cell>
          <cell r="U81" t="str">
            <v>NO COINCIDE</v>
          </cell>
          <cell r="V81">
            <v>44175</v>
          </cell>
          <cell r="W81">
            <v>44175</v>
          </cell>
          <cell r="X81"/>
          <cell r="Y81">
            <v>43521</v>
          </cell>
          <cell r="Z81" t="str">
            <v>DETENIDA</v>
          </cell>
          <cell r="AA81" t="str">
            <v>DETENIDA</v>
          </cell>
          <cell r="AB81" t="str">
            <v>COINCIDE</v>
          </cell>
          <cell r="AC81" t="str">
            <v>MAL MANEJO FINANCIERO-DESCAPITALIZACION DEL CONTRATISTA</v>
          </cell>
        </row>
        <row r="82">
          <cell r="A82">
            <v>1262</v>
          </cell>
          <cell r="B82" t="str">
            <v>2331</v>
          </cell>
          <cell r="C82" t="str">
            <v>BASICA ANA DOLORES TORRES</v>
          </cell>
          <cell r="D82" t="str">
            <v>BASICA ANA DOLORES TORRES</v>
          </cell>
          <cell r="E82" t="str">
            <v>SANTIAGO</v>
          </cell>
          <cell r="F82" t="str">
            <v>SAN JOSE DE LAS MATAS</v>
          </cell>
          <cell r="G82" t="str">
            <v>NUEVA</v>
          </cell>
          <cell r="H82" t="str">
            <v>3</v>
          </cell>
          <cell r="I82" t="str">
            <v>BASICA (B)</v>
          </cell>
          <cell r="J82" t="str">
            <v>ESCUELA</v>
          </cell>
          <cell r="K82" t="str">
            <v>MOPC</v>
          </cell>
          <cell r="L82" t="str">
            <v>RUBEN DARIO GIL GARCIA GARCIA</v>
          </cell>
          <cell r="M82">
            <v>9</v>
          </cell>
          <cell r="N82" t="str">
            <v>DIOGENES REYES</v>
          </cell>
          <cell r="O82">
            <v>36</v>
          </cell>
          <cell r="P82">
            <v>44179</v>
          </cell>
          <cell r="Q82">
            <v>44418</v>
          </cell>
          <cell r="R82">
            <v>44179</v>
          </cell>
          <cell r="S82" t="str">
            <v>NO COINCIDE</v>
          </cell>
          <cell r="T82" t="str">
            <v>COINCIDE</v>
          </cell>
          <cell r="U82" t="str">
            <v>NO COINCIDE</v>
          </cell>
          <cell r="V82">
            <v>44179</v>
          </cell>
          <cell r="W82">
            <v>44179</v>
          </cell>
          <cell r="X82"/>
          <cell r="Y82">
            <v>43539</v>
          </cell>
          <cell r="Z82" t="str">
            <v>DETENIDA</v>
          </cell>
          <cell r="AA82" t="str">
            <v>DETENIDA</v>
          </cell>
          <cell r="AB82" t="str">
            <v>COINCIDE</v>
          </cell>
          <cell r="AC82" t="str">
            <v>MAL MANEJO FINANCIERO-DESCAPITALIZACION DEL CONTRATISTA</v>
          </cell>
        </row>
        <row r="83">
          <cell r="A83">
            <v>1263</v>
          </cell>
          <cell r="B83" t="str">
            <v>2332</v>
          </cell>
          <cell r="C83" t="str">
            <v>BASICA FRANCISCO AZCONA RODRIGUEZ</v>
          </cell>
          <cell r="D83" t="str">
            <v>BASICA FRANCISCO AZCONA RODRIGUEZ</v>
          </cell>
          <cell r="E83" t="str">
            <v>SANTIAGO</v>
          </cell>
          <cell r="F83" t="str">
            <v>SAN JOSE DE LAS MATAS</v>
          </cell>
          <cell r="G83" t="str">
            <v>NUEVA</v>
          </cell>
          <cell r="H83" t="str">
            <v>3</v>
          </cell>
          <cell r="I83" t="str">
            <v>BASICA (B)</v>
          </cell>
          <cell r="J83" t="str">
            <v>ESCUELA</v>
          </cell>
          <cell r="K83" t="str">
            <v>MOPC</v>
          </cell>
          <cell r="L83" t="str">
            <v>DIOMEDES STHERLINE GIRON PANTALEON</v>
          </cell>
          <cell r="M83">
            <v>9</v>
          </cell>
          <cell r="N83" t="str">
            <v>DIOGENES REYES</v>
          </cell>
          <cell r="O83">
            <v>5</v>
          </cell>
          <cell r="P83">
            <v>44237</v>
          </cell>
          <cell r="Q83">
            <v>44418</v>
          </cell>
          <cell r="R83">
            <v>44237</v>
          </cell>
          <cell r="S83" t="str">
            <v>NO COINCIDE</v>
          </cell>
          <cell r="T83" t="str">
            <v>COINCIDE</v>
          </cell>
          <cell r="U83" t="str">
            <v>NO COINCIDE</v>
          </cell>
          <cell r="V83">
            <v>44237</v>
          </cell>
          <cell r="W83">
            <v>44237</v>
          </cell>
          <cell r="X83"/>
          <cell r="Y83">
            <v>43733</v>
          </cell>
          <cell r="Z83" t="str">
            <v>DETENIDA</v>
          </cell>
          <cell r="AA83" t="str">
            <v>DETENIDA</v>
          </cell>
          <cell r="AB83" t="str">
            <v>COINCIDE</v>
          </cell>
          <cell r="AC83" t="str">
            <v>CAMBIO DE SOLAR</v>
          </cell>
        </row>
        <row r="84">
          <cell r="A84">
            <v>147</v>
          </cell>
          <cell r="B84" t="str">
            <v>1560-2012</v>
          </cell>
          <cell r="C84" t="str">
            <v>BASICA LA HERRADURA 1</v>
          </cell>
          <cell r="D84" t="str">
            <v>BASICA  LA HERRADURA 1</v>
          </cell>
          <cell r="E84" t="str">
            <v>SANTIAGO</v>
          </cell>
          <cell r="F84" t="str">
            <v>SANTIAGO</v>
          </cell>
          <cell r="G84" t="str">
            <v>NUEVA</v>
          </cell>
          <cell r="H84" t="str">
            <v>1</v>
          </cell>
          <cell r="I84" t="str">
            <v>BASICA (B)</v>
          </cell>
          <cell r="J84" t="str">
            <v>ESCUELA</v>
          </cell>
          <cell r="K84" t="str">
            <v>MOPC</v>
          </cell>
          <cell r="L84" t="str">
            <v>ENGELS PEREZ DOMINGUEZ</v>
          </cell>
          <cell r="M84">
            <v>24</v>
          </cell>
          <cell r="N84" t="str">
            <v>DIOGENES REYES</v>
          </cell>
          <cell r="O84">
            <v>99</v>
          </cell>
          <cell r="P84">
            <v>44053</v>
          </cell>
          <cell r="Q84">
            <v>44418</v>
          </cell>
          <cell r="R84">
            <v>44418</v>
          </cell>
          <cell r="S84" t="str">
            <v>NO COINCIDE</v>
          </cell>
          <cell r="T84" t="str">
            <v>NO COINCIDE</v>
          </cell>
          <cell r="U84" t="str">
            <v>COINCIDE</v>
          </cell>
          <cell r="V84">
            <v>44053</v>
          </cell>
          <cell r="W84">
            <v>44053</v>
          </cell>
          <cell r="X84"/>
          <cell r="Y84">
            <v>43330</v>
          </cell>
          <cell r="Z84" t="str">
            <v>DETENIDA</v>
          </cell>
          <cell r="AA84" t="str">
            <v>DETENIDA</v>
          </cell>
          <cell r="AB84" t="str">
            <v>COINCIDE</v>
          </cell>
          <cell r="AC84" t="str">
            <v>MAL MANEJO FINANCIERO-DESCAPITALIZACION DEL CONTRATISTA</v>
          </cell>
        </row>
        <row r="85">
          <cell r="A85">
            <v>99</v>
          </cell>
          <cell r="B85" t="str">
            <v>1482-2012</v>
          </cell>
          <cell r="C85" t="str">
            <v>POLITECNICO NUESTRA SEÑORA DEL CARMEN (BASICA PUERTO PLATA 12)</v>
          </cell>
          <cell r="D85" t="str">
            <v>BASICA PUERTO PLATA 12</v>
          </cell>
          <cell r="E85" t="str">
            <v>SANTIAGO</v>
          </cell>
          <cell r="F85" t="str">
            <v>SANTIAGO</v>
          </cell>
          <cell r="G85" t="str">
            <v>NUEVA</v>
          </cell>
          <cell r="H85" t="str">
            <v>1</v>
          </cell>
          <cell r="I85" t="str">
            <v>BASICA (B)</v>
          </cell>
          <cell r="J85" t="str">
            <v>ESCUELA</v>
          </cell>
          <cell r="K85" t="str">
            <v>MOPC</v>
          </cell>
          <cell r="L85" t="str">
            <v>ISEMCA CPOR A</v>
          </cell>
          <cell r="M85">
            <v>22</v>
          </cell>
          <cell r="N85" t="str">
            <v>DIOGENES REYES</v>
          </cell>
          <cell r="O85">
            <v>5</v>
          </cell>
          <cell r="P85">
            <v>44237</v>
          </cell>
          <cell r="Q85">
            <v>44418</v>
          </cell>
          <cell r="R85">
            <v>44237</v>
          </cell>
          <cell r="S85" t="str">
            <v>NO COINCIDE</v>
          </cell>
          <cell r="T85" t="str">
            <v>COINCIDE</v>
          </cell>
          <cell r="U85" t="str">
            <v>NO COINCIDE</v>
          </cell>
          <cell r="V85">
            <v>44237</v>
          </cell>
          <cell r="W85">
            <v>44237</v>
          </cell>
          <cell r="X85"/>
          <cell r="Y85"/>
          <cell r="Z85" t="str">
            <v>PRELIMINARES</v>
          </cell>
          <cell r="AA85" t="str">
            <v>PRELIMINARES</v>
          </cell>
          <cell r="AB85" t="str">
            <v>COINCIDE</v>
          </cell>
          <cell r="AC85" t="str">
            <v>A LA ESPERA DE DOCUMENTOS</v>
          </cell>
        </row>
        <row r="86">
          <cell r="A86">
            <v>1264</v>
          </cell>
          <cell r="B86" t="str">
            <v>2333</v>
          </cell>
          <cell r="C86" t="str">
            <v>BASICA CAMBOYA</v>
          </cell>
          <cell r="D86" t="str">
            <v>BASICA CAMBOYA</v>
          </cell>
          <cell r="E86" t="str">
            <v>SANTIAGO</v>
          </cell>
          <cell r="F86" t="str">
            <v>SANTIAGO</v>
          </cell>
          <cell r="G86" t="str">
            <v>NUEVA</v>
          </cell>
          <cell r="H86" t="str">
            <v>3</v>
          </cell>
          <cell r="I86" t="str">
            <v>BASICA (B)</v>
          </cell>
          <cell r="J86" t="str">
            <v>ESCUELA</v>
          </cell>
          <cell r="K86" t="str">
            <v>MOPC</v>
          </cell>
          <cell r="L86" t="str">
            <v>MICHELLE OCTAVIO ALBA RODRIGUEZ</v>
          </cell>
          <cell r="M86">
            <v>20</v>
          </cell>
          <cell r="N86" t="str">
            <v>DIOGENES REYES</v>
          </cell>
          <cell r="O86">
            <v>9</v>
          </cell>
          <cell r="P86">
            <v>44185</v>
          </cell>
          <cell r="Q86">
            <v>44418</v>
          </cell>
          <cell r="R86">
            <v>44185</v>
          </cell>
          <cell r="S86" t="str">
            <v>NO COINCIDE</v>
          </cell>
          <cell r="T86" t="str">
            <v>COINCIDE</v>
          </cell>
          <cell r="U86" t="str">
            <v>NO COINCIDE</v>
          </cell>
          <cell r="V86">
            <v>44185</v>
          </cell>
          <cell r="W86">
            <v>44185</v>
          </cell>
          <cell r="X86"/>
          <cell r="Y86">
            <v>43753</v>
          </cell>
          <cell r="Z86" t="str">
            <v>DETENIDA</v>
          </cell>
          <cell r="AA86" t="str">
            <v>DETENIDA</v>
          </cell>
          <cell r="AB86" t="str">
            <v>COINCIDE</v>
          </cell>
          <cell r="AC86" t="str">
            <v>DEPARTAMENTO CALCULO</v>
          </cell>
        </row>
        <row r="87">
          <cell r="A87">
            <v>1270</v>
          </cell>
          <cell r="B87" t="str">
            <v>2339</v>
          </cell>
          <cell r="C87" t="str">
            <v>BASICA CIPRIAN CABRERA</v>
          </cell>
          <cell r="D87" t="str">
            <v>BASICA CIPRIAN CABRERA</v>
          </cell>
          <cell r="E87" t="str">
            <v>SANTIAGO</v>
          </cell>
          <cell r="F87" t="str">
            <v>SANTIAGO</v>
          </cell>
          <cell r="G87" t="str">
            <v>NUEVA</v>
          </cell>
          <cell r="H87" t="str">
            <v>3</v>
          </cell>
          <cell r="I87" t="str">
            <v>BASICA (B)</v>
          </cell>
          <cell r="J87" t="str">
            <v>ESCUELA</v>
          </cell>
          <cell r="K87" t="str">
            <v>MOPC</v>
          </cell>
          <cell r="L87" t="str">
            <v>FLOR ANGEL DEL CARMEN DISLA PAULINO</v>
          </cell>
          <cell r="M87">
            <v>9</v>
          </cell>
          <cell r="N87" t="str">
            <v>DIOGENES REYES</v>
          </cell>
          <cell r="O87">
            <v>1</v>
          </cell>
          <cell r="P87">
            <v>44237</v>
          </cell>
          <cell r="Q87">
            <v>44550</v>
          </cell>
          <cell r="R87">
            <v>44237</v>
          </cell>
          <cell r="S87" t="str">
            <v>NO COINCIDE</v>
          </cell>
          <cell r="T87" t="str">
            <v>COINCIDE</v>
          </cell>
          <cell r="U87" t="str">
            <v>NO COINCIDE</v>
          </cell>
          <cell r="V87">
            <v>44237</v>
          </cell>
          <cell r="W87">
            <v>44237</v>
          </cell>
          <cell r="X87"/>
          <cell r="Y87">
            <v>41698</v>
          </cell>
          <cell r="Z87" t="str">
            <v>DETENIDA</v>
          </cell>
          <cell r="AA87" t="str">
            <v>DETENIDA</v>
          </cell>
          <cell r="AB87" t="str">
            <v>COINCIDE</v>
          </cell>
          <cell r="AC87" t="str">
            <v>CAMBIO DE SOLAR</v>
          </cell>
        </row>
        <row r="88">
          <cell r="A88">
            <v>1717</v>
          </cell>
          <cell r="B88" t="str">
            <v>0230-15</v>
          </cell>
          <cell r="C88" t="str">
            <v>BASICA EL PORTON-HATO DEL YAQUE</v>
          </cell>
          <cell r="D88" t="str">
            <v>BASICA EL PORTON-HATO DEL YAQUE</v>
          </cell>
          <cell r="E88" t="str">
            <v>SANTIAGO</v>
          </cell>
          <cell r="F88" t="str">
            <v>SANTIAGO</v>
          </cell>
          <cell r="G88" t="str">
            <v>NUEVA</v>
          </cell>
          <cell r="H88" t="str">
            <v>4</v>
          </cell>
          <cell r="I88" t="str">
            <v>BASICA (B)</v>
          </cell>
          <cell r="J88" t="str">
            <v>ESCUELA</v>
          </cell>
          <cell r="K88" t="str">
            <v>MOPC</v>
          </cell>
          <cell r="L88" t="str">
            <v>MARIAN JOSELY VARGAS HERNANDEZ</v>
          </cell>
          <cell r="M88">
            <v>24</v>
          </cell>
          <cell r="N88" t="str">
            <v>DIOGENES REYES</v>
          </cell>
          <cell r="O88">
            <v>12</v>
          </cell>
          <cell r="P88">
            <v>44247</v>
          </cell>
          <cell r="Q88">
            <v>44418</v>
          </cell>
          <cell r="R88">
            <v>44247</v>
          </cell>
          <cell r="S88" t="str">
            <v>NO COINCIDE</v>
          </cell>
          <cell r="T88" t="str">
            <v>COINCIDE</v>
          </cell>
          <cell r="U88" t="str">
            <v>NO COINCIDE</v>
          </cell>
          <cell r="V88">
            <v>44247</v>
          </cell>
          <cell r="W88">
            <v>44247</v>
          </cell>
          <cell r="X88"/>
          <cell r="Y88"/>
          <cell r="Z88" t="str">
            <v>ACTIVA</v>
          </cell>
          <cell r="AA88" t="str">
            <v>DETENIDA</v>
          </cell>
          <cell r="AB88" t="str">
            <v>NO COINCIDE</v>
          </cell>
          <cell r="AC88" t="str">
            <v>A LA ESPERA DE DOCUMENTOS</v>
          </cell>
        </row>
        <row r="89">
          <cell r="A89">
            <v>1718</v>
          </cell>
          <cell r="B89" t="str">
            <v>0231-15</v>
          </cell>
          <cell r="C89" t="str">
            <v>BASICA JOSE VALENTIN PEREZ CASTRO - LA NORIEGA</v>
          </cell>
          <cell r="D89" t="str">
            <v/>
          </cell>
          <cell r="E89" t="str">
            <v>SANTIAGO</v>
          </cell>
          <cell r="F89" t="str">
            <v>SANTIAGO</v>
          </cell>
          <cell r="G89" t="str">
            <v>NUEVA</v>
          </cell>
          <cell r="H89" t="str">
            <v>4</v>
          </cell>
          <cell r="I89" t="str">
            <v>BASICA (B)</v>
          </cell>
          <cell r="J89" t="str">
            <v>ESCUELA</v>
          </cell>
          <cell r="K89" t="str">
            <v>MOPC</v>
          </cell>
          <cell r="L89" t="str">
            <v>ANGEL RICARDO VALENTIN ROSARIO</v>
          </cell>
          <cell r="M89">
            <v>9</v>
          </cell>
          <cell r="N89" t="str">
            <v>DIOGENES REYES</v>
          </cell>
          <cell r="O89">
            <v>71</v>
          </cell>
          <cell r="P89">
            <v>43992</v>
          </cell>
          <cell r="Q89">
            <v>44053</v>
          </cell>
          <cell r="R89">
            <v>43992</v>
          </cell>
          <cell r="S89" t="str">
            <v>NO COINCIDE</v>
          </cell>
          <cell r="T89" t="str">
            <v>COINCIDE</v>
          </cell>
          <cell r="U89" t="str">
            <v>NO COINCIDE</v>
          </cell>
          <cell r="V89">
            <v>43992</v>
          </cell>
          <cell r="W89">
            <v>43992</v>
          </cell>
          <cell r="X89"/>
          <cell r="Y89"/>
          <cell r="Z89" t="str">
            <v>ACTIVA</v>
          </cell>
          <cell r="AA89" t="str">
            <v>ACTIVA</v>
          </cell>
          <cell r="AB89" t="str">
            <v>COINCIDE</v>
          </cell>
          <cell r="AC89" t="str">
            <v>RITMO ESPERADO</v>
          </cell>
        </row>
        <row r="90">
          <cell r="A90">
            <v>1719</v>
          </cell>
          <cell r="B90" t="str">
            <v>0232-15</v>
          </cell>
          <cell r="C90" t="str">
            <v>BASICA LA BARRANQUITA</v>
          </cell>
          <cell r="D90" t="str">
            <v>BASICA LA BARRANQUITA</v>
          </cell>
          <cell r="E90" t="str">
            <v>SANTIAGO</v>
          </cell>
          <cell r="F90" t="str">
            <v>SANTIAGO</v>
          </cell>
          <cell r="G90" t="str">
            <v>NUEVA</v>
          </cell>
          <cell r="H90" t="str">
            <v>4</v>
          </cell>
          <cell r="I90" t="str">
            <v>BASICA (B)</v>
          </cell>
          <cell r="J90" t="str">
            <v>ESCUELA</v>
          </cell>
          <cell r="K90" t="str">
            <v>MOPC</v>
          </cell>
          <cell r="L90" t="str">
            <v>CARLOS MANUEL TAVERAS LIRIANO</v>
          </cell>
          <cell r="M90">
            <v>24</v>
          </cell>
          <cell r="N90" t="str">
            <v>DIOGENES REYES</v>
          </cell>
          <cell r="O90">
            <v>85</v>
          </cell>
          <cell r="P90">
            <v>43910</v>
          </cell>
          <cell r="Q90">
            <v>44001</v>
          </cell>
          <cell r="R90">
            <v>43910</v>
          </cell>
          <cell r="S90" t="str">
            <v>NO COINCIDE</v>
          </cell>
          <cell r="T90" t="str">
            <v>COINCIDE</v>
          </cell>
          <cell r="U90" t="str">
            <v>NO COINCIDE</v>
          </cell>
          <cell r="V90">
            <v>43910</v>
          </cell>
          <cell r="W90">
            <v>43910</v>
          </cell>
          <cell r="X90"/>
          <cell r="Y90">
            <v>43780</v>
          </cell>
          <cell r="Z90" t="str">
            <v>DETENIDA</v>
          </cell>
          <cell r="AA90" t="str">
            <v>DETENIDA</v>
          </cell>
          <cell r="AB90" t="str">
            <v>COINCIDE</v>
          </cell>
          <cell r="AC90" t="str">
            <v>PENDIENTE PAGO CUBICACION</v>
          </cell>
        </row>
        <row r="91">
          <cell r="A91">
            <v>1720</v>
          </cell>
          <cell r="B91" t="str">
            <v>0233-15</v>
          </cell>
          <cell r="C91" t="str">
            <v>BASICA MARIA SECUNDINA TORRES SIRI, PROFESORA</v>
          </cell>
          <cell r="D91" t="str">
            <v>BASICA MARIA SECUNDINA TORRES SIRI, PROFESORA</v>
          </cell>
          <cell r="E91" t="str">
            <v>SANTIAGO</v>
          </cell>
          <cell r="F91" t="str">
            <v>SANTIAGO</v>
          </cell>
          <cell r="G91" t="str">
            <v>NUEVA</v>
          </cell>
          <cell r="H91" t="str">
            <v>4</v>
          </cell>
          <cell r="I91" t="str">
            <v>BASICA (B)</v>
          </cell>
          <cell r="J91" t="str">
            <v>ESCUELA</v>
          </cell>
          <cell r="K91" t="str">
            <v>MOPC</v>
          </cell>
          <cell r="L91" t="str">
            <v>SEVERINO MONEGRO LANTIGUA</v>
          </cell>
          <cell r="M91">
            <v>24</v>
          </cell>
          <cell r="N91" t="str">
            <v>DIOGENES REYES</v>
          </cell>
          <cell r="O91">
            <v>63</v>
          </cell>
          <cell r="P91">
            <v>44044</v>
          </cell>
          <cell r="Q91">
            <v>44046</v>
          </cell>
          <cell r="R91">
            <v>44044</v>
          </cell>
          <cell r="S91" t="str">
            <v>NO COINCIDE</v>
          </cell>
          <cell r="T91" t="str">
            <v>COINCIDE</v>
          </cell>
          <cell r="U91" t="str">
            <v>NO COINCIDE</v>
          </cell>
          <cell r="V91">
            <v>44044</v>
          </cell>
          <cell r="W91">
            <v>44044</v>
          </cell>
          <cell r="X91"/>
          <cell r="Y91"/>
          <cell r="Z91" t="str">
            <v>ACTIVA</v>
          </cell>
          <cell r="AA91" t="str">
            <v>ACTIVA</v>
          </cell>
          <cell r="AB91" t="str">
            <v>COINCIDE</v>
          </cell>
          <cell r="AC91" t="str">
            <v>RITMO ESPERADO</v>
          </cell>
        </row>
        <row r="92">
          <cell r="A92">
            <v>1721</v>
          </cell>
          <cell r="B92" t="str">
            <v>0234-15</v>
          </cell>
          <cell r="C92" t="str">
            <v>BASICA PADRE VIDAL</v>
          </cell>
          <cell r="D92" t="str">
            <v>BASICA PADRE VIDAL</v>
          </cell>
          <cell r="E92" t="str">
            <v>SANTIAGO</v>
          </cell>
          <cell r="F92" t="str">
            <v>SANTIAGO</v>
          </cell>
          <cell r="G92" t="str">
            <v>NUEVA</v>
          </cell>
          <cell r="H92" t="str">
            <v>4</v>
          </cell>
          <cell r="I92" t="str">
            <v>BASICA (B)</v>
          </cell>
          <cell r="J92" t="str">
            <v>ESCUELA</v>
          </cell>
          <cell r="K92" t="str">
            <v>MOPC</v>
          </cell>
          <cell r="L92" t="str">
            <v>TANIA MARIELA POLANCO DIAZ</v>
          </cell>
          <cell r="M92">
            <v>24</v>
          </cell>
          <cell r="N92" t="str">
            <v>DIOGENES REYES</v>
          </cell>
          <cell r="O92">
            <v>14</v>
          </cell>
          <cell r="P92">
            <v>44237</v>
          </cell>
          <cell r="Q92">
            <v>44418</v>
          </cell>
          <cell r="R92">
            <v>44237</v>
          </cell>
          <cell r="S92" t="str">
            <v>NO COINCIDE</v>
          </cell>
          <cell r="T92" t="str">
            <v>COINCIDE</v>
          </cell>
          <cell r="U92" t="str">
            <v>NO COINCIDE</v>
          </cell>
          <cell r="V92">
            <v>44237</v>
          </cell>
          <cell r="W92">
            <v>44237</v>
          </cell>
          <cell r="X92"/>
          <cell r="Y92">
            <v>43753</v>
          </cell>
          <cell r="Z92" t="str">
            <v>DETENIDA</v>
          </cell>
          <cell r="AA92" t="str">
            <v>DETENIDA</v>
          </cell>
          <cell r="AB92" t="str">
            <v>COINCIDE</v>
          </cell>
          <cell r="AC92" t="str">
            <v xml:space="preserve">A LA ESPERA APROBACIONES </v>
          </cell>
        </row>
        <row r="93">
          <cell r="A93">
            <v>1723</v>
          </cell>
          <cell r="B93" t="str">
            <v>0236-15</v>
          </cell>
          <cell r="C93" t="str">
            <v>BASICA VILLA BAO</v>
          </cell>
          <cell r="D93" t="str">
            <v>BASICA VILLA BAO</v>
          </cell>
          <cell r="E93" t="str">
            <v>SANTIAGO</v>
          </cell>
          <cell r="F93" t="str">
            <v>SANTIAGO</v>
          </cell>
          <cell r="G93" t="str">
            <v>NUEVA</v>
          </cell>
          <cell r="H93" t="str">
            <v>4</v>
          </cell>
          <cell r="I93" t="str">
            <v>BASICA (B)</v>
          </cell>
          <cell r="J93" t="str">
            <v>ESCUELA</v>
          </cell>
          <cell r="K93" t="str">
            <v>MOPC</v>
          </cell>
          <cell r="L93" t="str">
            <v>HAMLET WERNER VLADIMIR OTAÑEZ TEJADA</v>
          </cell>
          <cell r="M93">
            <v>24</v>
          </cell>
          <cell r="N93" t="str">
            <v>DIOGENES REYES</v>
          </cell>
          <cell r="O93">
            <v>43</v>
          </cell>
          <cell r="P93">
            <v>44112</v>
          </cell>
          <cell r="Q93">
            <v>44112</v>
          </cell>
          <cell r="R93">
            <v>44112</v>
          </cell>
          <cell r="S93" t="str">
            <v>COINCIDE</v>
          </cell>
          <cell r="T93" t="str">
            <v>COINCIDE</v>
          </cell>
          <cell r="U93" t="str">
            <v>COINCIDE</v>
          </cell>
          <cell r="V93">
            <v>44112</v>
          </cell>
          <cell r="W93">
            <v>44112</v>
          </cell>
          <cell r="X93"/>
          <cell r="Y93"/>
          <cell r="Z93" t="str">
            <v>ACTIVA</v>
          </cell>
          <cell r="AA93" t="str">
            <v>ACTIVA</v>
          </cell>
          <cell r="AB93" t="str">
            <v>COINCIDE</v>
          </cell>
          <cell r="AC93" t="str">
            <v>RITMO ESPERADO</v>
          </cell>
        </row>
        <row r="94">
          <cell r="A94">
            <v>1724</v>
          </cell>
          <cell r="B94" t="str">
            <v>0237-15</v>
          </cell>
          <cell r="C94" t="str">
            <v>BASICA VILLA VERDE</v>
          </cell>
          <cell r="D94" t="str">
            <v>BASICA VILLA VERDE</v>
          </cell>
          <cell r="E94" t="str">
            <v>SANTIAGO</v>
          </cell>
          <cell r="F94" t="str">
            <v>SANTIAGO</v>
          </cell>
          <cell r="G94" t="str">
            <v>NUEVA</v>
          </cell>
          <cell r="H94" t="str">
            <v>4</v>
          </cell>
          <cell r="I94" t="str">
            <v>BASICA (B)</v>
          </cell>
          <cell r="J94" t="str">
            <v>ESCUELA</v>
          </cell>
          <cell r="K94" t="str">
            <v>MOPC</v>
          </cell>
          <cell r="L94" t="str">
            <v>FAUSTO ANTONIO ABREU UREÑA</v>
          </cell>
          <cell r="M94">
            <v>24</v>
          </cell>
          <cell r="N94" t="str">
            <v>DIOGENES REYES</v>
          </cell>
          <cell r="O94">
            <v>78</v>
          </cell>
          <cell r="P94">
            <v>43992</v>
          </cell>
          <cell r="Q94">
            <v>43992</v>
          </cell>
          <cell r="R94">
            <v>43992</v>
          </cell>
          <cell r="S94" t="str">
            <v>COINCIDE</v>
          </cell>
          <cell r="T94" t="str">
            <v>COINCIDE</v>
          </cell>
          <cell r="U94" t="str">
            <v>COINCIDE</v>
          </cell>
          <cell r="V94">
            <v>43992</v>
          </cell>
          <cell r="W94">
            <v>43992</v>
          </cell>
          <cell r="X94"/>
          <cell r="Y94">
            <v>43748</v>
          </cell>
          <cell r="Z94" t="str">
            <v>DETENIDA</v>
          </cell>
          <cell r="AA94" t="str">
            <v>ACTIVA</v>
          </cell>
          <cell r="AB94" t="str">
            <v>NO COINCIDE</v>
          </cell>
          <cell r="AC94" t="str">
            <v>RITMO LENTO</v>
          </cell>
        </row>
        <row r="95">
          <cell r="A95">
            <v>1725</v>
          </cell>
          <cell r="B95" t="str">
            <v/>
          </cell>
          <cell r="C95" t="str">
            <v>BASICA ZENEIDA DE BLANCO, PROF - LAS AROMAS</v>
          </cell>
          <cell r="D95" t="str">
            <v/>
          </cell>
          <cell r="E95" t="str">
            <v>SANTIAGO</v>
          </cell>
          <cell r="F95" t="str">
            <v>SANTIAGO</v>
          </cell>
          <cell r="G95" t="str">
            <v>NUEVA</v>
          </cell>
          <cell r="H95" t="str">
            <v>4</v>
          </cell>
          <cell r="I95" t="str">
            <v>BASICA (B)</v>
          </cell>
          <cell r="J95" t="str">
            <v>ESCUELA</v>
          </cell>
          <cell r="K95" t="str">
            <v>MOPC</v>
          </cell>
          <cell r="L95" t="str">
            <v>BELARMINIO ALFONSO PEREZ VERAS</v>
          </cell>
          <cell r="M95">
            <v>24</v>
          </cell>
          <cell r="N95" t="str">
            <v>DIOGENES REYES</v>
          </cell>
          <cell r="O95">
            <v>47</v>
          </cell>
          <cell r="P95">
            <v>44053</v>
          </cell>
          <cell r="Q95">
            <v>44053</v>
          </cell>
          <cell r="R95">
            <v>44053</v>
          </cell>
          <cell r="S95" t="str">
            <v>COINCIDE</v>
          </cell>
          <cell r="T95" t="str">
            <v>COINCIDE</v>
          </cell>
          <cell r="U95" t="str">
            <v>COINCIDE</v>
          </cell>
          <cell r="V95">
            <v>44053</v>
          </cell>
          <cell r="W95">
            <v>44053</v>
          </cell>
          <cell r="X95"/>
          <cell r="Y95"/>
          <cell r="Z95" t="str">
            <v>ACTIVA</v>
          </cell>
          <cell r="AA95" t="str">
            <v>ACTIVA</v>
          </cell>
          <cell r="AB95" t="str">
            <v>COINCIDE</v>
          </cell>
          <cell r="AC95" t="str">
            <v>RITMO ESPERADO</v>
          </cell>
        </row>
        <row r="96">
          <cell r="A96">
            <v>1712</v>
          </cell>
          <cell r="B96" t="str">
            <v>00112</v>
          </cell>
          <cell r="C96" t="str">
            <v>CENTRO EDUCATIVO DON BERTO ABREU (BASICA LA CRUZ DE MARIA FRANCISCA)</v>
          </cell>
          <cell r="D96" t="str">
            <v/>
          </cell>
          <cell r="E96" t="str">
            <v>SANTIAGO</v>
          </cell>
          <cell r="F96" t="str">
            <v>SANTIAGO</v>
          </cell>
          <cell r="G96" t="str">
            <v>NUEVA</v>
          </cell>
          <cell r="H96" t="str">
            <v>4</v>
          </cell>
          <cell r="I96" t="str">
            <v>BASICA (B)</v>
          </cell>
          <cell r="J96" t="str">
            <v>ESCUELA</v>
          </cell>
          <cell r="K96" t="str">
            <v>MOPC</v>
          </cell>
          <cell r="L96" t="str">
            <v>RICHARD APOLINAR MERCEDES FERNANDEZ</v>
          </cell>
          <cell r="M96">
            <v>9</v>
          </cell>
          <cell r="N96" t="str">
            <v>DIOGENES REYES</v>
          </cell>
          <cell r="O96">
            <v>71</v>
          </cell>
          <cell r="P96">
            <v>43992</v>
          </cell>
          <cell r="Q96">
            <v>44053</v>
          </cell>
          <cell r="R96">
            <v>43992</v>
          </cell>
          <cell r="S96" t="str">
            <v>NO COINCIDE</v>
          </cell>
          <cell r="T96" t="str">
            <v>COINCIDE</v>
          </cell>
          <cell r="U96" t="str">
            <v>NO COINCIDE</v>
          </cell>
          <cell r="V96">
            <v>43992</v>
          </cell>
          <cell r="W96">
            <v>43992</v>
          </cell>
          <cell r="X96"/>
          <cell r="Y96"/>
          <cell r="Z96" t="str">
            <v>ACTIVA</v>
          </cell>
          <cell r="AA96" t="str">
            <v>ACTIVA</v>
          </cell>
          <cell r="AB96" t="str">
            <v>COINCIDE</v>
          </cell>
          <cell r="AC96" t="str">
            <v>RITMO ESPERADO</v>
          </cell>
        </row>
        <row r="97">
          <cell r="A97">
            <v>1504</v>
          </cell>
          <cell r="B97" t="str">
            <v>0057-15</v>
          </cell>
          <cell r="C97" t="str">
            <v xml:space="preserve">NUESTRA SEÑORA DE LAS MERCEDES (BASICA JOBA ARRIBA) </v>
          </cell>
          <cell r="D97" t="str">
            <v/>
          </cell>
          <cell r="E97" t="str">
            <v>SANTIAGO</v>
          </cell>
          <cell r="F97" t="str">
            <v>SANTIAGO</v>
          </cell>
          <cell r="G97" t="str">
            <v>NUEVA</v>
          </cell>
          <cell r="H97" t="str">
            <v>4</v>
          </cell>
          <cell r="I97" t="str">
            <v>BASICA (B)</v>
          </cell>
          <cell r="J97" t="str">
            <v>ESCUELA</v>
          </cell>
          <cell r="K97" t="str">
            <v>MOPC</v>
          </cell>
          <cell r="L97" t="str">
            <v>YUNIA PATRICIA TEJADA GOMEZ</v>
          </cell>
          <cell r="M97">
            <v>24</v>
          </cell>
          <cell r="N97" t="str">
            <v>DIOGENES REYES</v>
          </cell>
          <cell r="O97">
            <v>2</v>
          </cell>
          <cell r="P97">
            <v>44237</v>
          </cell>
          <cell r="Q97">
            <v>44418</v>
          </cell>
          <cell r="R97">
            <v>44237</v>
          </cell>
          <cell r="S97" t="str">
            <v>NO COINCIDE</v>
          </cell>
          <cell r="T97" t="str">
            <v>COINCIDE</v>
          </cell>
          <cell r="U97" t="str">
            <v>NO COINCIDE</v>
          </cell>
          <cell r="V97">
            <v>44237</v>
          </cell>
          <cell r="W97">
            <v>44237</v>
          </cell>
          <cell r="X97"/>
          <cell r="Y97"/>
          <cell r="Z97" t="str">
            <v>PRELIMINARES</v>
          </cell>
          <cell r="AA97" t="str">
            <v>PRELIMINARES</v>
          </cell>
          <cell r="AB97" t="str">
            <v>COINCIDE</v>
          </cell>
          <cell r="AC97" t="str">
            <v>DEPARTAMENTO DISEÑO</v>
          </cell>
        </row>
        <row r="98">
          <cell r="A98">
            <v>662</v>
          </cell>
          <cell r="B98" t="str">
            <v>583-2013</v>
          </cell>
          <cell r="C98" t="str">
            <v>DONA INOCE (ESCUELA INOCENCIA MERCEDES CABRERA)</v>
          </cell>
          <cell r="D98" t="str">
            <v/>
          </cell>
          <cell r="E98" t="str">
            <v>SANTIAGO</v>
          </cell>
          <cell r="F98" t="str">
            <v>TAMBORIL</v>
          </cell>
          <cell r="G98" t="str">
            <v>AMPLIACION Y REPARACION</v>
          </cell>
          <cell r="H98" t="str">
            <v>2</v>
          </cell>
          <cell r="I98" t="str">
            <v>BASICA (B)</v>
          </cell>
          <cell r="J98" t="str">
            <v>ESCUELA</v>
          </cell>
          <cell r="K98" t="str">
            <v>MOPC</v>
          </cell>
          <cell r="L98" t="str">
            <v>OMAR ALEXANDER NICASIO ROMERO</v>
          </cell>
          <cell r="M98">
            <v>4</v>
          </cell>
          <cell r="N98" t="str">
            <v>DIOGENES REYES</v>
          </cell>
          <cell r="O98">
            <v>0</v>
          </cell>
          <cell r="P98">
            <v>44237</v>
          </cell>
          <cell r="Q98">
            <v>44418</v>
          </cell>
          <cell r="R98">
            <v>44237</v>
          </cell>
          <cell r="S98" t="str">
            <v>NO COINCIDE</v>
          </cell>
          <cell r="T98" t="str">
            <v>COINCIDE</v>
          </cell>
          <cell r="U98" t="str">
            <v>NO COINCIDE</v>
          </cell>
          <cell r="V98">
            <v>44237</v>
          </cell>
          <cell r="W98">
            <v>44237</v>
          </cell>
          <cell r="X98"/>
          <cell r="Y98"/>
          <cell r="Z98" t="str">
            <v>NO INICIADA</v>
          </cell>
          <cell r="AA98" t="str">
            <v>NO INICIADA</v>
          </cell>
          <cell r="AB98" t="str">
            <v>COINCIDE</v>
          </cell>
          <cell r="AC98" t="str">
            <v>SOLAR EN NEGOCIACION</v>
          </cell>
        </row>
        <row r="99">
          <cell r="A99">
            <v>1744</v>
          </cell>
          <cell r="B99" t="str">
            <v/>
          </cell>
          <cell r="C99" t="str">
            <v>BASICA CANCA LA HOYA</v>
          </cell>
          <cell r="D99" t="str">
            <v/>
          </cell>
          <cell r="E99" t="str">
            <v>SANTIAGO</v>
          </cell>
          <cell r="F99" t="str">
            <v>TAMBORIL</v>
          </cell>
          <cell r="G99" t="str">
            <v>NUEVA</v>
          </cell>
          <cell r="H99" t="str">
            <v>4</v>
          </cell>
          <cell r="I99" t="str">
            <v>BASICA (B)</v>
          </cell>
          <cell r="J99" t="str">
            <v>ESCUELA</v>
          </cell>
          <cell r="K99" t="str">
            <v>MOPC</v>
          </cell>
          <cell r="L99" t="str">
            <v>CANDIDA PATRICIA GARCIA RODRIGUEZ</v>
          </cell>
          <cell r="M99">
            <v>9</v>
          </cell>
          <cell r="N99" t="str">
            <v>DIOGENES REYES</v>
          </cell>
          <cell r="O99">
            <v>2</v>
          </cell>
          <cell r="P99">
            <v>44237</v>
          </cell>
          <cell r="Q99">
            <v>44418</v>
          </cell>
          <cell r="R99">
            <v>44237</v>
          </cell>
          <cell r="S99" t="str">
            <v>NO COINCIDE</v>
          </cell>
          <cell r="T99" t="str">
            <v>COINCIDE</v>
          </cell>
          <cell r="U99" t="str">
            <v>NO COINCIDE</v>
          </cell>
          <cell r="V99">
            <v>44237</v>
          </cell>
          <cell r="W99">
            <v>44237</v>
          </cell>
          <cell r="X99"/>
          <cell r="Y99"/>
          <cell r="Z99" t="str">
            <v>PRELIMINARES</v>
          </cell>
          <cell r="AA99" t="str">
            <v>PRELIMINARES</v>
          </cell>
          <cell r="AB99" t="str">
            <v>COINCIDE</v>
          </cell>
          <cell r="AC99" t="str">
            <v>DEPARTAMENTO DISEÑO</v>
          </cell>
        </row>
        <row r="100">
          <cell r="A100">
            <v>146</v>
          </cell>
          <cell r="B100" t="str">
            <v>1559-2012</v>
          </cell>
          <cell r="C100" t="str">
            <v>BASICA NAVARRETE 3</v>
          </cell>
          <cell r="D100" t="str">
            <v>BASICA NAVARRETE 3</v>
          </cell>
          <cell r="E100" t="str">
            <v>SANTIAGO</v>
          </cell>
          <cell r="F100" t="str">
            <v>VILLA BISONO</v>
          </cell>
          <cell r="G100" t="str">
            <v>NUEVA</v>
          </cell>
          <cell r="H100" t="str">
            <v>1</v>
          </cell>
          <cell r="I100" t="str">
            <v>BASICA (B)</v>
          </cell>
          <cell r="J100" t="str">
            <v>ESCUELA</v>
          </cell>
          <cell r="K100" t="str">
            <v>MOPC</v>
          </cell>
          <cell r="L100" t="str">
            <v>PAVEL RAFAEL VALDEZ MARQUEZ</v>
          </cell>
          <cell r="M100">
            <v>20</v>
          </cell>
          <cell r="N100" t="str">
            <v>DIOGENES REYES</v>
          </cell>
          <cell r="O100">
            <v>98</v>
          </cell>
          <cell r="P100">
            <v>44048</v>
          </cell>
          <cell r="Q100">
            <v>44237</v>
          </cell>
          <cell r="R100">
            <v>44413</v>
          </cell>
          <cell r="S100" t="str">
            <v>NO COINCIDE</v>
          </cell>
          <cell r="T100" t="str">
            <v>NO COINCIDE</v>
          </cell>
          <cell r="U100" t="str">
            <v>NO COINCIDE</v>
          </cell>
          <cell r="V100">
            <v>44048</v>
          </cell>
          <cell r="W100">
            <v>44048</v>
          </cell>
          <cell r="X100"/>
          <cell r="Y100">
            <v>42826</v>
          </cell>
          <cell r="Z100" t="str">
            <v>DETENIDA</v>
          </cell>
          <cell r="AA100" t="str">
            <v>DETENIDA</v>
          </cell>
          <cell r="AB100" t="str">
            <v>COINCIDE</v>
          </cell>
          <cell r="AC100" t="str">
            <v>INTERVENCION LEGAL</v>
          </cell>
        </row>
        <row r="101">
          <cell r="A101">
            <v>1292</v>
          </cell>
          <cell r="B101" t="str">
            <v>2358</v>
          </cell>
          <cell r="C101" t="str">
            <v>BASICA GLORIA BEATO</v>
          </cell>
          <cell r="D101" t="str">
            <v>BASICA GLORIA BEATO</v>
          </cell>
          <cell r="E101" t="str">
            <v>SANTIAGO</v>
          </cell>
          <cell r="F101" t="str">
            <v>VILLA BISONO</v>
          </cell>
          <cell r="G101" t="str">
            <v>NUEVA</v>
          </cell>
          <cell r="H101" t="str">
            <v>3</v>
          </cell>
          <cell r="I101" t="str">
            <v>BASICA (B)</v>
          </cell>
          <cell r="J101" t="str">
            <v>ESCUELA</v>
          </cell>
          <cell r="K101" t="str">
            <v>MOPC</v>
          </cell>
          <cell r="L101" t="str">
            <v>RAYMOND ALEXANDER ACOSTA SANTANA</v>
          </cell>
          <cell r="M101">
            <v>24</v>
          </cell>
          <cell r="N101" t="str">
            <v>DIOGENES REYES</v>
          </cell>
          <cell r="O101">
            <v>80</v>
          </cell>
          <cell r="P101">
            <v>44175</v>
          </cell>
          <cell r="Q101">
            <v>44418</v>
          </cell>
          <cell r="R101">
            <v>44175</v>
          </cell>
          <cell r="S101" t="str">
            <v>NO COINCIDE</v>
          </cell>
          <cell r="T101" t="str">
            <v>COINCIDE</v>
          </cell>
          <cell r="U101" t="str">
            <v>NO COINCIDE</v>
          </cell>
          <cell r="V101">
            <v>44175</v>
          </cell>
          <cell r="W101">
            <v>44175</v>
          </cell>
          <cell r="X101"/>
          <cell r="Y101">
            <v>42809</v>
          </cell>
          <cell r="Z101" t="str">
            <v>DETENIDA</v>
          </cell>
          <cell r="AA101" t="str">
            <v>DETENIDA</v>
          </cell>
          <cell r="AB101" t="str">
            <v>COINCIDE</v>
          </cell>
          <cell r="AC101" t="str">
            <v>INTERVENCION LEGAL</v>
          </cell>
        </row>
        <row r="102">
          <cell r="A102">
            <v>1293</v>
          </cell>
          <cell r="B102" t="str">
            <v>2359</v>
          </cell>
          <cell r="C102" t="str">
            <v>BASICA MINERVA ALTAGRACIA RODRIGUEZ IZQUIERDO</v>
          </cell>
          <cell r="D102" t="str">
            <v>BASICA MINERVA ALTAGRACIA RODRIGUEZ IZQUIERDO</v>
          </cell>
          <cell r="E102" t="str">
            <v>SANTIAGO</v>
          </cell>
          <cell r="F102" t="str">
            <v>VILLA BISONO</v>
          </cell>
          <cell r="G102" t="str">
            <v>NUEVA</v>
          </cell>
          <cell r="H102" t="str">
            <v>3</v>
          </cell>
          <cell r="I102" t="str">
            <v>BASICA (B)</v>
          </cell>
          <cell r="J102" t="str">
            <v>ESCUELA</v>
          </cell>
          <cell r="K102" t="str">
            <v>MOPC</v>
          </cell>
          <cell r="L102" t="str">
            <v>RAFAEL ANTONIO ROMERO ROSARIO</v>
          </cell>
          <cell r="M102">
            <v>18</v>
          </cell>
          <cell r="N102" t="str">
            <v>DIOGENES REYES</v>
          </cell>
          <cell r="O102">
            <v>50</v>
          </cell>
          <cell r="P102">
            <v>44175</v>
          </cell>
          <cell r="Q102">
            <v>44237</v>
          </cell>
          <cell r="R102">
            <v>44175</v>
          </cell>
          <cell r="S102" t="str">
            <v>NO COINCIDE</v>
          </cell>
          <cell r="T102" t="str">
            <v>COINCIDE</v>
          </cell>
          <cell r="U102" t="str">
            <v>NO COINCIDE</v>
          </cell>
          <cell r="V102">
            <v>44175</v>
          </cell>
          <cell r="W102">
            <v>44175</v>
          </cell>
          <cell r="X102"/>
          <cell r="Y102">
            <v>42770</v>
          </cell>
          <cell r="Z102" t="str">
            <v>DETENIDA</v>
          </cell>
          <cell r="AA102" t="str">
            <v>DETENIDA</v>
          </cell>
          <cell r="AB102" t="str">
            <v>COINCIDE</v>
          </cell>
          <cell r="AC102" t="str">
            <v>INTERVENCION LEGAL</v>
          </cell>
        </row>
        <row r="103">
          <cell r="A103">
            <v>1747</v>
          </cell>
          <cell r="B103" t="str">
            <v>0249-15</v>
          </cell>
          <cell r="C103" t="str">
            <v>BASICA CRUCE DE BARRERO</v>
          </cell>
          <cell r="D103" t="str">
            <v>BASICA CRUCE DE BARRERO</v>
          </cell>
          <cell r="E103" t="str">
            <v>SANTIAGO</v>
          </cell>
          <cell r="F103" t="str">
            <v>VILLA BISONO</v>
          </cell>
          <cell r="G103" t="str">
            <v>NUEVA</v>
          </cell>
          <cell r="H103" t="str">
            <v>4</v>
          </cell>
          <cell r="I103" t="str">
            <v>BASICA (B)</v>
          </cell>
          <cell r="J103" t="str">
            <v>ESCUELA</v>
          </cell>
          <cell r="K103" t="str">
            <v>MOPC</v>
          </cell>
          <cell r="L103" t="str">
            <v>SALLY ALTAGRACIA CORNIEL COLLADO</v>
          </cell>
          <cell r="M103">
            <v>18</v>
          </cell>
          <cell r="N103" t="str">
            <v>DIOGENES REYES</v>
          </cell>
          <cell r="O103">
            <v>73</v>
          </cell>
          <cell r="P103">
            <v>44032</v>
          </cell>
          <cell r="Q103">
            <v>44186</v>
          </cell>
          <cell r="R103">
            <v>44032</v>
          </cell>
          <cell r="S103" t="str">
            <v>NO COINCIDE</v>
          </cell>
          <cell r="T103" t="str">
            <v>COINCIDE</v>
          </cell>
          <cell r="U103" t="str">
            <v>NO COINCIDE</v>
          </cell>
          <cell r="V103">
            <v>44032</v>
          </cell>
          <cell r="W103">
            <v>44032</v>
          </cell>
          <cell r="X103"/>
          <cell r="Y103"/>
          <cell r="Z103" t="str">
            <v>ACTIVA</v>
          </cell>
          <cell r="AA103" t="str">
            <v>ACTIVA</v>
          </cell>
          <cell r="AB103" t="str">
            <v>COINCIDE</v>
          </cell>
          <cell r="AC103" t="str">
            <v>RITMO ESPERADO</v>
          </cell>
        </row>
        <row r="104">
          <cell r="A104">
            <v>1748</v>
          </cell>
          <cell r="B104" t="str">
            <v>0250-15</v>
          </cell>
          <cell r="C104" t="str">
            <v>BASICA LA LOMOTA</v>
          </cell>
          <cell r="D104" t="str">
            <v>BASICA LA LOMOTA</v>
          </cell>
          <cell r="E104" t="str">
            <v>SANTIAGO</v>
          </cell>
          <cell r="F104" t="str">
            <v>VILLA BISONO</v>
          </cell>
          <cell r="G104" t="str">
            <v>NUEVA</v>
          </cell>
          <cell r="H104" t="str">
            <v>4</v>
          </cell>
          <cell r="I104" t="str">
            <v>BASICA (B)</v>
          </cell>
          <cell r="J104" t="str">
            <v>ESCUELA</v>
          </cell>
          <cell r="K104" t="str">
            <v>MOPC</v>
          </cell>
          <cell r="L104" t="str">
            <v>INDIRA MARTHA MINERVA MEJIA CABRERA</v>
          </cell>
          <cell r="M104">
            <v>7</v>
          </cell>
          <cell r="N104" t="str">
            <v>DIOGENES REYES</v>
          </cell>
          <cell r="O104">
            <v>5</v>
          </cell>
          <cell r="P104">
            <v>44175</v>
          </cell>
          <cell r="Q104">
            <v>44418</v>
          </cell>
          <cell r="R104">
            <v>44175</v>
          </cell>
          <cell r="S104" t="str">
            <v>NO COINCIDE</v>
          </cell>
          <cell r="T104" t="str">
            <v>COINCIDE</v>
          </cell>
          <cell r="U104" t="str">
            <v>NO COINCIDE</v>
          </cell>
          <cell r="V104">
            <v>44175</v>
          </cell>
          <cell r="W104">
            <v>44175</v>
          </cell>
          <cell r="X104"/>
          <cell r="Y104">
            <v>43587</v>
          </cell>
          <cell r="Z104" t="str">
            <v>DETENIDA</v>
          </cell>
          <cell r="AA104" t="str">
            <v>DETENIDA</v>
          </cell>
          <cell r="AB104" t="str">
            <v>COINCIDE</v>
          </cell>
          <cell r="AC104" t="str">
            <v xml:space="preserve">PAGO SOLAR </v>
          </cell>
        </row>
        <row r="105">
          <cell r="A105">
            <v>644</v>
          </cell>
          <cell r="B105" t="str">
            <v>0564-2013</v>
          </cell>
          <cell r="C105" t="str">
            <v>BASICA PALMAR ARRIBA</v>
          </cell>
          <cell r="D105" t="str">
            <v>BASICA PALMAR ARRIBA</v>
          </cell>
          <cell r="E105" t="str">
            <v>SANTIAGO</v>
          </cell>
          <cell r="F105" t="str">
            <v>VILLA GONZALEZ</v>
          </cell>
          <cell r="G105" t="str">
            <v>NUEVA</v>
          </cell>
          <cell r="H105" t="str">
            <v>2</v>
          </cell>
          <cell r="I105" t="str">
            <v>BASICA (B)</v>
          </cell>
          <cell r="J105" t="str">
            <v>ESCUELA</v>
          </cell>
          <cell r="K105" t="str">
            <v>MOPC</v>
          </cell>
          <cell r="L105" t="str">
            <v xml:space="preserve">CONSTRUCTORA BENCOSME Y ASOCIADOS C POR A </v>
          </cell>
          <cell r="M105">
            <v>24</v>
          </cell>
          <cell r="N105" t="str">
            <v>DIOGENES REYES</v>
          </cell>
          <cell r="O105">
            <v>75</v>
          </cell>
          <cell r="P105">
            <v>44175</v>
          </cell>
          <cell r="Q105">
            <v>44237</v>
          </cell>
          <cell r="R105">
            <v>44175</v>
          </cell>
          <cell r="S105" t="str">
            <v>NO COINCIDE</v>
          </cell>
          <cell r="T105" t="str">
            <v>COINCIDE</v>
          </cell>
          <cell r="U105" t="str">
            <v>NO COINCIDE</v>
          </cell>
          <cell r="V105">
            <v>44175</v>
          </cell>
          <cell r="W105">
            <v>44175</v>
          </cell>
          <cell r="X105"/>
          <cell r="Y105">
            <v>42766</v>
          </cell>
          <cell r="Z105" t="str">
            <v>DETENIDA</v>
          </cell>
          <cell r="AA105" t="str">
            <v>DETENIDA</v>
          </cell>
          <cell r="AB105" t="str">
            <v>COINCIDE</v>
          </cell>
          <cell r="AC105" t="str">
            <v>INTERVENCION LEGAL</v>
          </cell>
        </row>
        <row r="106">
          <cell r="A106">
            <v>1295</v>
          </cell>
          <cell r="B106" t="str">
            <v>2361</v>
          </cell>
          <cell r="C106" t="str">
            <v>BASICA ESPEJO CELESTINA PATRIA GRULLON FRANCO</v>
          </cell>
          <cell r="D106" t="str">
            <v>BASICA ESPEJO CELESTINA PATRIA GRULLON FRANCO</v>
          </cell>
          <cell r="E106" t="str">
            <v>SANTIAGO</v>
          </cell>
          <cell r="F106" t="str">
            <v>VILLA GONZALEZ</v>
          </cell>
          <cell r="G106" t="str">
            <v>NUEVA</v>
          </cell>
          <cell r="H106" t="str">
            <v>3</v>
          </cell>
          <cell r="I106" t="str">
            <v>BASICA (B)</v>
          </cell>
          <cell r="J106" t="str">
            <v>ESCUELA</v>
          </cell>
          <cell r="K106" t="str">
            <v>MOPC</v>
          </cell>
          <cell r="L106" t="str">
            <v>BENI MARIA VALDEZ DIAZ</v>
          </cell>
          <cell r="M106">
            <v>12</v>
          </cell>
          <cell r="N106" t="str">
            <v>DIOGENES REYES</v>
          </cell>
          <cell r="O106">
            <v>76</v>
          </cell>
          <cell r="P106">
            <v>44053</v>
          </cell>
          <cell r="Q106">
            <v>44175</v>
          </cell>
          <cell r="R106">
            <v>44053</v>
          </cell>
          <cell r="S106" t="str">
            <v>NO COINCIDE</v>
          </cell>
          <cell r="T106" t="str">
            <v>COINCIDE</v>
          </cell>
          <cell r="U106" t="str">
            <v>NO COINCIDE</v>
          </cell>
          <cell r="V106">
            <v>44053</v>
          </cell>
          <cell r="W106">
            <v>44053</v>
          </cell>
          <cell r="X106"/>
          <cell r="Y106"/>
          <cell r="Z106" t="str">
            <v>ACTIVA</v>
          </cell>
          <cell r="AA106" t="str">
            <v>ACTIVA</v>
          </cell>
          <cell r="AB106" t="str">
            <v>COINCIDE</v>
          </cell>
          <cell r="AC106" t="str">
            <v>RITMO LENTO</v>
          </cell>
        </row>
        <row r="107">
          <cell r="A107">
            <v>1751</v>
          </cell>
          <cell r="B107" t="str">
            <v/>
          </cell>
          <cell r="C107" t="str">
            <v>BASICA ANA LUZ CABRERA - EL AGUACATE DEL LIMON</v>
          </cell>
          <cell r="D107" t="str">
            <v/>
          </cell>
          <cell r="E107" t="str">
            <v>SANTIAGO</v>
          </cell>
          <cell r="F107" t="str">
            <v>VILLA GONZALEZ</v>
          </cell>
          <cell r="G107" t="str">
            <v>NUEVA</v>
          </cell>
          <cell r="H107" t="str">
            <v>4</v>
          </cell>
          <cell r="I107" t="str">
            <v>BASICA (B)</v>
          </cell>
          <cell r="J107" t="str">
            <v>ESCUELA</v>
          </cell>
          <cell r="K107" t="str">
            <v>MOPC</v>
          </cell>
          <cell r="L107" t="str">
            <v>ANGELICA MARIA UREÑA VASQUEZ</v>
          </cell>
          <cell r="M107">
            <v>9</v>
          </cell>
          <cell r="N107" t="str">
            <v>DIOGENES REYES</v>
          </cell>
          <cell r="O107">
            <v>5</v>
          </cell>
          <cell r="P107">
            <v>44237</v>
          </cell>
          <cell r="Q107">
            <v>44418</v>
          </cell>
          <cell r="R107">
            <v>44237</v>
          </cell>
          <cell r="S107" t="str">
            <v>NO COINCIDE</v>
          </cell>
          <cell r="T107" t="str">
            <v>COINCIDE</v>
          </cell>
          <cell r="U107" t="str">
            <v>NO COINCIDE</v>
          </cell>
          <cell r="V107">
            <v>44237</v>
          </cell>
          <cell r="W107">
            <v>44237</v>
          </cell>
          <cell r="X107"/>
          <cell r="Y107">
            <v>43358</v>
          </cell>
          <cell r="Z107" t="str">
            <v>DETENIDA</v>
          </cell>
          <cell r="AA107" t="str">
            <v>DETENIDA</v>
          </cell>
          <cell r="AB107" t="str">
            <v>COINCIDE</v>
          </cell>
          <cell r="AC107" t="str">
            <v>DEPARTAMENTO CALCULO</v>
          </cell>
        </row>
        <row r="108">
          <cell r="A108">
            <v>1752</v>
          </cell>
          <cell r="B108" t="str">
            <v>0252-15</v>
          </cell>
          <cell r="C108" t="str">
            <v>BASICA PEDRO ANTONIO ALMONTE HIDALGO</v>
          </cell>
          <cell r="D108" t="str">
            <v>BASICA PEDRO ANTONIO ALMONTE HIDALGO</v>
          </cell>
          <cell r="E108" t="str">
            <v>SANTIAGO</v>
          </cell>
          <cell r="F108" t="str">
            <v>VILLA GONZALEZ</v>
          </cell>
          <cell r="G108" t="str">
            <v>NUEVA</v>
          </cell>
          <cell r="H108" t="str">
            <v>4</v>
          </cell>
          <cell r="I108" t="str">
            <v>BASICA (B)</v>
          </cell>
          <cell r="J108" t="str">
            <v>ESCUELA</v>
          </cell>
          <cell r="K108" t="str">
            <v>MOPC</v>
          </cell>
          <cell r="L108" t="str">
            <v>PATRIANY GARRIDO CAMILO DE BETANCES</v>
          </cell>
          <cell r="M108">
            <v>24</v>
          </cell>
          <cell r="N108" t="str">
            <v>DIOGENES REYES</v>
          </cell>
          <cell r="O108">
            <v>86</v>
          </cell>
          <cell r="P108">
            <v>43941</v>
          </cell>
          <cell r="Q108">
            <v>44004</v>
          </cell>
          <cell r="R108">
            <v>43941</v>
          </cell>
          <cell r="S108" t="str">
            <v>NO COINCIDE</v>
          </cell>
          <cell r="T108" t="str">
            <v>COINCIDE</v>
          </cell>
          <cell r="U108" t="str">
            <v>NO COINCIDE</v>
          </cell>
          <cell r="V108">
            <v>43941</v>
          </cell>
          <cell r="W108">
            <v>43941</v>
          </cell>
          <cell r="X108"/>
          <cell r="Y108"/>
          <cell r="Z108" t="str">
            <v>ACTIVA</v>
          </cell>
          <cell r="AA108" t="str">
            <v>ACTIVA</v>
          </cell>
          <cell r="AB108" t="str">
            <v>COINCIDE</v>
          </cell>
          <cell r="AC108" t="str">
            <v>RITMO LENTO</v>
          </cell>
        </row>
        <row r="109">
          <cell r="A109">
            <v>1755</v>
          </cell>
          <cell r="B109" t="str">
            <v/>
          </cell>
          <cell r="C109" t="str">
            <v>BASICA EL NARANJITO</v>
          </cell>
          <cell r="D109" t="str">
            <v/>
          </cell>
          <cell r="E109" t="str">
            <v>SANTIAGO RODRIGUEZ</v>
          </cell>
          <cell r="F109" t="str">
            <v>SAN IGNACIO DE SABANETA</v>
          </cell>
          <cell r="G109" t="str">
            <v>NUEVA</v>
          </cell>
          <cell r="H109" t="str">
            <v>4</v>
          </cell>
          <cell r="I109" t="str">
            <v>BASICA (B)</v>
          </cell>
          <cell r="J109" t="str">
            <v>ESCUELA</v>
          </cell>
          <cell r="K109" t="str">
            <v>MOPC</v>
          </cell>
          <cell r="L109" t="str">
            <v>JOSE ANTONIO MEDRANO HAZIM</v>
          </cell>
          <cell r="M109">
            <v>3</v>
          </cell>
          <cell r="N109" t="str">
            <v>DIOGENES REYES</v>
          </cell>
          <cell r="O109">
            <v>2</v>
          </cell>
          <cell r="P109">
            <v>44237</v>
          </cell>
          <cell r="Q109">
            <v>44418</v>
          </cell>
          <cell r="R109">
            <v>44237</v>
          </cell>
          <cell r="S109" t="str">
            <v>NO COINCIDE</v>
          </cell>
          <cell r="T109" t="str">
            <v>COINCIDE</v>
          </cell>
          <cell r="U109" t="str">
            <v>NO COINCIDE</v>
          </cell>
          <cell r="V109">
            <v>44237</v>
          </cell>
          <cell r="W109">
            <v>44237</v>
          </cell>
          <cell r="X109"/>
          <cell r="Y109"/>
          <cell r="Z109" t="str">
            <v>PRELIMINARES</v>
          </cell>
          <cell r="AA109" t="str">
            <v>PRELIMINARES</v>
          </cell>
          <cell r="AB109" t="str">
            <v>COINCIDE</v>
          </cell>
          <cell r="AC109" t="str">
            <v>DEPARTAMENTO PRESUPUESTO</v>
          </cell>
        </row>
        <row r="110">
          <cell r="A110">
            <v>1415</v>
          </cell>
          <cell r="B110" t="str">
            <v>2368</v>
          </cell>
          <cell r="C110" t="str">
            <v>BASICA ESPERANZA OESTE</v>
          </cell>
          <cell r="D110" t="str">
            <v/>
          </cell>
          <cell r="E110" t="str">
            <v>VALVERDE</v>
          </cell>
          <cell r="F110" t="str">
            <v>ESPERANZA</v>
          </cell>
          <cell r="G110" t="str">
            <v>NUEVA</v>
          </cell>
          <cell r="H110" t="str">
            <v>3</v>
          </cell>
          <cell r="I110" t="str">
            <v>BASICA (B)</v>
          </cell>
          <cell r="J110" t="str">
            <v>ESCUELA</v>
          </cell>
          <cell r="K110" t="str">
            <v>MOPC2</v>
          </cell>
          <cell r="L110" t="str">
            <v>ALBERTO JOSE TAVERAS CASTELLANOS</v>
          </cell>
          <cell r="M110">
            <v>24</v>
          </cell>
          <cell r="N110" t="str">
            <v>DIOGENES REYES</v>
          </cell>
          <cell r="O110">
            <v>88</v>
          </cell>
          <cell r="P110">
            <v>43936</v>
          </cell>
          <cell r="Q110">
            <v>43966</v>
          </cell>
          <cell r="R110">
            <v>43936</v>
          </cell>
          <cell r="S110" t="str">
            <v>NO COINCIDE</v>
          </cell>
          <cell r="T110" t="str">
            <v>COINCIDE</v>
          </cell>
          <cell r="U110" t="str">
            <v>NO COINCIDE</v>
          </cell>
          <cell r="V110">
            <v>43936</v>
          </cell>
          <cell r="W110">
            <v>43936</v>
          </cell>
          <cell r="X110"/>
          <cell r="Y110">
            <v>43762</v>
          </cell>
          <cell r="Z110" t="str">
            <v>DETENIDA</v>
          </cell>
          <cell r="AA110" t="str">
            <v>DETENIDA</v>
          </cell>
          <cell r="AB110" t="str">
            <v>COINCIDE</v>
          </cell>
          <cell r="AC110" t="str">
            <v>PENDIENTE PAGO CUBICACION</v>
          </cell>
        </row>
        <row r="111">
          <cell r="A111">
            <v>1891</v>
          </cell>
          <cell r="B111" t="str">
            <v>0369-15</v>
          </cell>
          <cell r="C111" t="str">
            <v>BASICA TAITABON</v>
          </cell>
          <cell r="D111" t="str">
            <v/>
          </cell>
          <cell r="E111" t="str">
            <v>VALVERDE</v>
          </cell>
          <cell r="F111" t="str">
            <v>MAO</v>
          </cell>
          <cell r="G111" t="str">
            <v>NUEVA</v>
          </cell>
          <cell r="H111" t="str">
            <v>4</v>
          </cell>
          <cell r="I111" t="str">
            <v>BASICA (B)</v>
          </cell>
          <cell r="J111" t="str">
            <v>ESCUELA</v>
          </cell>
          <cell r="K111" t="str">
            <v>MOPC2</v>
          </cell>
          <cell r="L111" t="str">
            <v>JUAN ARIEL RODRIGUEZ RODRIGUEZ</v>
          </cell>
          <cell r="M111">
            <v>9</v>
          </cell>
          <cell r="N111" t="str">
            <v>DIOGENES REYES</v>
          </cell>
          <cell r="O111">
            <v>21</v>
          </cell>
          <cell r="P111">
            <v>44438</v>
          </cell>
          <cell r="Q111">
            <v>44237</v>
          </cell>
          <cell r="R111">
            <v>44438</v>
          </cell>
          <cell r="S111" t="str">
            <v>NO COINCIDE</v>
          </cell>
          <cell r="T111" t="str">
            <v>COINCIDE</v>
          </cell>
          <cell r="U111" t="str">
            <v>NO COINCIDE</v>
          </cell>
          <cell r="V111">
            <v>44438</v>
          </cell>
          <cell r="W111">
            <v>44073</v>
          </cell>
          <cell r="X111"/>
          <cell r="Y111">
            <v>43479</v>
          </cell>
          <cell r="Z111" t="str">
            <v>DETENIDA</v>
          </cell>
          <cell r="AA111" t="str">
            <v>DETENIDA</v>
          </cell>
          <cell r="AB111" t="str">
            <v>COINCIDE</v>
          </cell>
          <cell r="AC111" t="str">
            <v xml:space="preserve">PAGO SOLAR </v>
          </cell>
        </row>
        <row r="112">
          <cell r="A112">
            <v>1054</v>
          </cell>
          <cell r="B112" t="str">
            <v>2159-2013</v>
          </cell>
          <cell r="C112" t="str">
            <v>BASICA LOS ALTILES</v>
          </cell>
          <cell r="D112" t="str">
            <v/>
          </cell>
          <cell r="E112" t="str">
            <v>DUARTE</v>
          </cell>
          <cell r="F112" t="str">
            <v>ARENOSO</v>
          </cell>
          <cell r="G112" t="str">
            <v>NUEVA</v>
          </cell>
          <cell r="H112" t="str">
            <v>3</v>
          </cell>
          <cell r="I112" t="str">
            <v>BASICA (B)</v>
          </cell>
          <cell r="J112" t="str">
            <v>ESCUELA</v>
          </cell>
          <cell r="K112" t="str">
            <v>MOPC2</v>
          </cell>
          <cell r="L112" t="str">
            <v>FRANCISCO ANTONIO SANTOS REYES</v>
          </cell>
          <cell r="M112">
            <v>4</v>
          </cell>
          <cell r="N112" t="str">
            <v>JEISET SUSANA</v>
          </cell>
          <cell r="O112">
            <v>50</v>
          </cell>
          <cell r="P112">
            <v>44545</v>
          </cell>
          <cell r="Q112">
            <v>44545</v>
          </cell>
          <cell r="R112">
            <v>44545</v>
          </cell>
          <cell r="S112" t="str">
            <v>COINCIDE</v>
          </cell>
          <cell r="T112" t="str">
            <v>COINCIDE</v>
          </cell>
          <cell r="U112" t="str">
            <v>COINCIDE</v>
          </cell>
          <cell r="V112">
            <v>44545</v>
          </cell>
          <cell r="W112">
            <v>44179</v>
          </cell>
          <cell r="X112"/>
          <cell r="Y112">
            <v>43451</v>
          </cell>
          <cell r="Z112" t="str">
            <v>DETENIDA</v>
          </cell>
          <cell r="AA112" t="str">
            <v>DETENIDA</v>
          </cell>
          <cell r="AB112" t="str">
            <v>COINCIDE</v>
          </cell>
          <cell r="AC112" t="str">
            <v>MAL MANEJO FINANCIERO-DESCAPITALIZACION DEL CONTRATISTA</v>
          </cell>
        </row>
        <row r="113">
          <cell r="A113">
            <v>603</v>
          </cell>
          <cell r="B113" t="str">
            <v>498-2013</v>
          </cell>
          <cell r="C113" t="str">
            <v>BASICA EMILIO PRUD HOMME (ISIDRO RODRIGUEZ)</v>
          </cell>
          <cell r="D113" t="str">
            <v>ISIDRO RODRIGUEZ</v>
          </cell>
          <cell r="E113" t="str">
            <v>DUARTE</v>
          </cell>
          <cell r="F113" t="str">
            <v>SAN FRANCISCO DE MACORIS</v>
          </cell>
          <cell r="G113" t="str">
            <v>AMPLIACION Y REPARACION</v>
          </cell>
          <cell r="H113" t="str">
            <v>2</v>
          </cell>
          <cell r="I113" t="str">
            <v>BASICA (B)</v>
          </cell>
          <cell r="J113" t="str">
            <v>ESCUELA</v>
          </cell>
          <cell r="K113" t="str">
            <v>MOPC</v>
          </cell>
          <cell r="L113" t="str">
            <v>CARLOS JESUS MOTA RODRIGUEZ</v>
          </cell>
          <cell r="M113">
            <v>1</v>
          </cell>
          <cell r="N113" t="str">
            <v>JEISET SUSANA</v>
          </cell>
          <cell r="O113">
            <v>3</v>
          </cell>
          <cell r="P113">
            <v>44280</v>
          </cell>
          <cell r="Q113">
            <v>44433</v>
          </cell>
          <cell r="R113">
            <v>44280</v>
          </cell>
          <cell r="S113" t="str">
            <v>NO COINCIDE</v>
          </cell>
          <cell r="T113" t="str">
            <v>COINCIDE</v>
          </cell>
          <cell r="U113" t="str">
            <v>NO COINCIDE</v>
          </cell>
          <cell r="V113">
            <v>44280</v>
          </cell>
          <cell r="W113">
            <v>44280</v>
          </cell>
          <cell r="X113"/>
          <cell r="Y113"/>
          <cell r="Z113" t="str">
            <v>PRELIMINARES</v>
          </cell>
          <cell r="AA113" t="str">
            <v>PRELIMINARES</v>
          </cell>
          <cell r="AB113" t="str">
            <v>COINCIDE</v>
          </cell>
          <cell r="AC113" t="str">
            <v>DEPARTAMENTO DISEÑO</v>
          </cell>
        </row>
        <row r="114">
          <cell r="A114">
            <v>1487</v>
          </cell>
          <cell r="B114" t="str">
            <v>0045-2015</v>
          </cell>
          <cell r="C114" t="str">
            <v>BASICA LOMA DE LA JOYA</v>
          </cell>
          <cell r="D114" t="str">
            <v/>
          </cell>
          <cell r="E114" t="str">
            <v>DUARTE</v>
          </cell>
          <cell r="F114" t="str">
            <v>SAN FRANCISCO DE MACORIS</v>
          </cell>
          <cell r="G114" t="str">
            <v>NUEVA</v>
          </cell>
          <cell r="H114" t="str">
            <v>4</v>
          </cell>
          <cell r="I114" t="str">
            <v>BASICA (B)</v>
          </cell>
          <cell r="J114" t="str">
            <v>ESCUELA</v>
          </cell>
          <cell r="K114" t="str">
            <v>MOPC2</v>
          </cell>
          <cell r="L114" t="str">
            <v>CESAR GUILLERMO CASTRO</v>
          </cell>
          <cell r="M114">
            <v>9</v>
          </cell>
          <cell r="N114" t="str">
            <v>JEISET SUSANA</v>
          </cell>
          <cell r="O114">
            <v>3</v>
          </cell>
          <cell r="P114">
            <v>44306</v>
          </cell>
          <cell r="Q114">
            <v>44428</v>
          </cell>
          <cell r="R114">
            <v>44306</v>
          </cell>
          <cell r="S114" t="str">
            <v>NO COINCIDE</v>
          </cell>
          <cell r="T114" t="str">
            <v>COINCIDE</v>
          </cell>
          <cell r="U114" t="str">
            <v>NO COINCIDE</v>
          </cell>
          <cell r="V114">
            <v>44306</v>
          </cell>
          <cell r="W114">
            <v>44306</v>
          </cell>
          <cell r="X114"/>
          <cell r="Y114">
            <v>43775</v>
          </cell>
          <cell r="Z114" t="str">
            <v>DETENIDA</v>
          </cell>
          <cell r="AA114" t="str">
            <v>DETENIDA</v>
          </cell>
          <cell r="AB114" t="str">
            <v>COINCIDE</v>
          </cell>
          <cell r="AC114" t="str">
            <v>DEPARTAMENTO DISEÑO</v>
          </cell>
        </row>
        <row r="115">
          <cell r="A115">
            <v>1488</v>
          </cell>
          <cell r="B115" t="str">
            <v>46-2015</v>
          </cell>
          <cell r="C115" t="str">
            <v>BASICA SEFERINO TEN ROSARIO</v>
          </cell>
          <cell r="D115" t="str">
            <v/>
          </cell>
          <cell r="E115" t="str">
            <v>DUARTE</v>
          </cell>
          <cell r="F115" t="str">
            <v>SAN FRANCISCO DE MACORIS</v>
          </cell>
          <cell r="G115" t="str">
            <v>NUEVA</v>
          </cell>
          <cell r="H115" t="str">
            <v>4</v>
          </cell>
          <cell r="I115" t="str">
            <v>BASICA (B)</v>
          </cell>
          <cell r="J115" t="str">
            <v>ESCUELA</v>
          </cell>
          <cell r="K115" t="str">
            <v>MOPC2</v>
          </cell>
          <cell r="L115" t="str">
            <v>MIGUEL SALVADOR PEREZ LASTANAO</v>
          </cell>
          <cell r="M115">
            <v>9</v>
          </cell>
          <cell r="N115" t="str">
            <v>JEISET SUSANA</v>
          </cell>
          <cell r="O115">
            <v>1</v>
          </cell>
          <cell r="P115">
            <v>44552</v>
          </cell>
          <cell r="Q115">
            <v>44552</v>
          </cell>
          <cell r="R115">
            <v>44552</v>
          </cell>
          <cell r="S115" t="str">
            <v>COINCIDE</v>
          </cell>
          <cell r="T115" t="str">
            <v>COINCIDE</v>
          </cell>
          <cell r="U115" t="str">
            <v>COINCIDE</v>
          </cell>
          <cell r="V115">
            <v>44552</v>
          </cell>
          <cell r="W115">
            <v>44552</v>
          </cell>
          <cell r="X115"/>
          <cell r="Y115">
            <v>43599</v>
          </cell>
          <cell r="Z115" t="str">
            <v>DETENIDA</v>
          </cell>
          <cell r="AA115" t="str">
            <v>DETENIDA</v>
          </cell>
          <cell r="AB115" t="str">
            <v>COINCIDE</v>
          </cell>
          <cell r="AC115" t="str">
            <v xml:space="preserve">PAGO SOLAR </v>
          </cell>
        </row>
        <row r="116">
          <cell r="A116">
            <v>1489</v>
          </cell>
          <cell r="B116" t="str">
            <v>0047-15</v>
          </cell>
          <cell r="C116" t="str">
            <v>BASICA URBANIZACION BALBI</v>
          </cell>
          <cell r="D116" t="str">
            <v/>
          </cell>
          <cell r="E116" t="str">
            <v>DUARTE</v>
          </cell>
          <cell r="F116" t="str">
            <v>SAN FRANCISCO DE MACORIS</v>
          </cell>
          <cell r="G116" t="str">
            <v>NUEVA</v>
          </cell>
          <cell r="H116" t="str">
            <v>4</v>
          </cell>
          <cell r="I116" t="str">
            <v>BASICA (B)</v>
          </cell>
          <cell r="J116" t="str">
            <v>ESCUELA</v>
          </cell>
          <cell r="K116" t="str">
            <v>MOPC2</v>
          </cell>
          <cell r="L116" t="str">
            <v>GRACIANO ANTONIO LORA MAYI</v>
          </cell>
          <cell r="M116">
            <v>24</v>
          </cell>
          <cell r="N116" t="str">
            <v>JEISET SUSANA</v>
          </cell>
          <cell r="O116">
            <v>21</v>
          </cell>
          <cell r="P116">
            <v>44306</v>
          </cell>
          <cell r="Q116">
            <v>44428</v>
          </cell>
          <cell r="R116">
            <v>44306</v>
          </cell>
          <cell r="S116" t="str">
            <v>NO COINCIDE</v>
          </cell>
          <cell r="T116" t="str">
            <v>COINCIDE</v>
          </cell>
          <cell r="U116" t="str">
            <v>NO COINCIDE</v>
          </cell>
          <cell r="V116">
            <v>44306</v>
          </cell>
          <cell r="W116">
            <v>44306</v>
          </cell>
          <cell r="X116"/>
          <cell r="Y116"/>
          <cell r="Z116" t="str">
            <v>ACTIVA</v>
          </cell>
          <cell r="AA116" t="str">
            <v>ACTIVA</v>
          </cell>
          <cell r="AB116" t="str">
            <v>COINCIDE</v>
          </cell>
          <cell r="AC116" t="str">
            <v>RITMO ESPERADO</v>
          </cell>
        </row>
        <row r="117">
          <cell r="A117">
            <v>911</v>
          </cell>
          <cell r="B117" t="str">
            <v>229-2013</v>
          </cell>
          <cell r="C117" t="str">
            <v>LA REFORMA</v>
          </cell>
          <cell r="D117" t="str">
            <v/>
          </cell>
          <cell r="E117" t="str">
            <v>DUARTE</v>
          </cell>
          <cell r="F117" t="str">
            <v>VILLA RIVA</v>
          </cell>
          <cell r="G117" t="str">
            <v>AMPLIACION Y REPARACION</v>
          </cell>
          <cell r="H117" t="str">
            <v>2</v>
          </cell>
          <cell r="I117" t="str">
            <v>BASICA (B)</v>
          </cell>
          <cell r="J117" t="str">
            <v>ESCUELA</v>
          </cell>
          <cell r="K117" t="str">
            <v>MOPC2</v>
          </cell>
          <cell r="L117" t="str">
            <v>EDDY RAFAEL ROSARIO RODRIGUEZ</v>
          </cell>
          <cell r="M117">
            <v>7</v>
          </cell>
          <cell r="N117" t="str">
            <v>JEISET SUSANA</v>
          </cell>
          <cell r="O117">
            <v>46</v>
          </cell>
          <cell r="P117">
            <v>44426</v>
          </cell>
          <cell r="Q117">
            <v>44550</v>
          </cell>
          <cell r="R117">
            <v>44426</v>
          </cell>
          <cell r="S117" t="str">
            <v>NO COINCIDE</v>
          </cell>
          <cell r="T117" t="str">
            <v>COINCIDE</v>
          </cell>
          <cell r="U117" t="str">
            <v>NO COINCIDE</v>
          </cell>
          <cell r="V117">
            <v>44426</v>
          </cell>
          <cell r="W117">
            <v>44426</v>
          </cell>
          <cell r="X117"/>
          <cell r="Y117">
            <v>42235</v>
          </cell>
          <cell r="Z117" t="str">
            <v>DETENIDA</v>
          </cell>
          <cell r="AA117" t="str">
            <v>DETENIDA</v>
          </cell>
          <cell r="AB117" t="str">
            <v>COINCIDE</v>
          </cell>
          <cell r="AC117" t="str">
            <v>MAL MANEJO FINANCIERO-DESCAPITALIZACION DEL CONTRATISTA</v>
          </cell>
        </row>
        <row r="118">
          <cell r="A118">
            <v>1505</v>
          </cell>
          <cell r="B118" t="str">
            <v>0392-15</v>
          </cell>
          <cell r="C118" t="str">
            <v>BASICA LA PIÑA</v>
          </cell>
          <cell r="D118" t="str">
            <v>BASICA LA PIÑA</v>
          </cell>
          <cell r="E118" t="str">
            <v>ESPAILLAT</v>
          </cell>
          <cell r="F118" t="str">
            <v>GASPAR HERNANDEZ</v>
          </cell>
          <cell r="G118" t="str">
            <v>NUEVA</v>
          </cell>
          <cell r="H118" t="str">
            <v>4</v>
          </cell>
          <cell r="I118" t="str">
            <v>BASICA (B)</v>
          </cell>
          <cell r="J118" t="str">
            <v>ESCUELA</v>
          </cell>
          <cell r="K118" t="str">
            <v>MOPC</v>
          </cell>
          <cell r="L118" t="str">
            <v>NESTOR N ALMONTE INGENIEROS &amp; ARQUITECTOS SRL</v>
          </cell>
          <cell r="M118">
            <v>9</v>
          </cell>
          <cell r="N118" t="str">
            <v>JEISET SUSANA</v>
          </cell>
          <cell r="O118">
            <v>45</v>
          </cell>
          <cell r="P118">
            <v>44057</v>
          </cell>
          <cell r="Q118">
            <v>44151</v>
          </cell>
          <cell r="R118">
            <v>44057</v>
          </cell>
          <cell r="S118" t="str">
            <v>NO COINCIDE</v>
          </cell>
          <cell r="T118" t="str">
            <v>COINCIDE</v>
          </cell>
          <cell r="U118" t="str">
            <v>NO COINCIDE</v>
          </cell>
          <cell r="V118">
            <v>44057</v>
          </cell>
          <cell r="W118">
            <v>44057</v>
          </cell>
          <cell r="X118"/>
          <cell r="Y118">
            <v>43615</v>
          </cell>
          <cell r="Z118" t="str">
            <v>ACTIVA</v>
          </cell>
          <cell r="AA118" t="str">
            <v>ACTIVA</v>
          </cell>
          <cell r="AB118" t="str">
            <v>COINCIDE</v>
          </cell>
          <cell r="AC118" t="str">
            <v>RITMO ESPERADO</v>
          </cell>
        </row>
        <row r="119">
          <cell r="A119">
            <v>1506</v>
          </cell>
          <cell r="B119" t="str">
            <v>0058-15</v>
          </cell>
          <cell r="C119" t="str">
            <v>BASICA MATA DE GUANABANO</v>
          </cell>
          <cell r="D119" t="str">
            <v>BASICA MATA DE GUANABANO</v>
          </cell>
          <cell r="E119" t="str">
            <v>ESPAILLAT</v>
          </cell>
          <cell r="F119" t="str">
            <v>GASPAR HERNANDEZ</v>
          </cell>
          <cell r="G119" t="str">
            <v>NUEVA</v>
          </cell>
          <cell r="H119" t="str">
            <v>4</v>
          </cell>
          <cell r="I119" t="str">
            <v>BASICA (B)</v>
          </cell>
          <cell r="J119" t="str">
            <v>ESCUELA</v>
          </cell>
          <cell r="K119" t="str">
            <v>MOPC</v>
          </cell>
          <cell r="L119" t="str">
            <v>SANTO ORTEGA</v>
          </cell>
          <cell r="M119">
            <v>9</v>
          </cell>
          <cell r="N119" t="str">
            <v>JEISET SUSANA</v>
          </cell>
          <cell r="O119">
            <v>2</v>
          </cell>
          <cell r="P119">
            <v>44316</v>
          </cell>
          <cell r="Q119">
            <v>44438</v>
          </cell>
          <cell r="R119">
            <v>44316</v>
          </cell>
          <cell r="S119" t="str">
            <v>NO COINCIDE</v>
          </cell>
          <cell r="T119" t="str">
            <v>COINCIDE</v>
          </cell>
          <cell r="U119" t="str">
            <v>NO COINCIDE</v>
          </cell>
          <cell r="V119">
            <v>44316</v>
          </cell>
          <cell r="W119">
            <v>44316</v>
          </cell>
          <cell r="X119"/>
          <cell r="Y119">
            <v>43621</v>
          </cell>
          <cell r="Z119" t="str">
            <v>DETENIDA</v>
          </cell>
          <cell r="AA119" t="str">
            <v>DETENIDA</v>
          </cell>
          <cell r="AB119" t="str">
            <v>COINCIDE</v>
          </cell>
          <cell r="AC119" t="str">
            <v>A LA ESPERA DE DOCUMENTOS</v>
          </cell>
        </row>
        <row r="120">
          <cell r="A120">
            <v>1078</v>
          </cell>
          <cell r="B120" t="str">
            <v>2181</v>
          </cell>
          <cell r="C120" t="str">
            <v>BASICA RAMON ANTONIO RODRIGUEZ CRUZ - LICEY AL MEDIO</v>
          </cell>
          <cell r="D120" t="str">
            <v>BASICA RAMON ANTONIO RODRIGUEZ CRUZ - LICEY AL MEDIO</v>
          </cell>
          <cell r="E120" t="str">
            <v>ESPAILLAT</v>
          </cell>
          <cell r="F120" t="str">
            <v>MOCA</v>
          </cell>
          <cell r="G120" t="str">
            <v>NUEVA</v>
          </cell>
          <cell r="H120" t="str">
            <v>3</v>
          </cell>
          <cell r="I120" t="str">
            <v>BASICA (B)</v>
          </cell>
          <cell r="J120" t="str">
            <v>ESCUELA</v>
          </cell>
          <cell r="K120" t="str">
            <v>MOPC</v>
          </cell>
          <cell r="L120" t="str">
            <v>BENIGNO EZEQUIEL PORTUONDO MARTINEZ</v>
          </cell>
          <cell r="M120">
            <v>24</v>
          </cell>
          <cell r="N120" t="str">
            <v>JEISET SUSANA</v>
          </cell>
          <cell r="O120">
            <v>79</v>
          </cell>
          <cell r="P120">
            <v>44057</v>
          </cell>
          <cell r="Q120">
            <v>44057</v>
          </cell>
          <cell r="R120">
            <v>44057</v>
          </cell>
          <cell r="S120" t="str">
            <v>COINCIDE</v>
          </cell>
          <cell r="T120" t="str">
            <v>COINCIDE</v>
          </cell>
          <cell r="U120" t="str">
            <v>COINCIDE</v>
          </cell>
          <cell r="V120">
            <v>44057</v>
          </cell>
          <cell r="W120">
            <v>44057</v>
          </cell>
          <cell r="X120"/>
          <cell r="Y120"/>
          <cell r="Z120" t="str">
            <v>ACTIVA</v>
          </cell>
          <cell r="AA120" t="str">
            <v>DETENIDA</v>
          </cell>
          <cell r="AB120" t="str">
            <v>NO COINCIDE</v>
          </cell>
          <cell r="AC120" t="str">
            <v>PENDIENTE PAGO CUBICACION</v>
          </cell>
        </row>
        <row r="121">
          <cell r="A121">
            <v>1527</v>
          </cell>
          <cell r="B121" t="str">
            <v>0076-15</v>
          </cell>
          <cell r="C121" t="str">
            <v>BASICA LA CUARENTA</v>
          </cell>
          <cell r="D121" t="str">
            <v/>
          </cell>
          <cell r="E121" t="str">
            <v>HERMANAS MIRABAL</v>
          </cell>
          <cell r="F121" t="str">
            <v>VILLA TAPIA</v>
          </cell>
          <cell r="G121" t="str">
            <v>NUEVA</v>
          </cell>
          <cell r="H121" t="str">
            <v>4</v>
          </cell>
          <cell r="I121" t="str">
            <v>BASICA (B)</v>
          </cell>
          <cell r="J121" t="str">
            <v>ESCUELA</v>
          </cell>
          <cell r="K121" t="str">
            <v>MOPC2</v>
          </cell>
          <cell r="L121" t="str">
            <v>LUIS FELIPE NICASIO HERNANDEZ</v>
          </cell>
          <cell r="M121">
            <v>9</v>
          </cell>
          <cell r="N121" t="str">
            <v>JEISET SUSANA</v>
          </cell>
          <cell r="O121">
            <v>5</v>
          </cell>
          <cell r="P121">
            <v>44438</v>
          </cell>
          <cell r="Q121">
            <v>44438</v>
          </cell>
          <cell r="R121">
            <v>44438</v>
          </cell>
          <cell r="S121" t="str">
            <v>COINCIDE</v>
          </cell>
          <cell r="T121" t="str">
            <v>COINCIDE</v>
          </cell>
          <cell r="U121" t="str">
            <v>COINCIDE</v>
          </cell>
          <cell r="V121">
            <v>44438</v>
          </cell>
          <cell r="W121">
            <v>44438</v>
          </cell>
          <cell r="X121"/>
          <cell r="Y121">
            <v>43136</v>
          </cell>
          <cell r="Z121" t="str">
            <v>DETENIDA</v>
          </cell>
          <cell r="AA121" t="str">
            <v>PRELIMINARES</v>
          </cell>
          <cell r="AB121" t="str">
            <v>NO COINCIDE</v>
          </cell>
          <cell r="AC121" t="str">
            <v>A LA ESPERA DE DOCUMENTOS</v>
          </cell>
        </row>
        <row r="122">
          <cell r="A122">
            <v>165</v>
          </cell>
          <cell r="B122" t="str">
            <v>1588-2012</v>
          </cell>
          <cell r="C122" t="str">
            <v>BASICA LA SABINA</v>
          </cell>
          <cell r="D122" t="str">
            <v>BASICA LA SABINA</v>
          </cell>
          <cell r="E122" t="str">
            <v>LA VEGA</v>
          </cell>
          <cell r="F122" t="str">
            <v>CONSTANZA</v>
          </cell>
          <cell r="G122" t="str">
            <v>NUEVA</v>
          </cell>
          <cell r="H122" t="str">
            <v>1</v>
          </cell>
          <cell r="I122" t="str">
            <v>BASICA (B)</v>
          </cell>
          <cell r="J122" t="str">
            <v>ESCUELA</v>
          </cell>
          <cell r="K122" t="str">
            <v>MOPC</v>
          </cell>
          <cell r="L122" t="str">
            <v>ALEJANDRO ANTONIO ABUD CORNELIO</v>
          </cell>
          <cell r="M122">
            <v>16</v>
          </cell>
          <cell r="N122" t="str">
            <v>JEISET SUSANA</v>
          </cell>
          <cell r="O122">
            <v>40</v>
          </cell>
          <cell r="P122">
            <v>44433</v>
          </cell>
          <cell r="Q122">
            <v>44557</v>
          </cell>
          <cell r="R122">
            <v>44433</v>
          </cell>
          <cell r="S122" t="str">
            <v>NO COINCIDE</v>
          </cell>
          <cell r="T122" t="str">
            <v>COINCIDE</v>
          </cell>
          <cell r="U122" t="str">
            <v>NO COINCIDE</v>
          </cell>
          <cell r="V122">
            <v>44433</v>
          </cell>
          <cell r="W122">
            <v>44433</v>
          </cell>
          <cell r="X122"/>
          <cell r="Y122">
            <v>41921</v>
          </cell>
          <cell r="Z122" t="str">
            <v>DETENIDA</v>
          </cell>
          <cell r="AA122" t="str">
            <v>DETENIDA</v>
          </cell>
          <cell r="AB122" t="str">
            <v>COINCIDE</v>
          </cell>
          <cell r="AC122" t="str">
            <v>INTERVENCION LEGAL</v>
          </cell>
        </row>
        <row r="123">
          <cell r="A123">
            <v>499</v>
          </cell>
          <cell r="B123" t="str">
            <v>327-2013</v>
          </cell>
          <cell r="C123" t="str">
            <v>14 DE JUNIO</v>
          </cell>
          <cell r="D123" t="str">
            <v>14 DE JUNIO</v>
          </cell>
          <cell r="E123" t="str">
            <v>LA VEGA</v>
          </cell>
          <cell r="F123" t="str">
            <v>CONSTANZA</v>
          </cell>
          <cell r="G123" t="str">
            <v>AMPLIACION Y REPARACION</v>
          </cell>
          <cell r="H123" t="str">
            <v>2</v>
          </cell>
          <cell r="I123" t="str">
            <v>BASICA (B)</v>
          </cell>
          <cell r="J123" t="str">
            <v>ESCUELA</v>
          </cell>
          <cell r="K123" t="str">
            <v>MOPC</v>
          </cell>
          <cell r="L123" t="str">
            <v xml:space="preserve">CONSULTING ENGINEERS AND SERVICES STEMMA SRL </v>
          </cell>
          <cell r="M123">
            <v>3</v>
          </cell>
          <cell r="N123" t="str">
            <v>JEISET SUSANA</v>
          </cell>
          <cell r="O123">
            <v>5</v>
          </cell>
          <cell r="P123">
            <v>44433</v>
          </cell>
          <cell r="Q123">
            <v>44557</v>
          </cell>
          <cell r="R123">
            <v>44433</v>
          </cell>
          <cell r="S123" t="str">
            <v>NO COINCIDE</v>
          </cell>
          <cell r="T123" t="str">
            <v>COINCIDE</v>
          </cell>
          <cell r="U123" t="str">
            <v>NO COINCIDE</v>
          </cell>
          <cell r="V123">
            <v>44433</v>
          </cell>
          <cell r="W123">
            <v>44433</v>
          </cell>
          <cell r="X123"/>
          <cell r="Y123">
            <v>41891</v>
          </cell>
          <cell r="Z123" t="str">
            <v>DETENIDA</v>
          </cell>
          <cell r="AA123" t="str">
            <v>DETENIDA</v>
          </cell>
          <cell r="AB123" t="str">
            <v>COINCIDE</v>
          </cell>
          <cell r="AC123" t="str">
            <v>INTERVENCION LEGAL</v>
          </cell>
        </row>
        <row r="124">
          <cell r="A124">
            <v>500</v>
          </cell>
          <cell r="B124" t="str">
            <v>328-2013</v>
          </cell>
          <cell r="C124" t="str">
            <v>RAMON MARTE PICHARDO</v>
          </cell>
          <cell r="D124" t="str">
            <v>RAMON MARTE PICHARDO</v>
          </cell>
          <cell r="E124" t="str">
            <v>LA VEGA</v>
          </cell>
          <cell r="F124" t="str">
            <v>CONSTANZA</v>
          </cell>
          <cell r="G124" t="str">
            <v>AMPLIACION Y REPARACION</v>
          </cell>
          <cell r="H124" t="str">
            <v>2</v>
          </cell>
          <cell r="I124" t="str">
            <v>BASICA (B)</v>
          </cell>
          <cell r="J124" t="str">
            <v>ESCUELA</v>
          </cell>
          <cell r="K124" t="str">
            <v>MOPC</v>
          </cell>
          <cell r="L124" t="str">
            <v>VIRGINIA MARIA PEREZ TOLENTINO</v>
          </cell>
          <cell r="M124">
            <v>5</v>
          </cell>
          <cell r="N124" t="str">
            <v>JEISET SUSANA</v>
          </cell>
          <cell r="O124">
            <v>90</v>
          </cell>
          <cell r="P124">
            <v>44433</v>
          </cell>
          <cell r="Q124">
            <v>44557</v>
          </cell>
          <cell r="R124">
            <v>44433</v>
          </cell>
          <cell r="S124" t="str">
            <v>NO COINCIDE</v>
          </cell>
          <cell r="T124" t="str">
            <v>COINCIDE</v>
          </cell>
          <cell r="U124" t="str">
            <v>NO COINCIDE</v>
          </cell>
          <cell r="V124">
            <v>44433</v>
          </cell>
          <cell r="W124">
            <v>44433</v>
          </cell>
          <cell r="X124"/>
          <cell r="Y124">
            <v>42249</v>
          </cell>
          <cell r="Z124" t="str">
            <v>DETENIDA</v>
          </cell>
          <cell r="AA124" t="str">
            <v>DETENIDA</v>
          </cell>
          <cell r="AB124" t="str">
            <v>COINCIDE</v>
          </cell>
          <cell r="AC124" t="str">
            <v>INTERVENCION LEGAL</v>
          </cell>
        </row>
        <row r="125">
          <cell r="A125">
            <v>1116</v>
          </cell>
          <cell r="B125" t="str">
            <v>2213</v>
          </cell>
          <cell r="C125" t="str">
            <v>BASICA DELFIN SANTOS PINALES - EL CHORRO</v>
          </cell>
          <cell r="D125" t="str">
            <v>BASICA DELFIN SANTOS PINALES - EL CHORRO</v>
          </cell>
          <cell r="E125" t="str">
            <v>LA VEGA</v>
          </cell>
          <cell r="F125" t="str">
            <v>CONSTANZA</v>
          </cell>
          <cell r="G125" t="str">
            <v>NUEVA</v>
          </cell>
          <cell r="H125" t="str">
            <v>3</v>
          </cell>
          <cell r="I125" t="str">
            <v>BASICA (B)</v>
          </cell>
          <cell r="J125" t="str">
            <v>ESCUELA</v>
          </cell>
          <cell r="K125" t="str">
            <v>MOPC</v>
          </cell>
          <cell r="L125" t="str">
            <v>LUIS RAFAEL VERAS BIDO</v>
          </cell>
          <cell r="M125">
            <v>18</v>
          </cell>
          <cell r="N125" t="str">
            <v>JEISET SUSANA</v>
          </cell>
          <cell r="O125">
            <v>22</v>
          </cell>
          <cell r="P125">
            <v>44175</v>
          </cell>
          <cell r="Q125">
            <v>44264</v>
          </cell>
          <cell r="R125">
            <v>44175</v>
          </cell>
          <cell r="S125" t="str">
            <v>NO COINCIDE</v>
          </cell>
          <cell r="T125" t="str">
            <v>COINCIDE</v>
          </cell>
          <cell r="U125" t="str">
            <v>NO COINCIDE</v>
          </cell>
          <cell r="V125">
            <v>44175</v>
          </cell>
          <cell r="W125">
            <v>44175</v>
          </cell>
          <cell r="X125"/>
          <cell r="Y125"/>
          <cell r="Z125" t="str">
            <v>ACTIVA</v>
          </cell>
          <cell r="AA125" t="str">
            <v>ACTIVA</v>
          </cell>
          <cell r="AB125" t="str">
            <v>COINCIDE</v>
          </cell>
          <cell r="AC125" t="str">
            <v>RITMO ESPERADO</v>
          </cell>
        </row>
        <row r="126">
          <cell r="A126">
            <v>1117</v>
          </cell>
          <cell r="B126" t="str">
            <v>2214</v>
          </cell>
          <cell r="C126" t="str">
            <v>BASICA LOS PINOS</v>
          </cell>
          <cell r="D126" t="str">
            <v>BASICA LOS PINOS</v>
          </cell>
          <cell r="E126" t="str">
            <v>LA VEGA</v>
          </cell>
          <cell r="F126" t="str">
            <v>CONSTANZA</v>
          </cell>
          <cell r="G126" t="str">
            <v>NUEVA</v>
          </cell>
          <cell r="H126" t="str">
            <v>3</v>
          </cell>
          <cell r="I126" t="str">
            <v>BASICA (B)</v>
          </cell>
          <cell r="J126" t="str">
            <v>ESCUELA</v>
          </cell>
          <cell r="K126" t="str">
            <v>MOPC</v>
          </cell>
          <cell r="L126" t="str">
            <v>FREDDY YUSEP GOMEZ ESCUDER</v>
          </cell>
          <cell r="M126">
            <v>20</v>
          </cell>
          <cell r="N126" t="str">
            <v>JEISET SUSANA</v>
          </cell>
          <cell r="O126">
            <v>4</v>
          </cell>
          <cell r="P126">
            <v>44272</v>
          </cell>
          <cell r="Q126">
            <v>44425</v>
          </cell>
          <cell r="R126">
            <v>44272</v>
          </cell>
          <cell r="S126" t="str">
            <v>NO COINCIDE</v>
          </cell>
          <cell r="T126" t="str">
            <v>COINCIDE</v>
          </cell>
          <cell r="U126" t="str">
            <v>NO COINCIDE</v>
          </cell>
          <cell r="V126">
            <v>44272</v>
          </cell>
          <cell r="W126">
            <v>44272</v>
          </cell>
          <cell r="X126"/>
          <cell r="Y126"/>
          <cell r="Z126" t="str">
            <v>ACTIVA</v>
          </cell>
          <cell r="AA126" t="str">
            <v>ACTIVA</v>
          </cell>
          <cell r="AB126" t="str">
            <v>COINCIDE</v>
          </cell>
          <cell r="AC126" t="str">
            <v>RITMO ESPERADO</v>
          </cell>
        </row>
        <row r="127">
          <cell r="A127">
            <v>1558</v>
          </cell>
          <cell r="B127" t="str">
            <v>0106-15</v>
          </cell>
          <cell r="C127" t="str">
            <v>BASICA COLONIA JAPONESA</v>
          </cell>
          <cell r="D127" t="str">
            <v>BASICA COLONIA JAPONESA</v>
          </cell>
          <cell r="E127" t="str">
            <v>LA VEGA</v>
          </cell>
          <cell r="F127" t="str">
            <v>CONSTANZA</v>
          </cell>
          <cell r="G127" t="str">
            <v>NUEVA</v>
          </cell>
          <cell r="H127" t="str">
            <v>4</v>
          </cell>
          <cell r="I127" t="str">
            <v>BASICA (B)</v>
          </cell>
          <cell r="J127" t="str">
            <v>ESCUELA</v>
          </cell>
          <cell r="K127" t="str">
            <v>MOPC</v>
          </cell>
          <cell r="L127" t="str">
            <v>FRANCISCO ANTONIO POLANCO ANGELES</v>
          </cell>
          <cell r="M127">
            <v>14</v>
          </cell>
          <cell r="N127" t="str">
            <v>JEISET SUSANA</v>
          </cell>
          <cell r="O127">
            <v>3</v>
          </cell>
          <cell r="P127">
            <v>44304</v>
          </cell>
          <cell r="Q127">
            <v>44428</v>
          </cell>
          <cell r="R127">
            <v>44304</v>
          </cell>
          <cell r="S127" t="str">
            <v>NO COINCIDE</v>
          </cell>
          <cell r="T127" t="str">
            <v>COINCIDE</v>
          </cell>
          <cell r="U127" t="str">
            <v>NO COINCIDE</v>
          </cell>
          <cell r="V127">
            <v>44304</v>
          </cell>
          <cell r="W127">
            <v>44304</v>
          </cell>
          <cell r="X127"/>
          <cell r="Y127"/>
          <cell r="Z127" t="str">
            <v>PRELIMINARES</v>
          </cell>
          <cell r="AA127" t="str">
            <v>PRELIMINARES</v>
          </cell>
          <cell r="AB127" t="str">
            <v>COINCIDE</v>
          </cell>
          <cell r="AC127" t="str">
            <v>A LA ESPERA DE DOCUMENTOS</v>
          </cell>
        </row>
        <row r="128">
          <cell r="A128">
            <v>1559</v>
          </cell>
          <cell r="B128" t="str">
            <v>0107-15</v>
          </cell>
          <cell r="C128" t="str">
            <v>BASICA EL TORNADO</v>
          </cell>
          <cell r="D128" t="str">
            <v>BASICA EL TORNADO</v>
          </cell>
          <cell r="E128" t="str">
            <v>LA VEGA</v>
          </cell>
          <cell r="F128" t="str">
            <v>CONSTANZA</v>
          </cell>
          <cell r="G128" t="str">
            <v>NUEVA</v>
          </cell>
          <cell r="H128" t="str">
            <v>4</v>
          </cell>
          <cell r="I128" t="str">
            <v>BASICA (B)</v>
          </cell>
          <cell r="J128" t="str">
            <v>ESCUELA</v>
          </cell>
          <cell r="K128" t="str">
            <v>MOPC</v>
          </cell>
          <cell r="L128" t="str">
            <v>JOSE JOAQUIN VARGAS URIBE</v>
          </cell>
          <cell r="M128">
            <v>21</v>
          </cell>
          <cell r="N128" t="str">
            <v>JEISET SUSANA</v>
          </cell>
          <cell r="O128">
            <v>3</v>
          </cell>
          <cell r="P128">
            <v>44304</v>
          </cell>
          <cell r="Q128">
            <v>44427</v>
          </cell>
          <cell r="R128">
            <v>44304</v>
          </cell>
          <cell r="S128" t="str">
            <v>NO COINCIDE</v>
          </cell>
          <cell r="T128" t="str">
            <v>COINCIDE</v>
          </cell>
          <cell r="U128" t="str">
            <v>NO COINCIDE</v>
          </cell>
          <cell r="V128">
            <v>44304</v>
          </cell>
          <cell r="W128">
            <v>44304</v>
          </cell>
          <cell r="X128"/>
          <cell r="Y128"/>
          <cell r="Z128" t="str">
            <v>PRELIMINARES</v>
          </cell>
          <cell r="AA128" t="str">
            <v>PRELIMINARES</v>
          </cell>
          <cell r="AB128" t="str">
            <v>COINCIDE</v>
          </cell>
          <cell r="AC128" t="str">
            <v>DEPARTAMENTO DISEÑO</v>
          </cell>
        </row>
        <row r="129">
          <cell r="A129">
            <v>1560</v>
          </cell>
          <cell r="B129" t="str">
            <v>0108-15</v>
          </cell>
          <cell r="C129" t="str">
            <v>BASICA MARIA ANGELICA BAUTISTA GALAN - LA ESCUCHADERA</v>
          </cell>
          <cell r="D129" t="str">
            <v/>
          </cell>
          <cell r="E129" t="str">
            <v>LA VEGA</v>
          </cell>
          <cell r="F129" t="str">
            <v>CONSTANZA</v>
          </cell>
          <cell r="G129" t="str">
            <v>NUEVA</v>
          </cell>
          <cell r="H129" t="str">
            <v>4</v>
          </cell>
          <cell r="I129" t="str">
            <v>BASICA (B)</v>
          </cell>
          <cell r="J129" t="str">
            <v>ESCUELA</v>
          </cell>
          <cell r="K129" t="str">
            <v>MOPC</v>
          </cell>
          <cell r="L129" t="str">
            <v>FRANCIS ABREU HERNANDEZ</v>
          </cell>
          <cell r="M129">
            <v>9</v>
          </cell>
          <cell r="N129" t="str">
            <v>JEISET SUSANA</v>
          </cell>
          <cell r="O129">
            <v>85</v>
          </cell>
          <cell r="P129">
            <v>43907</v>
          </cell>
          <cell r="Q129">
            <v>43938</v>
          </cell>
          <cell r="R129">
            <v>43907</v>
          </cell>
          <cell r="S129" t="str">
            <v>NO COINCIDE</v>
          </cell>
          <cell r="T129" t="str">
            <v>COINCIDE</v>
          </cell>
          <cell r="U129" t="str">
            <v>NO COINCIDE</v>
          </cell>
          <cell r="V129">
            <v>43907</v>
          </cell>
          <cell r="W129">
            <v>43888</v>
          </cell>
          <cell r="X129"/>
          <cell r="Y129"/>
          <cell r="Z129" t="str">
            <v>ACTIVA</v>
          </cell>
          <cell r="AA129" t="str">
            <v>ACTIVA</v>
          </cell>
          <cell r="AB129" t="str">
            <v>COINCIDE</v>
          </cell>
          <cell r="AC129" t="str">
            <v>RITMO ESPERADO</v>
          </cell>
        </row>
        <row r="130">
          <cell r="A130">
            <v>1561</v>
          </cell>
          <cell r="B130" t="str">
            <v>0109-15</v>
          </cell>
          <cell r="C130" t="str">
            <v>BASICA RAMON MARIA RAMIREZ</v>
          </cell>
          <cell r="D130" t="str">
            <v>BASICA RAMON MARIA RAMIREZ</v>
          </cell>
          <cell r="E130" t="str">
            <v>LA VEGA</v>
          </cell>
          <cell r="F130" t="str">
            <v>CONSTANZA</v>
          </cell>
          <cell r="G130" t="str">
            <v>NUEVA</v>
          </cell>
          <cell r="H130" t="str">
            <v>4</v>
          </cell>
          <cell r="I130" t="str">
            <v>BASICA (B)</v>
          </cell>
          <cell r="J130" t="str">
            <v>ESCUELA</v>
          </cell>
          <cell r="K130" t="str">
            <v>MOPC</v>
          </cell>
          <cell r="L130" t="str">
            <v>GLADYS MERCEDES HERNANDEZ HUNGRIA</v>
          </cell>
          <cell r="M130">
            <v>9</v>
          </cell>
          <cell r="N130" t="str">
            <v>JEISET SUSANA</v>
          </cell>
          <cell r="O130">
            <v>86</v>
          </cell>
          <cell r="P130">
            <v>43907</v>
          </cell>
          <cell r="Q130">
            <v>43938</v>
          </cell>
          <cell r="R130">
            <v>43907</v>
          </cell>
          <cell r="S130" t="str">
            <v>NO COINCIDE</v>
          </cell>
          <cell r="T130" t="str">
            <v>COINCIDE</v>
          </cell>
          <cell r="U130" t="str">
            <v>NO COINCIDE</v>
          </cell>
          <cell r="V130">
            <v>43907</v>
          </cell>
          <cell r="W130">
            <v>43878</v>
          </cell>
          <cell r="X130"/>
          <cell r="Y130"/>
          <cell r="Z130" t="str">
            <v>ACTIVA</v>
          </cell>
          <cell r="AA130" t="str">
            <v>ACTIVA</v>
          </cell>
          <cell r="AB130" t="str">
            <v>COINCIDE</v>
          </cell>
          <cell r="AC130" t="str">
            <v>RITMO ESPERADO</v>
          </cell>
        </row>
        <row r="131">
          <cell r="A131">
            <v>1897</v>
          </cell>
          <cell r="B131" t="str">
            <v>705</v>
          </cell>
          <cell r="C131" t="str">
            <v>BÁSICA PIEDRA BLANCA HATILLO Y BÁSICA JUMUNUCU</v>
          </cell>
          <cell r="D131" t="str">
            <v>PIEDRA BLANCA HATILLO (ETAPA 2)</v>
          </cell>
          <cell r="E131" t="str">
            <v>LA VEGA</v>
          </cell>
          <cell r="F131" t="str">
            <v>JARABACOA</v>
          </cell>
          <cell r="G131" t="str">
            <v>AMPLIACION Y REPARACION</v>
          </cell>
          <cell r="H131" t="str">
            <v>2</v>
          </cell>
          <cell r="I131" t="str">
            <v>BASICA (B)</v>
          </cell>
          <cell r="J131" t="str">
            <v>ESCUELA</v>
          </cell>
          <cell r="K131" t="str">
            <v>MOPC</v>
          </cell>
          <cell r="L131" t="str">
            <v>ARISTEDES JOSE MARIA OSORIO</v>
          </cell>
          <cell r="M131">
            <v>4</v>
          </cell>
          <cell r="N131" t="str">
            <v>JEISET SUSANA</v>
          </cell>
          <cell r="O131">
            <v>66</v>
          </cell>
          <cell r="P131">
            <v>44425</v>
          </cell>
          <cell r="Q131">
            <v>44539</v>
          </cell>
          <cell r="R131">
            <v>44425</v>
          </cell>
          <cell r="S131" t="str">
            <v>NO COINCIDE</v>
          </cell>
          <cell r="T131" t="str">
            <v>COINCIDE</v>
          </cell>
          <cell r="U131" t="str">
            <v>NO COINCIDE</v>
          </cell>
          <cell r="V131">
            <v>44425</v>
          </cell>
          <cell r="W131">
            <v>44425</v>
          </cell>
          <cell r="X131"/>
          <cell r="Y131">
            <v>42317</v>
          </cell>
          <cell r="Z131" t="str">
            <v>DETENIDA</v>
          </cell>
          <cell r="AA131" t="str">
            <v>DETENIDA</v>
          </cell>
          <cell r="AB131" t="str">
            <v>COINCIDE</v>
          </cell>
          <cell r="AC131" t="str">
            <v>MAL MANEJO FINANCIERO-DESCAPITALIZACION DEL CONTRATISTA</v>
          </cell>
        </row>
        <row r="132">
          <cell r="A132">
            <v>502</v>
          </cell>
          <cell r="B132" t="str">
            <v>330-2013</v>
          </cell>
          <cell r="C132" t="str">
            <v>CRUCERO</v>
          </cell>
          <cell r="D132" t="str">
            <v>CRUCERO</v>
          </cell>
          <cell r="E132" t="str">
            <v>LA VEGA</v>
          </cell>
          <cell r="F132" t="str">
            <v>JARABACOA</v>
          </cell>
          <cell r="G132" t="str">
            <v>AMPLIACION Y REPARACION</v>
          </cell>
          <cell r="H132" t="str">
            <v>2</v>
          </cell>
          <cell r="I132" t="str">
            <v>BASICA (B)</v>
          </cell>
          <cell r="J132" t="str">
            <v>ESCUELA</v>
          </cell>
          <cell r="K132" t="str">
            <v>MOPC</v>
          </cell>
          <cell r="L132" t="str">
            <v>GUZMAN &amp; THEN COMERCIAL SEGURIDAD SRL</v>
          </cell>
          <cell r="M132">
            <v>1</v>
          </cell>
          <cell r="N132" t="str">
            <v>JEISET SUSANA</v>
          </cell>
          <cell r="O132">
            <v>5</v>
          </cell>
          <cell r="P132">
            <v>44554</v>
          </cell>
          <cell r="Q132">
            <v>44554</v>
          </cell>
          <cell r="R132">
            <v>44554</v>
          </cell>
          <cell r="S132" t="str">
            <v>COINCIDE</v>
          </cell>
          <cell r="T132" t="str">
            <v>COINCIDE</v>
          </cell>
          <cell r="U132" t="str">
            <v>COINCIDE</v>
          </cell>
          <cell r="V132">
            <v>44554</v>
          </cell>
          <cell r="W132">
            <v>44554</v>
          </cell>
          <cell r="X132"/>
          <cell r="Y132">
            <v>41723</v>
          </cell>
          <cell r="Z132" t="str">
            <v>DETENIDA</v>
          </cell>
          <cell r="AA132" t="str">
            <v>DETENIDA</v>
          </cell>
          <cell r="AB132" t="str">
            <v>COINCIDE</v>
          </cell>
          <cell r="AC132" t="str">
            <v>INTERVENCION LEGAL</v>
          </cell>
        </row>
        <row r="133">
          <cell r="A133">
            <v>503</v>
          </cell>
          <cell r="B133" t="str">
            <v>331-2013</v>
          </cell>
          <cell r="C133" t="str">
            <v>HOMERO BERRIDO GLASS (BASICA MARIA ISOLINA CRUZ)</v>
          </cell>
          <cell r="D133" t="str">
            <v>BASICA MARIA ISOLINA CRUZ</v>
          </cell>
          <cell r="E133" t="str">
            <v>LA VEGA</v>
          </cell>
          <cell r="F133" t="str">
            <v>JARABACOA</v>
          </cell>
          <cell r="G133" t="str">
            <v>AMPLIACION Y REPARACION</v>
          </cell>
          <cell r="H133" t="str">
            <v>2</v>
          </cell>
          <cell r="I133" t="str">
            <v>BASICA (B)</v>
          </cell>
          <cell r="J133" t="str">
            <v>ESCUELA</v>
          </cell>
          <cell r="K133" t="str">
            <v>MOPC</v>
          </cell>
          <cell r="L133" t="str">
            <v>DIOGENES PAULINO ARNO</v>
          </cell>
          <cell r="M133">
            <v>7</v>
          </cell>
          <cell r="N133" t="str">
            <v>JEISET SUSANA</v>
          </cell>
          <cell r="O133">
            <v>95</v>
          </cell>
          <cell r="P133">
            <v>44425</v>
          </cell>
          <cell r="Q133">
            <v>44550</v>
          </cell>
          <cell r="R133">
            <v>44425</v>
          </cell>
          <cell r="S133" t="str">
            <v>NO COINCIDE</v>
          </cell>
          <cell r="T133" t="str">
            <v>COINCIDE</v>
          </cell>
          <cell r="U133" t="str">
            <v>NO COINCIDE</v>
          </cell>
          <cell r="V133">
            <v>44425</v>
          </cell>
          <cell r="W133">
            <v>44425</v>
          </cell>
          <cell r="X133"/>
          <cell r="Y133">
            <v>43035</v>
          </cell>
          <cell r="Z133" t="str">
            <v>DETENIDA</v>
          </cell>
          <cell r="AA133" t="str">
            <v>DETENIDA</v>
          </cell>
          <cell r="AB133" t="str">
            <v>COINCIDE</v>
          </cell>
          <cell r="AC133" t="str">
            <v>INTERVENCION LEGAL</v>
          </cell>
        </row>
        <row r="134">
          <cell r="A134">
            <v>504</v>
          </cell>
          <cell r="B134" t="str">
            <v>332-2013</v>
          </cell>
          <cell r="C134" t="str">
            <v>JUMUNUCU</v>
          </cell>
          <cell r="D134" t="str">
            <v>JUMUNUCO</v>
          </cell>
          <cell r="E134" t="str">
            <v>LA VEGA</v>
          </cell>
          <cell r="F134" t="str">
            <v>JARABACOA</v>
          </cell>
          <cell r="G134" t="str">
            <v>AMPLIACION Y REPARACION</v>
          </cell>
          <cell r="H134" t="str">
            <v>2</v>
          </cell>
          <cell r="I134" t="str">
            <v>BASICA (B)</v>
          </cell>
          <cell r="J134" t="str">
            <v>ESCUELA</v>
          </cell>
          <cell r="K134" t="str">
            <v>MOPC</v>
          </cell>
          <cell r="L134" t="str">
            <v>RIGOBERTO ARISTIDES FRANCO TAVERAS</v>
          </cell>
          <cell r="M134">
            <v>3</v>
          </cell>
          <cell r="N134" t="str">
            <v>JEISET SUSANA</v>
          </cell>
          <cell r="O134">
            <v>90</v>
          </cell>
          <cell r="P134">
            <v>44433</v>
          </cell>
          <cell r="Q134">
            <v>44557</v>
          </cell>
          <cell r="R134">
            <v>44433</v>
          </cell>
          <cell r="S134" t="str">
            <v>NO COINCIDE</v>
          </cell>
          <cell r="T134" t="str">
            <v>COINCIDE</v>
          </cell>
          <cell r="U134" t="str">
            <v>NO COINCIDE</v>
          </cell>
          <cell r="V134">
            <v>44433</v>
          </cell>
          <cell r="W134">
            <v>44433</v>
          </cell>
          <cell r="X134"/>
          <cell r="Y134">
            <v>42170</v>
          </cell>
          <cell r="Z134" t="str">
            <v>DETENIDA</v>
          </cell>
          <cell r="AA134" t="str">
            <v>DETENIDA</v>
          </cell>
          <cell r="AB134" t="str">
            <v>COINCIDE</v>
          </cell>
          <cell r="AC134" t="str">
            <v>INTERVENCION LEGAL</v>
          </cell>
        </row>
        <row r="135">
          <cell r="A135">
            <v>506</v>
          </cell>
          <cell r="B135" t="str">
            <v>334-2013</v>
          </cell>
          <cell r="C135" t="str">
            <v>PASO BAJITO</v>
          </cell>
          <cell r="D135" t="str">
            <v>PASO BAJITO</v>
          </cell>
          <cell r="E135" t="str">
            <v>LA VEGA</v>
          </cell>
          <cell r="F135" t="str">
            <v>JARABACOA</v>
          </cell>
          <cell r="G135" t="str">
            <v>AMPLIACION Y REPARACION</v>
          </cell>
          <cell r="H135" t="str">
            <v>2</v>
          </cell>
          <cell r="I135" t="str">
            <v>BASICA (B)</v>
          </cell>
          <cell r="J135" t="str">
            <v>ESCUELA</v>
          </cell>
          <cell r="K135" t="str">
            <v>MOPC</v>
          </cell>
          <cell r="L135" t="str">
            <v>MARTINA MIGUELINA M MARIA ERO</v>
          </cell>
          <cell r="M135">
            <v>9</v>
          </cell>
          <cell r="N135" t="str">
            <v>JEISET SUSANA</v>
          </cell>
          <cell r="O135">
            <v>13</v>
          </cell>
          <cell r="P135">
            <v>44425</v>
          </cell>
          <cell r="Q135">
            <v>44550</v>
          </cell>
          <cell r="R135">
            <v>44425</v>
          </cell>
          <cell r="S135" t="str">
            <v>NO COINCIDE</v>
          </cell>
          <cell r="T135" t="str">
            <v>COINCIDE</v>
          </cell>
          <cell r="U135" t="str">
            <v>NO COINCIDE</v>
          </cell>
          <cell r="V135">
            <v>44425</v>
          </cell>
          <cell r="W135">
            <v>44425</v>
          </cell>
          <cell r="X135"/>
          <cell r="Y135">
            <v>43083</v>
          </cell>
          <cell r="Z135" t="str">
            <v>DETENIDA</v>
          </cell>
          <cell r="AA135" t="str">
            <v>DETENIDA</v>
          </cell>
          <cell r="AB135" t="str">
            <v>COINCIDE</v>
          </cell>
          <cell r="AC135" t="str">
            <v>MAL MANEJO FINANCIERO-DESCAPITALIZACION DEL CONTRATISTA</v>
          </cell>
        </row>
        <row r="136">
          <cell r="A136">
            <v>508</v>
          </cell>
          <cell r="B136" t="str">
            <v>336-2013</v>
          </cell>
          <cell r="C136" t="str">
            <v>PINAR QUEMADO</v>
          </cell>
          <cell r="D136" t="str">
            <v xml:space="preserve">ESCUELA  PROFESORA RAMONA  OLINDA CANELA </v>
          </cell>
          <cell r="E136" t="str">
            <v>LA VEGA</v>
          </cell>
          <cell r="F136" t="str">
            <v>JARABACOA</v>
          </cell>
          <cell r="G136" t="str">
            <v>AMPLIACION Y REPARACION</v>
          </cell>
          <cell r="H136" t="str">
            <v>2</v>
          </cell>
          <cell r="I136" t="str">
            <v>BASICA (B)</v>
          </cell>
          <cell r="J136" t="str">
            <v>ESCUELA</v>
          </cell>
          <cell r="K136" t="str">
            <v>MOPC</v>
          </cell>
          <cell r="L136" t="str">
            <v>ALEXIS JOSE PEREZ ABREU</v>
          </cell>
          <cell r="M136">
            <v>3</v>
          </cell>
          <cell r="N136" t="str">
            <v>JEISET SUSANA</v>
          </cell>
          <cell r="O136">
            <v>15</v>
          </cell>
          <cell r="P136">
            <v>44419</v>
          </cell>
          <cell r="Q136">
            <v>44543</v>
          </cell>
          <cell r="R136">
            <v>44419</v>
          </cell>
          <cell r="S136" t="str">
            <v>NO COINCIDE</v>
          </cell>
          <cell r="T136" t="str">
            <v>COINCIDE</v>
          </cell>
          <cell r="U136" t="str">
            <v>NO COINCIDE</v>
          </cell>
          <cell r="V136">
            <v>44419</v>
          </cell>
          <cell r="W136">
            <v>44419</v>
          </cell>
          <cell r="X136"/>
          <cell r="Y136">
            <v>42537</v>
          </cell>
          <cell r="Z136" t="str">
            <v>DETENIDA</v>
          </cell>
          <cell r="AA136" t="str">
            <v>DETENIDA</v>
          </cell>
          <cell r="AB136" t="str">
            <v>COINCIDE</v>
          </cell>
          <cell r="AC136" t="str">
            <v>INTERVENCION LEGAL</v>
          </cell>
        </row>
        <row r="137">
          <cell r="A137">
            <v>509</v>
          </cell>
          <cell r="B137" t="str">
            <v>337-2013</v>
          </cell>
          <cell r="C137" t="str">
            <v>SABANETA</v>
          </cell>
          <cell r="D137" t="str">
            <v>SABANETA</v>
          </cell>
          <cell r="E137" t="str">
            <v>LA VEGA</v>
          </cell>
          <cell r="F137" t="str">
            <v>JARABACOA</v>
          </cell>
          <cell r="G137" t="str">
            <v>AMPLIACION Y REPARACION</v>
          </cell>
          <cell r="H137" t="str">
            <v>2</v>
          </cell>
          <cell r="I137" t="str">
            <v>BASICA (B)</v>
          </cell>
          <cell r="J137" t="str">
            <v>ESCUELA</v>
          </cell>
          <cell r="K137" t="str">
            <v>MOPC</v>
          </cell>
          <cell r="L137" t="str">
            <v>SANMY NICOLAS CAMPOS PALMA</v>
          </cell>
          <cell r="M137">
            <v>8</v>
          </cell>
          <cell r="N137" t="str">
            <v>JEISET SUSANA</v>
          </cell>
          <cell r="O137">
            <v>40</v>
          </cell>
          <cell r="P137">
            <v>44426</v>
          </cell>
          <cell r="Q137">
            <v>44550</v>
          </cell>
          <cell r="R137">
            <v>44426</v>
          </cell>
          <cell r="S137" t="str">
            <v>NO COINCIDE</v>
          </cell>
          <cell r="T137" t="str">
            <v>COINCIDE</v>
          </cell>
          <cell r="U137" t="str">
            <v>NO COINCIDE</v>
          </cell>
          <cell r="V137">
            <v>44426</v>
          </cell>
          <cell r="W137">
            <v>44426</v>
          </cell>
          <cell r="X137"/>
          <cell r="Y137">
            <v>42186</v>
          </cell>
          <cell r="Z137" t="str">
            <v>DETENIDA</v>
          </cell>
          <cell r="AA137" t="str">
            <v>DETENIDA</v>
          </cell>
          <cell r="AB137" t="str">
            <v>COINCIDE</v>
          </cell>
          <cell r="AC137" t="str">
            <v>INTERVENCION LEGAL</v>
          </cell>
        </row>
        <row r="138">
          <cell r="A138">
            <v>1564</v>
          </cell>
          <cell r="B138" t="str">
            <v>0111-15</v>
          </cell>
          <cell r="C138" t="str">
            <v>BASICA DOMINGO ANTONIO PEREZ OZUNA</v>
          </cell>
          <cell r="D138" t="str">
            <v>BASICA DOMINGO ANTONIO PEREZ OZUNA</v>
          </cell>
          <cell r="E138" t="str">
            <v>LA VEGA</v>
          </cell>
          <cell r="F138" t="str">
            <v>JARABACOA</v>
          </cell>
          <cell r="G138" t="str">
            <v>NUEVA</v>
          </cell>
          <cell r="H138" t="str">
            <v>4</v>
          </cell>
          <cell r="I138" t="str">
            <v>BASICA (B)</v>
          </cell>
          <cell r="J138" t="str">
            <v>ESCUELA</v>
          </cell>
          <cell r="K138" t="str">
            <v>MOPC</v>
          </cell>
          <cell r="L138" t="str">
            <v>GABINO ANTONIO PADILLA BALBUENA</v>
          </cell>
          <cell r="M138">
            <v>6</v>
          </cell>
          <cell r="N138" t="str">
            <v>JEISET SUSANA</v>
          </cell>
          <cell r="O138">
            <v>20</v>
          </cell>
          <cell r="P138">
            <v>44468</v>
          </cell>
          <cell r="Q138">
            <v>44559</v>
          </cell>
          <cell r="R138">
            <v>44468</v>
          </cell>
          <cell r="S138" t="str">
            <v>NO COINCIDE</v>
          </cell>
          <cell r="T138" t="str">
            <v>COINCIDE</v>
          </cell>
          <cell r="U138" t="str">
            <v>NO COINCIDE</v>
          </cell>
          <cell r="V138">
            <v>44468</v>
          </cell>
          <cell r="W138">
            <v>44468</v>
          </cell>
          <cell r="X138"/>
          <cell r="Y138">
            <v>43726</v>
          </cell>
          <cell r="Z138" t="str">
            <v>DETENIDA</v>
          </cell>
          <cell r="AA138" t="str">
            <v>DETENIDA</v>
          </cell>
          <cell r="AB138" t="str">
            <v>COINCIDE</v>
          </cell>
          <cell r="AC138" t="str">
            <v>MAL MANEJO FINANCIERO-DESCAPITALIZACION DEL CONTRATISTA</v>
          </cell>
        </row>
        <row r="139">
          <cell r="A139">
            <v>1565</v>
          </cell>
          <cell r="B139" t="str">
            <v>0112-15</v>
          </cell>
          <cell r="C139" t="str">
            <v>BASICA HOMERO BERRIDO GLASS</v>
          </cell>
          <cell r="D139" t="str">
            <v/>
          </cell>
          <cell r="E139" t="str">
            <v>LA VEGA</v>
          </cell>
          <cell r="F139" t="str">
            <v>JARABACOA</v>
          </cell>
          <cell r="G139" t="str">
            <v>NUEVA</v>
          </cell>
          <cell r="H139" t="str">
            <v>4</v>
          </cell>
          <cell r="I139" t="str">
            <v>BASICA (B)</v>
          </cell>
          <cell r="J139" t="str">
            <v>ESCUELA</v>
          </cell>
          <cell r="K139" t="str">
            <v>MOPC</v>
          </cell>
          <cell r="L139" t="str">
            <v>ARIDIA TAVERAS GARCIA</v>
          </cell>
          <cell r="M139">
            <v>7</v>
          </cell>
          <cell r="N139" t="str">
            <v>JEISET SUSANA</v>
          </cell>
          <cell r="O139">
            <v>2</v>
          </cell>
          <cell r="P139">
            <v>44304</v>
          </cell>
          <cell r="Q139">
            <v>44427</v>
          </cell>
          <cell r="R139">
            <v>44304</v>
          </cell>
          <cell r="S139" t="str">
            <v>NO COINCIDE</v>
          </cell>
          <cell r="T139" t="str">
            <v>COINCIDE</v>
          </cell>
          <cell r="U139" t="str">
            <v>NO COINCIDE</v>
          </cell>
          <cell r="V139">
            <v>44304</v>
          </cell>
          <cell r="W139">
            <v>44304</v>
          </cell>
          <cell r="X139"/>
          <cell r="Y139"/>
          <cell r="Z139" t="str">
            <v>PRELIMINARES</v>
          </cell>
          <cell r="AA139" t="str">
            <v>PRELIMINARES</v>
          </cell>
          <cell r="AB139" t="str">
            <v>COINCIDE</v>
          </cell>
          <cell r="AC139" t="str">
            <v>DEPARTAMENTO DISEÑO</v>
          </cell>
        </row>
        <row r="140">
          <cell r="A140">
            <v>1942</v>
          </cell>
          <cell r="B140" t="str">
            <v/>
          </cell>
          <cell r="C140" t="str">
            <v>CENTRO EDUCATIVO NUESTRA SEÑORA DEL ALTAGRACIA (LOTIFICACION DEL ESTE)</v>
          </cell>
          <cell r="D140" t="str">
            <v/>
          </cell>
          <cell r="E140" t="str">
            <v>LA VEGA</v>
          </cell>
          <cell r="F140" t="str">
            <v>JARABACOA</v>
          </cell>
          <cell r="G140" t="str">
            <v>AMPLIACION Y REPARACION</v>
          </cell>
          <cell r="H140" t="str">
            <v>4</v>
          </cell>
          <cell r="I140" t="str">
            <v>BASICA (B)</v>
          </cell>
          <cell r="J140" t="str">
            <v>ESCUELA</v>
          </cell>
          <cell r="K140" t="str">
            <v>MOPC</v>
          </cell>
          <cell r="L140" t="str">
            <v>DISCONSA TECH SRL</v>
          </cell>
          <cell r="M140">
            <v>0</v>
          </cell>
          <cell r="N140" t="str">
            <v>JEISET SUSANA</v>
          </cell>
          <cell r="O140">
            <v>17</v>
          </cell>
          <cell r="P140">
            <v>44186</v>
          </cell>
          <cell r="Q140">
            <v>44413</v>
          </cell>
          <cell r="R140">
            <v>44186</v>
          </cell>
          <cell r="S140" t="str">
            <v>NO COINCIDE</v>
          </cell>
          <cell r="T140" t="str">
            <v>COINCIDE</v>
          </cell>
          <cell r="U140" t="str">
            <v>NO COINCIDE</v>
          </cell>
          <cell r="V140">
            <v>44186</v>
          </cell>
          <cell r="W140">
            <v>44186</v>
          </cell>
          <cell r="X140"/>
          <cell r="Y140"/>
          <cell r="Z140" t="str">
            <v>ACTIVA</v>
          </cell>
          <cell r="AA140" t="str">
            <v>ACTIVA</v>
          </cell>
          <cell r="AB140" t="str">
            <v>COINCIDE</v>
          </cell>
          <cell r="AC140" t="str">
            <v>RITMO ESPERADO</v>
          </cell>
        </row>
        <row r="141">
          <cell r="A141">
            <v>1759</v>
          </cell>
          <cell r="B141" t="str">
            <v/>
          </cell>
          <cell r="C141" t="str">
            <v>POLITECNICO FERNANDO ARTURO MERIÑO DE LA UNIVERSIDAD AGROFORESTAL (UAFAM)(BASICA ANDRES BARRIO MIRAMAR)</v>
          </cell>
          <cell r="D141" t="str">
            <v/>
          </cell>
          <cell r="E141" t="str">
            <v>LA VEGA</v>
          </cell>
          <cell r="F141" t="str">
            <v>JARABACOA</v>
          </cell>
          <cell r="G141" t="str">
            <v>NUEVA</v>
          </cell>
          <cell r="H141" t="str">
            <v>4</v>
          </cell>
          <cell r="I141" t="str">
            <v>BASICA (B)</v>
          </cell>
          <cell r="J141" t="str">
            <v>ESCUELA</v>
          </cell>
          <cell r="K141" t="str">
            <v>MOPC2</v>
          </cell>
          <cell r="L141" t="str">
            <v>ALTAGRACIA MARIA PEREZ MARTINEZ DE SILVERIO</v>
          </cell>
          <cell r="M141">
            <v>24</v>
          </cell>
          <cell r="N141" t="str">
            <v>JEISET SUSANA</v>
          </cell>
          <cell r="O141">
            <v>5</v>
          </cell>
          <cell r="P141">
            <v>44462</v>
          </cell>
          <cell r="Q141">
            <v>44553</v>
          </cell>
          <cell r="R141">
            <v>44462</v>
          </cell>
          <cell r="S141" t="str">
            <v>NO COINCIDE</v>
          </cell>
          <cell r="T141" t="str">
            <v>COINCIDE</v>
          </cell>
          <cell r="U141" t="str">
            <v>NO COINCIDE</v>
          </cell>
          <cell r="V141">
            <v>44462</v>
          </cell>
          <cell r="W141">
            <v>44462</v>
          </cell>
          <cell r="X141"/>
          <cell r="Y141">
            <v>43478</v>
          </cell>
          <cell r="Z141" t="str">
            <v>DETENIDA</v>
          </cell>
          <cell r="AA141" t="str">
            <v>ACTIVA</v>
          </cell>
          <cell r="AB141" t="str">
            <v>NO COINCIDE</v>
          </cell>
          <cell r="AC141" t="str">
            <v>RITMO ESPERADO</v>
          </cell>
        </row>
        <row r="142">
          <cell r="A142">
            <v>1124</v>
          </cell>
          <cell r="B142" t="str">
            <v>2221</v>
          </cell>
          <cell r="C142" t="str">
            <v>BASICA LAS ESCOBAS</v>
          </cell>
          <cell r="D142" t="str">
            <v>BASICA LAS ESCOBAS</v>
          </cell>
          <cell r="E142" t="str">
            <v>LA VEGA</v>
          </cell>
          <cell r="F142" t="str">
            <v>JIMA ABAJO</v>
          </cell>
          <cell r="G142" t="str">
            <v>NUEVA</v>
          </cell>
          <cell r="H142" t="str">
            <v>3</v>
          </cell>
          <cell r="I142" t="str">
            <v>BASICA (B)</v>
          </cell>
          <cell r="J142" t="str">
            <v>ESCUELA</v>
          </cell>
          <cell r="K142" t="str">
            <v>MOPC</v>
          </cell>
          <cell r="L142" t="str">
            <v>LOURDES SANCHEZ SOLIS</v>
          </cell>
          <cell r="M142">
            <v>9</v>
          </cell>
          <cell r="N142" t="str">
            <v>JEISET SUSANA</v>
          </cell>
          <cell r="O142">
            <v>62</v>
          </cell>
          <cell r="P142">
            <v>44334</v>
          </cell>
          <cell r="Q142">
            <v>44550</v>
          </cell>
          <cell r="R142">
            <v>44334</v>
          </cell>
          <cell r="S142" t="str">
            <v>NO COINCIDE</v>
          </cell>
          <cell r="T142" t="str">
            <v>COINCIDE</v>
          </cell>
          <cell r="U142" t="str">
            <v>NO COINCIDE</v>
          </cell>
          <cell r="V142">
            <v>44334</v>
          </cell>
          <cell r="W142">
            <v>44334</v>
          </cell>
          <cell r="X142"/>
          <cell r="Y142">
            <v>43738</v>
          </cell>
          <cell r="Z142" t="str">
            <v>DETENIDA</v>
          </cell>
          <cell r="AA142" t="str">
            <v>DETENIDA</v>
          </cell>
          <cell r="AB142" t="str">
            <v>COINCIDE</v>
          </cell>
          <cell r="AC142" t="str">
            <v>MAL MANEJO FINANCIERO-DESCAPITALIZACION DEL CONTRATISTA</v>
          </cell>
        </row>
        <row r="143">
          <cell r="A143">
            <v>229</v>
          </cell>
          <cell r="B143" t="str">
            <v>1644-2012</v>
          </cell>
          <cell r="C143" t="str">
            <v>BASICA LA VEGA 6</v>
          </cell>
          <cell r="D143" t="str">
            <v>BASICA LA VEGA 6</v>
          </cell>
          <cell r="E143" t="str">
            <v>LA VEGA</v>
          </cell>
          <cell r="F143" t="str">
            <v>LA VEGA</v>
          </cell>
          <cell r="G143" t="str">
            <v>NUEVA</v>
          </cell>
          <cell r="H143" t="str">
            <v>1</v>
          </cell>
          <cell r="I143" t="str">
            <v>BASICA (B)</v>
          </cell>
          <cell r="J143" t="str">
            <v>ESCUELA</v>
          </cell>
          <cell r="K143" t="str">
            <v>MOPC</v>
          </cell>
          <cell r="L143" t="str">
            <v>EMMANUEL DE JESUS LOPEZ LOPEZ</v>
          </cell>
          <cell r="M143">
            <v>16</v>
          </cell>
          <cell r="N143" t="str">
            <v>JEISET SUSANA</v>
          </cell>
          <cell r="O143">
            <v>90</v>
          </cell>
          <cell r="P143">
            <v>43868</v>
          </cell>
          <cell r="Q143">
            <v>43915</v>
          </cell>
          <cell r="R143">
            <v>43868</v>
          </cell>
          <cell r="S143" t="str">
            <v>NO COINCIDE</v>
          </cell>
          <cell r="T143" t="str">
            <v>COINCIDE</v>
          </cell>
          <cell r="U143" t="str">
            <v>NO COINCIDE</v>
          </cell>
          <cell r="V143">
            <v>43868</v>
          </cell>
          <cell r="W143">
            <v>43844</v>
          </cell>
          <cell r="X143"/>
          <cell r="Y143"/>
          <cell r="Z143" t="str">
            <v>ACTIVA</v>
          </cell>
          <cell r="AA143" t="str">
            <v>ACTIVA</v>
          </cell>
          <cell r="AB143" t="str">
            <v>COINCIDE</v>
          </cell>
          <cell r="AC143" t="str">
            <v>RITMO ESPERADO</v>
          </cell>
        </row>
        <row r="144">
          <cell r="A144">
            <v>514</v>
          </cell>
          <cell r="B144" t="str">
            <v>342-2013</v>
          </cell>
          <cell r="C144" t="str">
            <v>ANA LUISA</v>
          </cell>
          <cell r="D144" t="str">
            <v>ANA LUISA</v>
          </cell>
          <cell r="E144" t="str">
            <v>LA VEGA</v>
          </cell>
          <cell r="F144" t="str">
            <v>LA VEGA</v>
          </cell>
          <cell r="G144" t="str">
            <v>AMPLIACION Y REPARACION</v>
          </cell>
          <cell r="H144" t="str">
            <v>2</v>
          </cell>
          <cell r="I144" t="str">
            <v>BASICA (B)</v>
          </cell>
          <cell r="J144" t="str">
            <v>ESCUELA</v>
          </cell>
          <cell r="K144" t="str">
            <v>MOPC</v>
          </cell>
          <cell r="L144" t="str">
            <v>LUIS JOSE TOMAS FLORENTINO RODRIGUEZ</v>
          </cell>
          <cell r="M144">
            <v>4</v>
          </cell>
          <cell r="N144" t="str">
            <v>JEISET SUSANA</v>
          </cell>
          <cell r="O144">
            <v>70</v>
          </cell>
          <cell r="P144">
            <v>44426</v>
          </cell>
          <cell r="Q144">
            <v>44550</v>
          </cell>
          <cell r="R144">
            <v>44426</v>
          </cell>
          <cell r="S144" t="str">
            <v>NO COINCIDE</v>
          </cell>
          <cell r="T144" t="str">
            <v>COINCIDE</v>
          </cell>
          <cell r="U144" t="str">
            <v>NO COINCIDE</v>
          </cell>
          <cell r="V144">
            <v>44426</v>
          </cell>
          <cell r="W144">
            <v>44426</v>
          </cell>
          <cell r="X144"/>
          <cell r="Y144">
            <v>42468</v>
          </cell>
          <cell r="Z144" t="str">
            <v>DETENIDA</v>
          </cell>
          <cell r="AA144" t="str">
            <v>DETENIDA</v>
          </cell>
          <cell r="AB144" t="str">
            <v>COINCIDE</v>
          </cell>
          <cell r="AC144" t="str">
            <v>MAL MANEJO FINANCIERO-DESCAPITALIZACION DEL CONTRATISTA</v>
          </cell>
        </row>
        <row r="145">
          <cell r="A145">
            <v>515</v>
          </cell>
          <cell r="B145" t="str">
            <v>343-2013</v>
          </cell>
          <cell r="C145" t="str">
            <v xml:space="preserve">ARIDIO DE JS. CONCEPCION GUERRERO </v>
          </cell>
          <cell r="D145" t="str">
            <v/>
          </cell>
          <cell r="E145" t="str">
            <v>LA VEGA</v>
          </cell>
          <cell r="F145" t="str">
            <v>LA VEGA</v>
          </cell>
          <cell r="G145" t="str">
            <v>AMPLIACION Y REPARACION</v>
          </cell>
          <cell r="H145" t="str">
            <v>2</v>
          </cell>
          <cell r="I145" t="str">
            <v>BASICA (B)</v>
          </cell>
          <cell r="J145" t="str">
            <v>ESCUELA</v>
          </cell>
          <cell r="K145" t="str">
            <v>MOPC</v>
          </cell>
          <cell r="L145" t="str">
            <v>G B C INGENIERIA S A</v>
          </cell>
          <cell r="M145">
            <v>4</v>
          </cell>
          <cell r="N145" t="str">
            <v>JEISET SUSANA</v>
          </cell>
          <cell r="O145">
            <v>0</v>
          </cell>
          <cell r="P145">
            <v>44433</v>
          </cell>
          <cell r="Q145">
            <v>44554</v>
          </cell>
          <cell r="R145">
            <v>44433</v>
          </cell>
          <cell r="S145" t="str">
            <v>NO COINCIDE</v>
          </cell>
          <cell r="T145" t="str">
            <v>COINCIDE</v>
          </cell>
          <cell r="U145" t="str">
            <v>NO COINCIDE</v>
          </cell>
          <cell r="V145">
            <v>44433</v>
          </cell>
          <cell r="W145">
            <v>44433</v>
          </cell>
          <cell r="X145"/>
          <cell r="Y145"/>
          <cell r="Z145" t="str">
            <v>NO INICIADA</v>
          </cell>
          <cell r="AA145" t="str">
            <v>NO INICIADA</v>
          </cell>
          <cell r="AB145" t="str">
            <v>COINCIDE</v>
          </cell>
          <cell r="AC145" t="str">
            <v>A LA ESPERA PROGRAMACIÓN</v>
          </cell>
        </row>
        <row r="146">
          <cell r="A146">
            <v>518</v>
          </cell>
          <cell r="B146" t="str">
            <v>346-2013</v>
          </cell>
          <cell r="C146" t="str">
            <v>ERNESTO CONCEPCION LUCIANO</v>
          </cell>
          <cell r="D146" t="str">
            <v>ERNESTO COM</v>
          </cell>
          <cell r="E146" t="str">
            <v>LA VEGA</v>
          </cell>
          <cell r="F146" t="str">
            <v>LA VEGA</v>
          </cell>
          <cell r="G146" t="str">
            <v>AMPLIACION Y REPARACION</v>
          </cell>
          <cell r="H146" t="str">
            <v>2</v>
          </cell>
          <cell r="I146" t="str">
            <v>BASICA (B)</v>
          </cell>
          <cell r="J146" t="str">
            <v>ESCUELA</v>
          </cell>
          <cell r="K146" t="str">
            <v>MOPC</v>
          </cell>
          <cell r="L146" t="str">
            <v>JOSE VIRGILIO DIAZ TERUEL</v>
          </cell>
          <cell r="M146">
            <v>3</v>
          </cell>
          <cell r="N146" t="str">
            <v>JEISET SUSANA</v>
          </cell>
          <cell r="O146">
            <v>4</v>
          </cell>
          <cell r="P146">
            <v>44309</v>
          </cell>
          <cell r="Q146">
            <v>44431</v>
          </cell>
          <cell r="R146">
            <v>44309</v>
          </cell>
          <cell r="S146" t="str">
            <v>NO COINCIDE</v>
          </cell>
          <cell r="T146" t="str">
            <v>COINCIDE</v>
          </cell>
          <cell r="U146" t="str">
            <v>NO COINCIDE</v>
          </cell>
          <cell r="V146">
            <v>44309</v>
          </cell>
          <cell r="W146">
            <v>44309</v>
          </cell>
          <cell r="X146"/>
          <cell r="Y146">
            <v>43766</v>
          </cell>
          <cell r="Z146" t="str">
            <v>DETENIDA</v>
          </cell>
          <cell r="AA146" t="str">
            <v>DETENIDA</v>
          </cell>
          <cell r="AB146" t="str">
            <v>COINCIDE</v>
          </cell>
          <cell r="AC146" t="str">
            <v>PENDIENTE PAGO CUBICACION</v>
          </cell>
        </row>
        <row r="147">
          <cell r="A147">
            <v>492</v>
          </cell>
          <cell r="B147" t="str">
            <v>320-2013</v>
          </cell>
          <cell r="C147" t="str">
            <v>JAMO ARRIBA</v>
          </cell>
          <cell r="D147" t="str">
            <v/>
          </cell>
          <cell r="E147" t="str">
            <v>LA VEGA</v>
          </cell>
          <cell r="F147" t="str">
            <v>LA VEGA</v>
          </cell>
          <cell r="G147" t="str">
            <v>NUEVA</v>
          </cell>
          <cell r="H147" t="str">
            <v>2</v>
          </cell>
          <cell r="I147" t="str">
            <v>BASICA (B)</v>
          </cell>
          <cell r="J147" t="str">
            <v>ESCUELA</v>
          </cell>
          <cell r="K147" t="str">
            <v>MOPC</v>
          </cell>
          <cell r="L147" t="str">
            <v>JOSE ANGEL RODRIGUEZ ORTEGA</v>
          </cell>
          <cell r="M147">
            <v>5</v>
          </cell>
          <cell r="N147" t="str">
            <v>JEISET SUSANA</v>
          </cell>
          <cell r="O147">
            <v>0</v>
          </cell>
          <cell r="P147">
            <v>44195</v>
          </cell>
          <cell r="Q147">
            <v>44550</v>
          </cell>
          <cell r="R147">
            <v>44195</v>
          </cell>
          <cell r="S147" t="str">
            <v>NO COINCIDE</v>
          </cell>
          <cell r="T147" t="str">
            <v>COINCIDE</v>
          </cell>
          <cell r="U147" t="str">
            <v>NO COINCIDE</v>
          </cell>
          <cell r="V147">
            <v>44195</v>
          </cell>
          <cell r="W147">
            <v>44195</v>
          </cell>
          <cell r="X147"/>
          <cell r="Y147"/>
          <cell r="Z147" t="str">
            <v>NO INICIADA</v>
          </cell>
          <cell r="AA147" t="str">
            <v>NO INICIADA</v>
          </cell>
          <cell r="AB147" t="str">
            <v>COINCIDE</v>
          </cell>
          <cell r="AC147" t="str">
            <v>CAMBIO DE SOLAR</v>
          </cell>
        </row>
        <row r="148">
          <cell r="A148">
            <v>525</v>
          </cell>
          <cell r="B148" t="str">
            <v>353-2013</v>
          </cell>
          <cell r="C148" t="str">
            <v>LA YERBAS</v>
          </cell>
          <cell r="D148" t="str">
            <v/>
          </cell>
          <cell r="E148" t="str">
            <v>LA VEGA</v>
          </cell>
          <cell r="F148" t="str">
            <v>LA VEGA</v>
          </cell>
          <cell r="G148" t="str">
            <v>AMPLIACION Y REPARACION</v>
          </cell>
          <cell r="H148" t="str">
            <v>2</v>
          </cell>
          <cell r="I148" t="str">
            <v>BASICA (B)</v>
          </cell>
          <cell r="J148" t="str">
            <v>ESCUELA</v>
          </cell>
          <cell r="K148" t="str">
            <v>MOPC</v>
          </cell>
          <cell r="L148" t="str">
            <v>RAFAEL DE LEON MEDINA</v>
          </cell>
          <cell r="M148">
            <v>6</v>
          </cell>
          <cell r="N148" t="str">
            <v>JEISET SUSANA</v>
          </cell>
          <cell r="O148">
            <v>35</v>
          </cell>
          <cell r="P148">
            <v>44183</v>
          </cell>
          <cell r="Q148">
            <v>44245</v>
          </cell>
          <cell r="R148">
            <v>44183</v>
          </cell>
          <cell r="S148" t="str">
            <v>NO COINCIDE</v>
          </cell>
          <cell r="T148" t="str">
            <v>COINCIDE</v>
          </cell>
          <cell r="U148" t="str">
            <v>NO COINCIDE</v>
          </cell>
          <cell r="V148">
            <v>44183</v>
          </cell>
          <cell r="W148">
            <v>44184</v>
          </cell>
          <cell r="X148"/>
          <cell r="Y148"/>
          <cell r="Z148" t="str">
            <v>ACTIVA</v>
          </cell>
          <cell r="AA148" t="str">
            <v>ACTIVA</v>
          </cell>
          <cell r="AB148" t="str">
            <v>COINCIDE</v>
          </cell>
          <cell r="AC148" t="str">
            <v>RITMO ESPERADO</v>
          </cell>
        </row>
        <row r="149">
          <cell r="A149">
            <v>1930</v>
          </cell>
          <cell r="B149" t="str">
            <v>4429</v>
          </cell>
          <cell r="C149" t="str">
            <v>LAS CAÑAS</v>
          </cell>
          <cell r="D149" t="str">
            <v/>
          </cell>
          <cell r="E149" t="str">
            <v>LA VEGA</v>
          </cell>
          <cell r="F149" t="str">
            <v>LA VEGA</v>
          </cell>
          <cell r="G149" t="str">
            <v>NUEVA</v>
          </cell>
          <cell r="H149" t="str">
            <v>2</v>
          </cell>
          <cell r="I149" t="str">
            <v>BASICA (B)</v>
          </cell>
          <cell r="J149" t="str">
            <v>ESCUELA</v>
          </cell>
          <cell r="K149" t="str">
            <v>MOPC</v>
          </cell>
          <cell r="L149" t="str">
            <v>GRUPO INNOVANDO SOLUCIONES JAVE, SRL</v>
          </cell>
          <cell r="M149">
            <v>0</v>
          </cell>
          <cell r="N149" t="str">
            <v>JEISET SUSANA</v>
          </cell>
          <cell r="O149">
            <v>63</v>
          </cell>
          <cell r="P149">
            <v>43971</v>
          </cell>
          <cell r="Q149">
            <v>43971</v>
          </cell>
          <cell r="R149">
            <v>43971</v>
          </cell>
          <cell r="S149" t="str">
            <v>COINCIDE</v>
          </cell>
          <cell r="T149" t="str">
            <v>COINCIDE</v>
          </cell>
          <cell r="U149" t="str">
            <v>COINCIDE</v>
          </cell>
          <cell r="V149">
            <v>43971</v>
          </cell>
          <cell r="W149">
            <v>43971</v>
          </cell>
          <cell r="X149"/>
          <cell r="Y149">
            <v>43781</v>
          </cell>
          <cell r="Z149" t="str">
            <v>DETENIDA</v>
          </cell>
          <cell r="AA149" t="str">
            <v>ACTIVA</v>
          </cell>
          <cell r="AB149" t="str">
            <v>NO COINCIDE</v>
          </cell>
          <cell r="AC149" t="str">
            <v>RITMO ESPERADO</v>
          </cell>
        </row>
        <row r="150">
          <cell r="A150">
            <v>1125</v>
          </cell>
          <cell r="B150" t="str">
            <v>2222</v>
          </cell>
          <cell r="C150" t="str">
            <v>BASICA ESPEJO ARENOSO</v>
          </cell>
          <cell r="D150" t="str">
            <v>BASICA ESPEJO ARENOSO</v>
          </cell>
          <cell r="E150" t="str">
            <v>LA VEGA</v>
          </cell>
          <cell r="F150" t="str">
            <v>LA VEGA</v>
          </cell>
          <cell r="G150" t="str">
            <v>NUEVA</v>
          </cell>
          <cell r="H150" t="str">
            <v>3</v>
          </cell>
          <cell r="I150" t="str">
            <v>BASICA (B)</v>
          </cell>
          <cell r="J150" t="str">
            <v>ESCUELA</v>
          </cell>
          <cell r="K150" t="str">
            <v>MOPC</v>
          </cell>
          <cell r="L150" t="str">
            <v>ARIEL OMAR ROSARIO ABREU</v>
          </cell>
          <cell r="M150">
            <v>24</v>
          </cell>
          <cell r="N150" t="str">
            <v>JEISET SUSANA</v>
          </cell>
          <cell r="O150">
            <v>73</v>
          </cell>
          <cell r="P150">
            <v>43886</v>
          </cell>
          <cell r="Q150">
            <v>43915</v>
          </cell>
          <cell r="R150">
            <v>43886</v>
          </cell>
          <cell r="S150" t="str">
            <v>NO COINCIDE</v>
          </cell>
          <cell r="T150" t="str">
            <v>COINCIDE</v>
          </cell>
          <cell r="U150" t="str">
            <v>NO COINCIDE</v>
          </cell>
          <cell r="V150">
            <v>43886</v>
          </cell>
          <cell r="W150">
            <v>43886</v>
          </cell>
          <cell r="X150"/>
          <cell r="Y150"/>
          <cell r="Z150" t="str">
            <v>ACTIVA</v>
          </cell>
          <cell r="AA150" t="str">
            <v>ACTIVA</v>
          </cell>
          <cell r="AB150" t="str">
            <v>COINCIDE</v>
          </cell>
          <cell r="AC150" t="str">
            <v>RITMO ESPERADO</v>
          </cell>
        </row>
        <row r="151">
          <cell r="A151">
            <v>1126</v>
          </cell>
          <cell r="B151" t="str">
            <v>2223</v>
          </cell>
          <cell r="C151" t="str">
            <v>BASICA FRANCISCO PANAL</v>
          </cell>
          <cell r="D151" t="str">
            <v>BASICA FRANCISCO PANAL</v>
          </cell>
          <cell r="E151" t="str">
            <v>LA VEGA</v>
          </cell>
          <cell r="F151" t="str">
            <v>LA VEGA</v>
          </cell>
          <cell r="G151" t="str">
            <v>NUEVA</v>
          </cell>
          <cell r="H151" t="str">
            <v>3</v>
          </cell>
          <cell r="I151" t="str">
            <v>BASICA (B)</v>
          </cell>
          <cell r="J151" t="str">
            <v>ESCUELA</v>
          </cell>
          <cell r="K151" t="str">
            <v>MOPC</v>
          </cell>
          <cell r="L151" t="str">
            <v>GERMAN HERNANDEZ MENDEZ</v>
          </cell>
          <cell r="M151">
            <v>18</v>
          </cell>
          <cell r="N151" t="str">
            <v>JEISET SUSANA</v>
          </cell>
          <cell r="O151">
            <v>35</v>
          </cell>
          <cell r="P151">
            <v>44554</v>
          </cell>
          <cell r="Q151">
            <v>44554</v>
          </cell>
          <cell r="R151">
            <v>44554</v>
          </cell>
          <cell r="S151" t="str">
            <v>COINCIDE</v>
          </cell>
          <cell r="T151" t="str">
            <v>COINCIDE</v>
          </cell>
          <cell r="U151" t="str">
            <v>COINCIDE</v>
          </cell>
          <cell r="V151">
            <v>44554</v>
          </cell>
          <cell r="W151">
            <v>44554</v>
          </cell>
          <cell r="X151"/>
          <cell r="Y151">
            <v>42882</v>
          </cell>
          <cell r="Z151" t="str">
            <v>DETENIDA</v>
          </cell>
          <cell r="AA151" t="str">
            <v>DETENIDA</v>
          </cell>
          <cell r="AB151" t="str">
            <v>COINCIDE</v>
          </cell>
          <cell r="AC151" t="str">
            <v>PROBLEMAS LEGALES (SOLAR)</v>
          </cell>
        </row>
        <row r="152">
          <cell r="A152">
            <v>1568</v>
          </cell>
          <cell r="B152" t="str">
            <v>0649</v>
          </cell>
          <cell r="C152" t="str">
            <v>BASICA EL HIGUERO</v>
          </cell>
          <cell r="D152" t="str">
            <v/>
          </cell>
          <cell r="E152" t="str">
            <v>LA VEGA</v>
          </cell>
          <cell r="F152" t="str">
            <v>LA VEGA</v>
          </cell>
          <cell r="G152" t="str">
            <v>NUEVA</v>
          </cell>
          <cell r="H152" t="str">
            <v>4</v>
          </cell>
          <cell r="I152" t="str">
            <v>BASICA (B)</v>
          </cell>
          <cell r="J152" t="str">
            <v>ESCUELA</v>
          </cell>
          <cell r="K152" t="str">
            <v>MOPC</v>
          </cell>
          <cell r="L152" t="str">
            <v>LEANDRO NERIS GOMEZ LORA</v>
          </cell>
          <cell r="M152">
            <v>18</v>
          </cell>
          <cell r="N152" t="str">
            <v>JEISET SUSANA</v>
          </cell>
          <cell r="O152">
            <v>3</v>
          </cell>
          <cell r="P152">
            <v>44305</v>
          </cell>
          <cell r="Q152">
            <v>44427</v>
          </cell>
          <cell r="R152">
            <v>44305</v>
          </cell>
          <cell r="S152" t="str">
            <v>NO COINCIDE</v>
          </cell>
          <cell r="T152" t="str">
            <v>COINCIDE</v>
          </cell>
          <cell r="U152" t="str">
            <v>NO COINCIDE</v>
          </cell>
          <cell r="V152">
            <v>44305</v>
          </cell>
          <cell r="W152">
            <v>44305</v>
          </cell>
          <cell r="X152"/>
          <cell r="Y152"/>
          <cell r="Z152" t="str">
            <v>ACTIVA</v>
          </cell>
          <cell r="AA152" t="str">
            <v>DETENIDA</v>
          </cell>
          <cell r="AB152" t="str">
            <v>NO COINCIDE</v>
          </cell>
          <cell r="AC152" t="str">
            <v>DEPARTAMENTO DISEÑO</v>
          </cell>
        </row>
        <row r="153">
          <cell r="A153">
            <v>1570</v>
          </cell>
          <cell r="B153" t="str">
            <v>0117-15</v>
          </cell>
          <cell r="C153" t="str">
            <v>BASICA JOAQUIN GARCIA</v>
          </cell>
          <cell r="D153" t="str">
            <v/>
          </cell>
          <cell r="E153" t="str">
            <v>LA VEGA</v>
          </cell>
          <cell r="F153" t="str">
            <v>LA VEGA</v>
          </cell>
          <cell r="G153" t="str">
            <v>NUEVA</v>
          </cell>
          <cell r="H153" t="str">
            <v>4</v>
          </cell>
          <cell r="I153" t="str">
            <v>BASICA (B)</v>
          </cell>
          <cell r="J153" t="str">
            <v>ESCUELA</v>
          </cell>
          <cell r="K153" t="str">
            <v>MOPC</v>
          </cell>
          <cell r="L153" t="str">
            <v>ROMELINDA ANTONIA SANTOS REYES</v>
          </cell>
          <cell r="M153">
            <v>9</v>
          </cell>
          <cell r="N153" t="str">
            <v>JEISET SUSANA</v>
          </cell>
          <cell r="O153">
            <v>10</v>
          </cell>
          <cell r="P153">
            <v>44309</v>
          </cell>
          <cell r="Q153">
            <v>44431</v>
          </cell>
          <cell r="R153">
            <v>44309</v>
          </cell>
          <cell r="S153" t="str">
            <v>NO COINCIDE</v>
          </cell>
          <cell r="T153" t="str">
            <v>COINCIDE</v>
          </cell>
          <cell r="U153" t="str">
            <v>NO COINCIDE</v>
          </cell>
          <cell r="V153">
            <v>44309</v>
          </cell>
          <cell r="W153">
            <v>44309</v>
          </cell>
          <cell r="X153"/>
          <cell r="Y153"/>
          <cell r="Z153" t="str">
            <v>ACTIVA</v>
          </cell>
          <cell r="AA153" t="str">
            <v>ACTIVA</v>
          </cell>
          <cell r="AB153" t="str">
            <v>COINCIDE</v>
          </cell>
          <cell r="AC153" t="str">
            <v>RITMO ESPERADO</v>
          </cell>
        </row>
        <row r="154">
          <cell r="A154">
            <v>1571</v>
          </cell>
          <cell r="B154" t="str">
            <v>0118-15</v>
          </cell>
          <cell r="C154" t="str">
            <v>BASICA LAS LAGUNAS-ZONA FRANCA</v>
          </cell>
          <cell r="D154" t="str">
            <v/>
          </cell>
          <cell r="E154" t="str">
            <v>LA VEGA</v>
          </cell>
          <cell r="F154" t="str">
            <v>LA VEGA</v>
          </cell>
          <cell r="G154" t="str">
            <v>NUEVA</v>
          </cell>
          <cell r="H154" t="str">
            <v>4</v>
          </cell>
          <cell r="I154" t="str">
            <v>BASICA (B)</v>
          </cell>
          <cell r="J154" t="str">
            <v>ESCUELA</v>
          </cell>
          <cell r="K154" t="str">
            <v>MOPC</v>
          </cell>
          <cell r="L154" t="str">
            <v>ALINA TERESA REYES RODRIGUEZ</v>
          </cell>
          <cell r="M154">
            <v>14</v>
          </cell>
          <cell r="N154" t="str">
            <v>JEISET SUSANA</v>
          </cell>
          <cell r="O154">
            <v>1</v>
          </cell>
          <cell r="P154">
            <v>44304</v>
          </cell>
          <cell r="Q154">
            <v>44427</v>
          </cell>
          <cell r="R154">
            <v>44304</v>
          </cell>
          <cell r="S154" t="str">
            <v>NO COINCIDE</v>
          </cell>
          <cell r="T154" t="str">
            <v>COINCIDE</v>
          </cell>
          <cell r="U154" t="str">
            <v>NO COINCIDE</v>
          </cell>
          <cell r="V154">
            <v>44304</v>
          </cell>
          <cell r="W154">
            <v>44304</v>
          </cell>
          <cell r="X154"/>
          <cell r="Y154">
            <v>43756</v>
          </cell>
          <cell r="Z154" t="str">
            <v>DETENIDA</v>
          </cell>
          <cell r="AA154" t="str">
            <v>DETENIDA</v>
          </cell>
          <cell r="AB154" t="str">
            <v>COINCIDE</v>
          </cell>
          <cell r="AC154" t="str">
            <v>DEPARTAMENTO DISEÑO</v>
          </cell>
        </row>
        <row r="155">
          <cell r="A155">
            <v>1573</v>
          </cell>
          <cell r="B155" t="str">
            <v>0650</v>
          </cell>
          <cell r="C155" t="str">
            <v>BASICA OLIMPIA ACEVEDO DE ALMAZAR</v>
          </cell>
          <cell r="D155" t="str">
            <v/>
          </cell>
          <cell r="E155" t="str">
            <v>LA VEGA</v>
          </cell>
          <cell r="F155" t="str">
            <v>LA VEGA</v>
          </cell>
          <cell r="G155" t="str">
            <v>NUEVA</v>
          </cell>
          <cell r="H155" t="str">
            <v>4</v>
          </cell>
          <cell r="I155" t="str">
            <v>BASICA (B)</v>
          </cell>
          <cell r="J155" t="str">
            <v>ESCUELA</v>
          </cell>
          <cell r="K155" t="str">
            <v>MOPC</v>
          </cell>
          <cell r="L155" t="str">
            <v>EDDER ARIDIO DE JESUS CONCEPCION LOPEZ</v>
          </cell>
          <cell r="M155">
            <v>10</v>
          </cell>
          <cell r="N155" t="str">
            <v>JEISET SUSANA</v>
          </cell>
          <cell r="O155">
            <v>8</v>
          </cell>
          <cell r="P155">
            <v>44308</v>
          </cell>
          <cell r="Q155">
            <v>44431</v>
          </cell>
          <cell r="R155">
            <v>44308</v>
          </cell>
          <cell r="S155" t="str">
            <v>NO COINCIDE</v>
          </cell>
          <cell r="T155" t="str">
            <v>COINCIDE</v>
          </cell>
          <cell r="U155" t="str">
            <v>NO COINCIDE</v>
          </cell>
          <cell r="V155">
            <v>44308</v>
          </cell>
          <cell r="W155">
            <v>44308</v>
          </cell>
          <cell r="X155"/>
          <cell r="Y155"/>
          <cell r="Z155" t="str">
            <v>ACTIVA</v>
          </cell>
          <cell r="AA155" t="str">
            <v>ACTIVA</v>
          </cell>
          <cell r="AB155" t="str">
            <v>COINCIDE</v>
          </cell>
          <cell r="AC155" t="str">
            <v>RITMO ESPERADO</v>
          </cell>
        </row>
        <row r="156">
          <cell r="A156">
            <v>1574</v>
          </cell>
          <cell r="B156" t="str">
            <v>0121-15</v>
          </cell>
          <cell r="C156" t="str">
            <v>BASICA SOTO</v>
          </cell>
          <cell r="D156" t="str">
            <v>BASICA SOTO</v>
          </cell>
          <cell r="E156" t="str">
            <v>LA VEGA</v>
          </cell>
          <cell r="F156" t="str">
            <v>LA VEGA</v>
          </cell>
          <cell r="G156" t="str">
            <v>NUEVA</v>
          </cell>
          <cell r="H156" t="str">
            <v>4</v>
          </cell>
          <cell r="I156" t="str">
            <v>BASICA (B)</v>
          </cell>
          <cell r="J156" t="str">
            <v>ESCUELA</v>
          </cell>
          <cell r="K156" t="str">
            <v>MOPC</v>
          </cell>
          <cell r="L156" t="str">
            <v>GLADIS EUGENIA GIL PEÑA</v>
          </cell>
          <cell r="M156">
            <v>18</v>
          </cell>
          <cell r="N156" t="str">
            <v>JEISET SUSANA</v>
          </cell>
          <cell r="O156">
            <v>25</v>
          </cell>
          <cell r="P156">
            <v>44175</v>
          </cell>
          <cell r="Q156">
            <v>44428</v>
          </cell>
          <cell r="R156">
            <v>44175</v>
          </cell>
          <cell r="S156" t="str">
            <v>NO COINCIDE</v>
          </cell>
          <cell r="T156" t="str">
            <v>COINCIDE</v>
          </cell>
          <cell r="U156" t="str">
            <v>NO COINCIDE</v>
          </cell>
          <cell r="V156">
            <v>44175</v>
          </cell>
          <cell r="W156">
            <v>44175</v>
          </cell>
          <cell r="X156"/>
          <cell r="Y156"/>
          <cell r="Z156" t="str">
            <v>ACTIVA</v>
          </cell>
          <cell r="AA156" t="str">
            <v>ACTIVA</v>
          </cell>
          <cell r="AB156" t="str">
            <v>COINCIDE</v>
          </cell>
          <cell r="AC156" t="str">
            <v>RITMO ESPERADO</v>
          </cell>
        </row>
        <row r="157">
          <cell r="A157">
            <v>1579</v>
          </cell>
          <cell r="B157" t="str">
            <v>0125-15</v>
          </cell>
          <cell r="C157" t="str">
            <v>BASICA EL BARRO</v>
          </cell>
          <cell r="D157" t="str">
            <v/>
          </cell>
          <cell r="E157" t="str">
            <v>MARIA TRINIDAD SANCHEZ</v>
          </cell>
          <cell r="F157" t="str">
            <v>EL FACTOR</v>
          </cell>
          <cell r="G157" t="str">
            <v>NUEVA</v>
          </cell>
          <cell r="H157" t="str">
            <v>4</v>
          </cell>
          <cell r="I157" t="str">
            <v>BASICA (B)</v>
          </cell>
          <cell r="J157" t="str">
            <v>ESCUELA</v>
          </cell>
          <cell r="K157" t="str">
            <v>MOPC2</v>
          </cell>
          <cell r="L157" t="str">
            <v>HUMBERTO MANUEL LANTIGUA BALBUENA</v>
          </cell>
          <cell r="M157">
            <v>7</v>
          </cell>
          <cell r="N157" t="str">
            <v>JEISET SUSANA</v>
          </cell>
          <cell r="O157">
            <v>83</v>
          </cell>
          <cell r="P157">
            <v>43972</v>
          </cell>
          <cell r="Q157">
            <v>43972</v>
          </cell>
          <cell r="R157">
            <v>43972</v>
          </cell>
          <cell r="S157" t="str">
            <v>COINCIDE</v>
          </cell>
          <cell r="T157" t="str">
            <v>COINCIDE</v>
          </cell>
          <cell r="U157" t="str">
            <v>COINCIDE</v>
          </cell>
          <cell r="V157">
            <v>43972</v>
          </cell>
          <cell r="W157">
            <v>43972</v>
          </cell>
          <cell r="X157"/>
          <cell r="Y157"/>
          <cell r="Z157" t="str">
            <v>ACTIVA</v>
          </cell>
          <cell r="AA157" t="str">
            <v>ACTIVA</v>
          </cell>
          <cell r="AB157" t="str">
            <v>COINCIDE</v>
          </cell>
          <cell r="AC157" t="str">
            <v>RITMO ESPERADO</v>
          </cell>
        </row>
        <row r="158">
          <cell r="A158">
            <v>172</v>
          </cell>
          <cell r="B158" t="str">
            <v>1605-2012</v>
          </cell>
          <cell r="C158" t="str">
            <v>BASICA LOS CACAOS (POLITÉCNICO CLUB LOS CACHORROS) (PRIMARIA KILOMETRO 5)</v>
          </cell>
          <cell r="D158" t="str">
            <v>BASICA LOS CACAOS</v>
          </cell>
          <cell r="E158" t="str">
            <v>MARIA TRINIDAD SANCHEZ</v>
          </cell>
          <cell r="F158" t="str">
            <v>NAGUA</v>
          </cell>
          <cell r="G158" t="str">
            <v>NUEVA</v>
          </cell>
          <cell r="H158" t="str">
            <v>1</v>
          </cell>
          <cell r="I158" t="str">
            <v>BASICA (B)</v>
          </cell>
          <cell r="J158" t="str">
            <v>ESCUELA</v>
          </cell>
          <cell r="K158" t="str">
            <v>MOPC</v>
          </cell>
          <cell r="L158" t="str">
            <v>FAUSTO FRANCISCO DOÑE TIBURCIO</v>
          </cell>
          <cell r="M158">
            <v>18</v>
          </cell>
          <cell r="N158" t="str">
            <v>JEISET SUSANA</v>
          </cell>
          <cell r="O158">
            <v>2</v>
          </cell>
          <cell r="P158">
            <v>44550</v>
          </cell>
          <cell r="Q158">
            <v>44550</v>
          </cell>
          <cell r="R158">
            <v>44550</v>
          </cell>
          <cell r="S158" t="str">
            <v>COINCIDE</v>
          </cell>
          <cell r="T158" t="str">
            <v>COINCIDE</v>
          </cell>
          <cell r="U158" t="str">
            <v>COINCIDE</v>
          </cell>
          <cell r="V158">
            <v>44550</v>
          </cell>
          <cell r="W158">
            <v>44550</v>
          </cell>
          <cell r="X158"/>
          <cell r="Y158">
            <v>42464</v>
          </cell>
          <cell r="Z158" t="str">
            <v>DETENIDA</v>
          </cell>
          <cell r="AA158" t="str">
            <v>PRELIMINARES</v>
          </cell>
          <cell r="AB158" t="str">
            <v>NO COINCIDE</v>
          </cell>
          <cell r="AC158" t="str">
            <v>DEPARTAMENTO DISEÑO</v>
          </cell>
        </row>
        <row r="159">
          <cell r="A159">
            <v>1581</v>
          </cell>
          <cell r="B159" t="str">
            <v>0127-15</v>
          </cell>
          <cell r="C159" t="str">
            <v>BASICA CURNA</v>
          </cell>
          <cell r="D159" t="str">
            <v/>
          </cell>
          <cell r="E159" t="str">
            <v>MARIA TRINIDAD SANCHEZ</v>
          </cell>
          <cell r="F159" t="str">
            <v>NAGUA</v>
          </cell>
          <cell r="G159" t="str">
            <v>NUEVA</v>
          </cell>
          <cell r="H159" t="str">
            <v>4</v>
          </cell>
          <cell r="I159" t="str">
            <v>BASICA (B)</v>
          </cell>
          <cell r="J159" t="str">
            <v>ESCUELA</v>
          </cell>
          <cell r="K159" t="str">
            <v>MOPC2</v>
          </cell>
          <cell r="L159" t="str">
            <v>CONRADO ROMAN ALONZO ESCAÑO</v>
          </cell>
          <cell r="M159">
            <v>24</v>
          </cell>
          <cell r="N159" t="str">
            <v>JEISET SUSANA</v>
          </cell>
          <cell r="O159">
            <v>49</v>
          </cell>
          <cell r="P159">
            <v>44084</v>
          </cell>
          <cell r="Q159">
            <v>44145</v>
          </cell>
          <cell r="R159">
            <v>44084</v>
          </cell>
          <cell r="S159" t="str">
            <v>NO COINCIDE</v>
          </cell>
          <cell r="T159" t="str">
            <v>COINCIDE</v>
          </cell>
          <cell r="U159" t="str">
            <v>NO COINCIDE</v>
          </cell>
          <cell r="V159">
            <v>44084</v>
          </cell>
          <cell r="W159">
            <v>44084</v>
          </cell>
          <cell r="X159"/>
          <cell r="Y159"/>
          <cell r="Z159" t="str">
            <v>ACTIVA</v>
          </cell>
          <cell r="AA159" t="str">
            <v>DETENIDA</v>
          </cell>
          <cell r="AB159" t="str">
            <v>NO COINCIDE</v>
          </cell>
          <cell r="AC159" t="str">
            <v>PENDIENTE PAGO CUBICACION</v>
          </cell>
        </row>
        <row r="160">
          <cell r="A160">
            <v>531</v>
          </cell>
          <cell r="B160" t="str">
            <v>376-2013</v>
          </cell>
          <cell r="C160" t="str">
            <v>BIENVENIDO DEL CASTILLO</v>
          </cell>
          <cell r="D160" t="str">
            <v>BIENVENIDO DEL CASTILLO</v>
          </cell>
          <cell r="E160" t="str">
            <v>MONSEÑOR NOUEL</v>
          </cell>
          <cell r="F160" t="str">
            <v>BONAO</v>
          </cell>
          <cell r="G160" t="str">
            <v>AMPLIACION Y REPARACION</v>
          </cell>
          <cell r="H160" t="str">
            <v>2</v>
          </cell>
          <cell r="I160" t="str">
            <v>BASICA (B)</v>
          </cell>
          <cell r="J160" t="str">
            <v>ESCUELA</v>
          </cell>
          <cell r="K160" t="str">
            <v>MOPC</v>
          </cell>
          <cell r="L160" t="str">
            <v>KYAMALIE ELAINE SANG VARGAS</v>
          </cell>
          <cell r="M160">
            <v>8</v>
          </cell>
          <cell r="N160" t="str">
            <v>JEISET SUSANA</v>
          </cell>
          <cell r="O160">
            <v>68</v>
          </cell>
          <cell r="P160">
            <v>44180</v>
          </cell>
          <cell r="Q160">
            <v>44180</v>
          </cell>
          <cell r="R160">
            <v>44180</v>
          </cell>
          <cell r="S160" t="str">
            <v>COINCIDE</v>
          </cell>
          <cell r="T160" t="str">
            <v>COINCIDE</v>
          </cell>
          <cell r="U160" t="str">
            <v>COINCIDE</v>
          </cell>
          <cell r="V160">
            <v>44180</v>
          </cell>
          <cell r="W160">
            <v>44180</v>
          </cell>
          <cell r="X160"/>
          <cell r="Y160">
            <v>43636</v>
          </cell>
          <cell r="Z160" t="str">
            <v>DETENIDA</v>
          </cell>
          <cell r="AA160" t="str">
            <v>ACTIVA</v>
          </cell>
          <cell r="AB160" t="str">
            <v>NO COINCIDE</v>
          </cell>
          <cell r="AC160" t="str">
            <v>RITMO ESPERADO</v>
          </cell>
        </row>
        <row r="161">
          <cell r="A161">
            <v>1141</v>
          </cell>
          <cell r="B161" t="str">
            <v>2236</v>
          </cell>
          <cell r="C161" t="str">
            <v>BASICA EDUVIGIS MARIA LUNA (JIMA)</v>
          </cell>
          <cell r="D161" t="str">
            <v>BASICA EDUVIGIS MARIA LUNA (JIMA)</v>
          </cell>
          <cell r="E161" t="str">
            <v>MONSEÑOR NOUEL</v>
          </cell>
          <cell r="F161" t="str">
            <v>BONAO</v>
          </cell>
          <cell r="G161" t="str">
            <v>NUEVA</v>
          </cell>
          <cell r="H161" t="str">
            <v>3</v>
          </cell>
          <cell r="I161" t="str">
            <v>BASICA (B)</v>
          </cell>
          <cell r="J161" t="str">
            <v>ESCUELA</v>
          </cell>
          <cell r="K161" t="str">
            <v>MOPC</v>
          </cell>
          <cell r="L161" t="str">
            <v>MARITZA CANDELARIA GRULLON CORTORREAL DE MARTINEZ</v>
          </cell>
          <cell r="M161">
            <v>25</v>
          </cell>
          <cell r="N161" t="str">
            <v>JEISET SUSANA</v>
          </cell>
          <cell r="O161">
            <v>25</v>
          </cell>
          <cell r="P161">
            <v>44561</v>
          </cell>
          <cell r="Q161">
            <v>44561</v>
          </cell>
          <cell r="R161">
            <v>44561</v>
          </cell>
          <cell r="S161" t="str">
            <v>COINCIDE</v>
          </cell>
          <cell r="T161" t="str">
            <v>COINCIDE</v>
          </cell>
          <cell r="U161" t="str">
            <v>COINCIDE</v>
          </cell>
          <cell r="V161">
            <v>44561</v>
          </cell>
          <cell r="W161">
            <v>44561</v>
          </cell>
          <cell r="X161"/>
          <cell r="Y161">
            <v>43381</v>
          </cell>
          <cell r="Z161" t="str">
            <v>DETENIDA</v>
          </cell>
          <cell r="AA161" t="str">
            <v>DETENIDA</v>
          </cell>
          <cell r="AB161" t="str">
            <v>COINCIDE</v>
          </cell>
          <cell r="AC161" t="str">
            <v>PROBLEMAS LEGALES</v>
          </cell>
        </row>
        <row r="162">
          <cell r="A162">
            <v>1585</v>
          </cell>
          <cell r="B162" t="str">
            <v>0399-15</v>
          </cell>
          <cell r="C162" t="str">
            <v>BASICA MAXIMO GOMEZ</v>
          </cell>
          <cell r="D162" t="str">
            <v/>
          </cell>
          <cell r="E162" t="str">
            <v>MONSEÑOR NOUEL</v>
          </cell>
          <cell r="F162" t="str">
            <v>BONAO</v>
          </cell>
          <cell r="G162" t="str">
            <v>NUEVA</v>
          </cell>
          <cell r="H162" t="str">
            <v>4</v>
          </cell>
          <cell r="I162" t="str">
            <v>BASICA (B)</v>
          </cell>
          <cell r="J162" t="str">
            <v>ESCUELA</v>
          </cell>
          <cell r="K162" t="str">
            <v>MOPC</v>
          </cell>
          <cell r="L162" t="str">
            <v>PROYECTOS GENERALES PROGRESA SRL</v>
          </cell>
          <cell r="M162">
            <v>24</v>
          </cell>
          <cell r="N162" t="str">
            <v>JEISET SUSANA</v>
          </cell>
          <cell r="O162">
            <v>1</v>
          </cell>
          <cell r="P162">
            <v>44561</v>
          </cell>
          <cell r="Q162">
            <v>44561</v>
          </cell>
          <cell r="R162">
            <v>44561</v>
          </cell>
          <cell r="S162" t="str">
            <v>COINCIDE</v>
          </cell>
          <cell r="T162" t="str">
            <v>COINCIDE</v>
          </cell>
          <cell r="U162" t="str">
            <v>COINCIDE</v>
          </cell>
          <cell r="V162">
            <v>44561</v>
          </cell>
          <cell r="W162">
            <v>44561</v>
          </cell>
          <cell r="X162"/>
          <cell r="Y162">
            <v>43552</v>
          </cell>
          <cell r="Z162" t="str">
            <v>DETENIDA</v>
          </cell>
          <cell r="AA162" t="str">
            <v>DETENIDA</v>
          </cell>
          <cell r="AB162" t="str">
            <v>COINCIDE</v>
          </cell>
          <cell r="AC162" t="str">
            <v>CAMBIO DE SOLAR</v>
          </cell>
        </row>
        <row r="163">
          <cell r="A163">
            <v>1586</v>
          </cell>
          <cell r="B163" t="str">
            <v>0132-15</v>
          </cell>
          <cell r="C163" t="str">
            <v>BASICA PROSPERIDAD</v>
          </cell>
          <cell r="D163" t="str">
            <v>BASICA PROSPERIDAD</v>
          </cell>
          <cell r="E163" t="str">
            <v>MONSEÑOR NOUEL</v>
          </cell>
          <cell r="F163" t="str">
            <v>BONAO</v>
          </cell>
          <cell r="G163" t="str">
            <v>NUEVA</v>
          </cell>
          <cell r="H163" t="str">
            <v>4</v>
          </cell>
          <cell r="I163" t="str">
            <v>BASICA (B)</v>
          </cell>
          <cell r="J163" t="str">
            <v>ESCUELA</v>
          </cell>
          <cell r="K163" t="str">
            <v>MOPC</v>
          </cell>
          <cell r="L163" t="str">
            <v>JOSE GABRIEL DE LA ROSA HOLGUIN</v>
          </cell>
          <cell r="M163">
            <v>24</v>
          </cell>
          <cell r="N163" t="str">
            <v>JEISET SUSANA</v>
          </cell>
          <cell r="O163">
            <v>6</v>
          </cell>
          <cell r="P163">
            <v>44423</v>
          </cell>
          <cell r="Q163">
            <v>44424</v>
          </cell>
          <cell r="R163">
            <v>44423</v>
          </cell>
          <cell r="S163" t="str">
            <v>NO COINCIDE</v>
          </cell>
          <cell r="T163" t="str">
            <v>COINCIDE</v>
          </cell>
          <cell r="U163" t="str">
            <v>NO COINCIDE</v>
          </cell>
          <cell r="V163">
            <v>44423</v>
          </cell>
          <cell r="W163">
            <v>44423</v>
          </cell>
          <cell r="X163"/>
          <cell r="Y163">
            <v>43654</v>
          </cell>
          <cell r="Z163" t="str">
            <v>DETENIDA</v>
          </cell>
          <cell r="AA163" t="str">
            <v>ACTIVA</v>
          </cell>
          <cell r="AB163" t="str">
            <v>NO COINCIDE</v>
          </cell>
          <cell r="AC163" t="str">
            <v>RITMO ESPERADO</v>
          </cell>
        </row>
        <row r="164">
          <cell r="A164">
            <v>1587</v>
          </cell>
          <cell r="B164" t="str">
            <v>0133-15</v>
          </cell>
          <cell r="C164" t="str">
            <v>BASICA SAN JOSE 2</v>
          </cell>
          <cell r="D164" t="str">
            <v>BASICA SAN JOSE 2</v>
          </cell>
          <cell r="E164" t="str">
            <v>MONSEÑOR NOUEL</v>
          </cell>
          <cell r="F164" t="str">
            <v>BONAO</v>
          </cell>
          <cell r="G164" t="str">
            <v>NUEVA</v>
          </cell>
          <cell r="H164" t="str">
            <v>4</v>
          </cell>
          <cell r="I164" t="str">
            <v>BASICA (B)</v>
          </cell>
          <cell r="J164" t="str">
            <v>ESCUELA</v>
          </cell>
          <cell r="K164" t="str">
            <v>MOPC</v>
          </cell>
          <cell r="L164" t="str">
            <v>AMELIA YIRALY PEREZ CAMARENA</v>
          </cell>
          <cell r="M164">
            <v>24</v>
          </cell>
          <cell r="N164" t="str">
            <v>JEISET SUSANA</v>
          </cell>
          <cell r="O164">
            <v>8</v>
          </cell>
          <cell r="P164">
            <v>44301</v>
          </cell>
          <cell r="Q164">
            <v>44424</v>
          </cell>
          <cell r="R164">
            <v>44301</v>
          </cell>
          <cell r="S164" t="str">
            <v>NO COINCIDE</v>
          </cell>
          <cell r="T164" t="str">
            <v>COINCIDE</v>
          </cell>
          <cell r="U164" t="str">
            <v>NO COINCIDE</v>
          </cell>
          <cell r="V164">
            <v>44301</v>
          </cell>
          <cell r="W164">
            <v>44301</v>
          </cell>
          <cell r="X164"/>
          <cell r="Y164"/>
          <cell r="Z164" t="str">
            <v>ACTIVA</v>
          </cell>
          <cell r="AA164" t="str">
            <v>ACTIVA</v>
          </cell>
          <cell r="AB164" t="str">
            <v>COINCIDE</v>
          </cell>
          <cell r="AC164" t="str">
            <v>RITMO ESPERADO</v>
          </cell>
        </row>
        <row r="165">
          <cell r="A165">
            <v>18</v>
          </cell>
          <cell r="B165" t="str">
            <v>1358-2012</v>
          </cell>
          <cell r="C165" t="str">
            <v>BASICA CENTRO DE LA CIUDAD</v>
          </cell>
          <cell r="D165" t="str">
            <v>BASICA CENTRO DE LA CIUDAD</v>
          </cell>
          <cell r="E165" t="str">
            <v>SAMANA</v>
          </cell>
          <cell r="F165" t="str">
            <v>SAMANA</v>
          </cell>
          <cell r="G165" t="str">
            <v>NUEVA</v>
          </cell>
          <cell r="H165" t="str">
            <v>1</v>
          </cell>
          <cell r="I165" t="str">
            <v>BASICA (B)</v>
          </cell>
          <cell r="J165" t="str">
            <v>ESCUELA</v>
          </cell>
          <cell r="K165" t="str">
            <v>MOPC</v>
          </cell>
          <cell r="L165" t="str">
            <v>DOMINICA LUISA MOJICA NICOLAS DE THOMAS</v>
          </cell>
          <cell r="M165">
            <v>20</v>
          </cell>
          <cell r="N165" t="str">
            <v>JEISET SUSANA</v>
          </cell>
          <cell r="O165">
            <v>82</v>
          </cell>
          <cell r="P165">
            <v>44181</v>
          </cell>
          <cell r="Q165">
            <v>44181</v>
          </cell>
          <cell r="R165">
            <v>44181</v>
          </cell>
          <cell r="S165" t="str">
            <v>COINCIDE</v>
          </cell>
          <cell r="T165" t="str">
            <v>COINCIDE</v>
          </cell>
          <cell r="U165" t="str">
            <v>COINCIDE</v>
          </cell>
          <cell r="V165">
            <v>44181</v>
          </cell>
          <cell r="W165">
            <v>44181</v>
          </cell>
          <cell r="X165"/>
          <cell r="Y165">
            <v>43642</v>
          </cell>
          <cell r="Z165" t="str">
            <v>DETENIDA</v>
          </cell>
          <cell r="AA165" t="str">
            <v>ACTIVA</v>
          </cell>
          <cell r="AB165" t="str">
            <v>NO COINCIDE</v>
          </cell>
          <cell r="AC165" t="str">
            <v>RITMO ESPERADO</v>
          </cell>
        </row>
        <row r="166">
          <cell r="A166">
            <v>271</v>
          </cell>
          <cell r="B166" t="str">
            <v>1714-2012</v>
          </cell>
          <cell r="C166" t="str">
            <v>BASICA NOROESTE</v>
          </cell>
          <cell r="D166" t="str">
            <v>BASICA NOROESTE</v>
          </cell>
          <cell r="E166" t="str">
            <v>SAMANA</v>
          </cell>
          <cell r="F166" t="str">
            <v>SAMANA</v>
          </cell>
          <cell r="G166" t="str">
            <v>NUEVA</v>
          </cell>
          <cell r="H166" t="str">
            <v>1</v>
          </cell>
          <cell r="I166" t="str">
            <v>BASICA (B)</v>
          </cell>
          <cell r="J166" t="str">
            <v>ESCUELA</v>
          </cell>
          <cell r="K166" t="str">
            <v>MOPC</v>
          </cell>
          <cell r="L166" t="str">
            <v>CONSTRUCTORA CARLOS Y MURIEL S.A.</v>
          </cell>
          <cell r="M166">
            <v>20</v>
          </cell>
          <cell r="N166" t="str">
            <v>JEISET SUSANA</v>
          </cell>
          <cell r="O166">
            <v>81</v>
          </cell>
          <cell r="P166">
            <v>44183</v>
          </cell>
          <cell r="Q166">
            <v>44183</v>
          </cell>
          <cell r="R166">
            <v>44183</v>
          </cell>
          <cell r="S166" t="str">
            <v>COINCIDE</v>
          </cell>
          <cell r="T166" t="str">
            <v>COINCIDE</v>
          </cell>
          <cell r="U166" t="str">
            <v>COINCIDE</v>
          </cell>
          <cell r="V166">
            <v>44183</v>
          </cell>
          <cell r="W166">
            <v>44183</v>
          </cell>
          <cell r="X166"/>
          <cell r="Y166"/>
          <cell r="Z166" t="str">
            <v>ACTIVA</v>
          </cell>
          <cell r="AA166" t="str">
            <v>DETENIDA</v>
          </cell>
          <cell r="AB166" t="str">
            <v>NO COINCIDE</v>
          </cell>
          <cell r="AC166" t="str">
            <v>PENDIENTE PAGO CUBICACION</v>
          </cell>
        </row>
        <row r="167">
          <cell r="A167">
            <v>577</v>
          </cell>
          <cell r="B167" t="str">
            <v>467-2013</v>
          </cell>
          <cell r="C167" t="str">
            <v>MARCELINA ENCARNACION</v>
          </cell>
          <cell r="D167" t="str">
            <v>MARCELINA ENCARNACION</v>
          </cell>
          <cell r="E167" t="str">
            <v>SAMANA</v>
          </cell>
          <cell r="F167" t="str">
            <v>SAMANA</v>
          </cell>
          <cell r="G167" t="str">
            <v>AMPLIACION Y REPARACION</v>
          </cell>
          <cell r="H167" t="str">
            <v>2</v>
          </cell>
          <cell r="I167" t="str">
            <v>BASICA (B)</v>
          </cell>
          <cell r="J167" t="str">
            <v>ESCUELA</v>
          </cell>
          <cell r="K167" t="str">
            <v>MOPC</v>
          </cell>
          <cell r="L167" t="str">
            <v>AMPARO ALTAGRACIA MINIER CEBALLOS DE VERAS</v>
          </cell>
          <cell r="M167">
            <v>5</v>
          </cell>
          <cell r="N167" t="str">
            <v>JEISET SUSANA</v>
          </cell>
          <cell r="O167">
            <v>80</v>
          </cell>
          <cell r="P167">
            <v>43906</v>
          </cell>
          <cell r="Q167">
            <v>43937</v>
          </cell>
          <cell r="R167">
            <v>43906</v>
          </cell>
          <cell r="S167" t="str">
            <v>NO COINCIDE</v>
          </cell>
          <cell r="T167" t="str">
            <v>COINCIDE</v>
          </cell>
          <cell r="U167" t="str">
            <v>NO COINCIDE</v>
          </cell>
          <cell r="V167">
            <v>43906</v>
          </cell>
          <cell r="W167">
            <v>43906</v>
          </cell>
          <cell r="X167"/>
          <cell r="Y167">
            <v>43675</v>
          </cell>
          <cell r="Z167" t="str">
            <v>DETENIDA</v>
          </cell>
          <cell r="AA167" t="str">
            <v>DETENIDA</v>
          </cell>
          <cell r="AB167" t="str">
            <v>COINCIDE</v>
          </cell>
          <cell r="AC167" t="str">
            <v>PENDIENTE PAGO CUBICACION</v>
          </cell>
        </row>
        <row r="168">
          <cell r="A168">
            <v>578</v>
          </cell>
          <cell r="B168" t="str">
            <v>468-2013</v>
          </cell>
          <cell r="C168" t="str">
            <v>SANTO CAPOIS</v>
          </cell>
          <cell r="D168" t="str">
            <v>SANTO CAPOIS</v>
          </cell>
          <cell r="E168" t="str">
            <v>SAMANA</v>
          </cell>
          <cell r="F168" t="str">
            <v>SAMANA</v>
          </cell>
          <cell r="G168" t="str">
            <v>AMPLIACION Y REPARACION</v>
          </cell>
          <cell r="H168" t="str">
            <v>2</v>
          </cell>
          <cell r="I168" t="str">
            <v>BASICA (B)</v>
          </cell>
          <cell r="J168" t="str">
            <v>ESCUELA</v>
          </cell>
          <cell r="K168" t="str">
            <v>MOPC</v>
          </cell>
          <cell r="L168" t="str">
            <v>PAULA CRISTINA DE LEON INOA</v>
          </cell>
          <cell r="M168">
            <v>3</v>
          </cell>
          <cell r="N168" t="str">
            <v>JEISET SUSANA</v>
          </cell>
          <cell r="O168">
            <v>10</v>
          </cell>
          <cell r="P168">
            <v>44544</v>
          </cell>
          <cell r="Q168">
            <v>44544</v>
          </cell>
          <cell r="R168">
            <v>44544</v>
          </cell>
          <cell r="S168" t="str">
            <v>COINCIDE</v>
          </cell>
          <cell r="T168" t="str">
            <v>COINCIDE</v>
          </cell>
          <cell r="U168" t="str">
            <v>COINCIDE</v>
          </cell>
          <cell r="V168">
            <v>44544</v>
          </cell>
          <cell r="W168">
            <v>44058</v>
          </cell>
          <cell r="X168"/>
          <cell r="Y168">
            <v>41893</v>
          </cell>
          <cell r="Z168" t="str">
            <v>DETENIDA</v>
          </cell>
          <cell r="AA168" t="str">
            <v>DETENIDA</v>
          </cell>
          <cell r="AB168" t="str">
            <v>COINCIDE</v>
          </cell>
          <cell r="AC168" t="str">
            <v>DEPARTAMENTO DISEÑO</v>
          </cell>
        </row>
        <row r="169">
          <cell r="A169">
            <v>1191</v>
          </cell>
          <cell r="B169" t="str">
            <v>2276</v>
          </cell>
          <cell r="C169" t="str">
            <v>BASICA ATENAIDA ESCARRE DE BERROA PROF.</v>
          </cell>
          <cell r="D169" t="str">
            <v>BASICA ATENAIDA ESCARRE DE BERROA PROF.</v>
          </cell>
          <cell r="E169" t="str">
            <v>SAMANA</v>
          </cell>
          <cell r="F169" t="str">
            <v>SAMANA</v>
          </cell>
          <cell r="G169" t="str">
            <v>NUEVA</v>
          </cell>
          <cell r="H169" t="str">
            <v>3</v>
          </cell>
          <cell r="I169" t="str">
            <v>BASICA (B)</v>
          </cell>
          <cell r="J169" t="str">
            <v>ESCUELA</v>
          </cell>
          <cell r="K169" t="str">
            <v>MOPC</v>
          </cell>
          <cell r="L169" t="str">
            <v>LUIS EDUARDO CORSINO DIAZ</v>
          </cell>
          <cell r="M169">
            <v>12</v>
          </cell>
          <cell r="N169" t="str">
            <v>JEISET SUSANA</v>
          </cell>
          <cell r="O169">
            <v>1</v>
          </cell>
          <cell r="P169">
            <v>44438</v>
          </cell>
          <cell r="Q169">
            <v>44438</v>
          </cell>
          <cell r="R169">
            <v>44438</v>
          </cell>
          <cell r="S169" t="str">
            <v>COINCIDE</v>
          </cell>
          <cell r="T169" t="str">
            <v>COINCIDE</v>
          </cell>
          <cell r="U169" t="str">
            <v>COINCIDE</v>
          </cell>
          <cell r="V169">
            <v>44438</v>
          </cell>
          <cell r="W169">
            <v>44196</v>
          </cell>
          <cell r="X169"/>
          <cell r="Y169">
            <v>42572</v>
          </cell>
          <cell r="Z169" t="str">
            <v>PRELIMINARES</v>
          </cell>
          <cell r="AA169" t="str">
            <v>PRELIMINARES</v>
          </cell>
          <cell r="AB169" t="str">
            <v>COINCIDE</v>
          </cell>
          <cell r="AC169" t="str">
            <v>DEPARTAMENTO DISEÑO</v>
          </cell>
        </row>
        <row r="170">
          <cell r="A170">
            <v>1192</v>
          </cell>
          <cell r="B170" t="str">
            <v>2273</v>
          </cell>
          <cell r="C170" t="str">
            <v>BASICA EL LIMON 2</v>
          </cell>
          <cell r="D170" t="str">
            <v>BASICA EL LIMON 2</v>
          </cell>
          <cell r="E170" t="str">
            <v>SAMANA</v>
          </cell>
          <cell r="F170" t="str">
            <v>SAMANA</v>
          </cell>
          <cell r="G170" t="str">
            <v>NUEVA</v>
          </cell>
          <cell r="H170" t="str">
            <v>3</v>
          </cell>
          <cell r="I170" t="str">
            <v>BASICA (B)</v>
          </cell>
          <cell r="J170" t="str">
            <v>ESCUELA</v>
          </cell>
          <cell r="K170" t="str">
            <v>MOPC</v>
          </cell>
          <cell r="L170" t="str">
            <v>HECTOR RAMON ESQUEA SOSA</v>
          </cell>
          <cell r="M170">
            <v>25</v>
          </cell>
          <cell r="N170" t="str">
            <v>JEISET SUSANA</v>
          </cell>
          <cell r="O170">
            <v>89</v>
          </cell>
          <cell r="P170">
            <v>44181</v>
          </cell>
          <cell r="Q170">
            <v>44181</v>
          </cell>
          <cell r="R170">
            <v>44181</v>
          </cell>
          <cell r="S170" t="str">
            <v>COINCIDE</v>
          </cell>
          <cell r="T170" t="str">
            <v>COINCIDE</v>
          </cell>
          <cell r="U170" t="str">
            <v>COINCIDE</v>
          </cell>
          <cell r="V170">
            <v>44181</v>
          </cell>
          <cell r="W170">
            <v>44181</v>
          </cell>
          <cell r="X170"/>
          <cell r="Y170"/>
          <cell r="Z170" t="str">
            <v>ACTIVA</v>
          </cell>
          <cell r="AA170" t="str">
            <v>ACTIVA</v>
          </cell>
          <cell r="AB170" t="str">
            <v>COINCIDE</v>
          </cell>
          <cell r="AC170" t="str">
            <v>RITMO ESPERADO</v>
          </cell>
        </row>
        <row r="171">
          <cell r="A171">
            <v>8</v>
          </cell>
          <cell r="B171" t="str">
            <v>1328-2012</v>
          </cell>
          <cell r="C171" t="str">
            <v>BASICA VILLA LIBERACION</v>
          </cell>
          <cell r="D171" t="str">
            <v>BASICA VILLA LIBERACION</v>
          </cell>
          <cell r="E171" t="str">
            <v>SAMANA</v>
          </cell>
          <cell r="F171" t="str">
            <v>SANCHEZ</v>
          </cell>
          <cell r="G171" t="str">
            <v>NUEVA</v>
          </cell>
          <cell r="H171" t="str">
            <v>1</v>
          </cell>
          <cell r="I171" t="str">
            <v>BASICA (B)</v>
          </cell>
          <cell r="J171" t="str">
            <v>ESCUELA</v>
          </cell>
          <cell r="K171" t="str">
            <v>MOPC</v>
          </cell>
          <cell r="L171" t="str">
            <v>AMERICO RAFAEL REYES PIMENTEL</v>
          </cell>
          <cell r="M171">
            <v>26</v>
          </cell>
          <cell r="N171" t="str">
            <v>JEISET SUSANA</v>
          </cell>
          <cell r="O171">
            <v>70</v>
          </cell>
          <cell r="P171">
            <v>44545</v>
          </cell>
          <cell r="Q171">
            <v>44545</v>
          </cell>
          <cell r="R171">
            <v>44545</v>
          </cell>
          <cell r="S171" t="str">
            <v>COINCIDE</v>
          </cell>
          <cell r="T171" t="str">
            <v>COINCIDE</v>
          </cell>
          <cell r="U171" t="str">
            <v>COINCIDE</v>
          </cell>
          <cell r="V171">
            <v>44545</v>
          </cell>
          <cell r="W171">
            <v>44545</v>
          </cell>
          <cell r="X171"/>
          <cell r="Y171">
            <v>42334</v>
          </cell>
          <cell r="Z171" t="str">
            <v>DETENIDA</v>
          </cell>
          <cell r="AA171" t="str">
            <v>DETENIDA</v>
          </cell>
          <cell r="AB171" t="str">
            <v>COINCIDE</v>
          </cell>
          <cell r="AC171" t="str">
            <v>MAL MANEJO FINANCIERO-DESCAPITALIZACION DEL CONTRATISTA</v>
          </cell>
        </row>
        <row r="172">
          <cell r="A172">
            <v>579</v>
          </cell>
          <cell r="B172" t="str">
            <v>469-2013</v>
          </cell>
          <cell r="C172" t="str">
            <v>BASICA MAJAGUAL</v>
          </cell>
          <cell r="D172" t="str">
            <v>BASICA MAJAGUAL</v>
          </cell>
          <cell r="E172" t="str">
            <v>SAMANA</v>
          </cell>
          <cell r="F172" t="str">
            <v>SANCHEZ</v>
          </cell>
          <cell r="G172" t="str">
            <v>AMPLIACION Y REPARACION</v>
          </cell>
          <cell r="H172" t="str">
            <v>2</v>
          </cell>
          <cell r="I172" t="str">
            <v>BASICA (B)</v>
          </cell>
          <cell r="J172" t="str">
            <v>ESCUELA</v>
          </cell>
          <cell r="K172" t="str">
            <v>MOPC</v>
          </cell>
          <cell r="L172" t="str">
            <v>HOSMIL ARGENIS GARCIA PAULINO</v>
          </cell>
          <cell r="M172">
            <v>13</v>
          </cell>
          <cell r="N172" t="str">
            <v>JEISET SUSANA</v>
          </cell>
          <cell r="O172">
            <v>95</v>
          </cell>
          <cell r="P172">
            <v>44424</v>
          </cell>
          <cell r="Q172">
            <v>44546</v>
          </cell>
          <cell r="R172">
            <v>44424</v>
          </cell>
          <cell r="S172" t="str">
            <v>NO COINCIDE</v>
          </cell>
          <cell r="T172" t="str">
            <v>COINCIDE</v>
          </cell>
          <cell r="U172" t="str">
            <v>NO COINCIDE</v>
          </cell>
          <cell r="V172">
            <v>44424</v>
          </cell>
          <cell r="W172">
            <v>44424</v>
          </cell>
          <cell r="X172"/>
          <cell r="Y172">
            <v>42272</v>
          </cell>
          <cell r="Z172" t="str">
            <v>DETENIDA</v>
          </cell>
          <cell r="AA172" t="str">
            <v>DETENIDA</v>
          </cell>
          <cell r="AB172" t="str">
            <v>COINCIDE</v>
          </cell>
          <cell r="AC172" t="str">
            <v>INTERVENCION LEGAL</v>
          </cell>
        </row>
        <row r="173">
          <cell r="A173">
            <v>573</v>
          </cell>
          <cell r="B173" t="str">
            <v>461-2013</v>
          </cell>
          <cell r="C173" t="str">
            <v>RAFAEL ALVARADO</v>
          </cell>
          <cell r="D173" t="str">
            <v>RAFAEL ALVARADO</v>
          </cell>
          <cell r="E173" t="str">
            <v>SAMANA</v>
          </cell>
          <cell r="F173" t="str">
            <v>SANCHEZ</v>
          </cell>
          <cell r="G173" t="str">
            <v>NUEVA</v>
          </cell>
          <cell r="H173" t="str">
            <v>2</v>
          </cell>
          <cell r="I173" t="str">
            <v>BASICA (B)</v>
          </cell>
          <cell r="J173" t="str">
            <v>ESCUELA</v>
          </cell>
          <cell r="K173" t="str">
            <v>MOPC</v>
          </cell>
          <cell r="L173" t="str">
            <v>HUMBERTO RAFAEL GALAN RODRIGUEZ</v>
          </cell>
          <cell r="M173">
            <v>9</v>
          </cell>
          <cell r="N173" t="str">
            <v>JEISET SUSANA</v>
          </cell>
          <cell r="O173">
            <v>85</v>
          </cell>
          <cell r="P173">
            <v>44426</v>
          </cell>
          <cell r="Q173">
            <v>44550</v>
          </cell>
          <cell r="R173">
            <v>44426</v>
          </cell>
          <cell r="S173" t="str">
            <v>NO COINCIDE</v>
          </cell>
          <cell r="T173" t="str">
            <v>COINCIDE</v>
          </cell>
          <cell r="U173" t="str">
            <v>NO COINCIDE</v>
          </cell>
          <cell r="V173">
            <v>44426</v>
          </cell>
          <cell r="W173">
            <v>44426</v>
          </cell>
          <cell r="X173"/>
          <cell r="Y173">
            <v>42236</v>
          </cell>
          <cell r="Z173" t="str">
            <v>DETENIDA</v>
          </cell>
          <cell r="AA173" t="str">
            <v>DETENIDA</v>
          </cell>
          <cell r="AB173" t="str">
            <v>COINCIDE</v>
          </cell>
          <cell r="AC173" t="str">
            <v>INTERVENCION LEGAL</v>
          </cell>
        </row>
        <row r="174">
          <cell r="A174">
            <v>1646</v>
          </cell>
          <cell r="B174" t="str">
            <v>0174-15</v>
          </cell>
          <cell r="C174" t="str">
            <v>BASICA MINERVA MIRABAL</v>
          </cell>
          <cell r="D174" t="str">
            <v>BASICA MINERVA MIRABAL</v>
          </cell>
          <cell r="E174" t="str">
            <v>SAMANA</v>
          </cell>
          <cell r="F174" t="str">
            <v>SANCHEZ</v>
          </cell>
          <cell r="G174" t="str">
            <v>NUEVA</v>
          </cell>
          <cell r="H174" t="str">
            <v>4</v>
          </cell>
          <cell r="I174" t="str">
            <v>BASICA (B)</v>
          </cell>
          <cell r="J174" t="str">
            <v>ESCUELA</v>
          </cell>
          <cell r="K174" t="str">
            <v>MOPC</v>
          </cell>
          <cell r="L174" t="str">
            <v>BYRON ALFONSO RODRIGUEZ ABREU</v>
          </cell>
          <cell r="M174">
            <v>7</v>
          </cell>
          <cell r="N174" t="str">
            <v>JEISET SUSANA</v>
          </cell>
          <cell r="O174">
            <v>5</v>
          </cell>
          <cell r="P174">
            <v>44309</v>
          </cell>
          <cell r="Q174">
            <v>44431</v>
          </cell>
          <cell r="R174">
            <v>44309</v>
          </cell>
          <cell r="S174" t="str">
            <v>NO COINCIDE</v>
          </cell>
          <cell r="T174" t="str">
            <v>COINCIDE</v>
          </cell>
          <cell r="U174" t="str">
            <v>NO COINCIDE</v>
          </cell>
          <cell r="V174">
            <v>44309</v>
          </cell>
          <cell r="W174">
            <v>44309</v>
          </cell>
          <cell r="X174"/>
          <cell r="Y174">
            <v>43738</v>
          </cell>
          <cell r="Z174" t="str">
            <v>DETENIDA</v>
          </cell>
          <cell r="AA174" t="str">
            <v>DETENIDA</v>
          </cell>
          <cell r="AB174" t="str">
            <v>COINCIDE</v>
          </cell>
          <cell r="AC174" t="str">
            <v>PENDIENTE PAGO CUBICACION</v>
          </cell>
        </row>
        <row r="175">
          <cell r="A175">
            <v>1935</v>
          </cell>
          <cell r="B175" t="str">
            <v>4254</v>
          </cell>
          <cell r="C175" t="str">
            <v>BASICA COTUI 2</v>
          </cell>
          <cell r="D175" t="str">
            <v/>
          </cell>
          <cell r="E175" t="str">
            <v>SANCHEZ RAMIREZ</v>
          </cell>
          <cell r="F175" t="str">
            <v>COTUI</v>
          </cell>
          <cell r="G175" t="str">
            <v>NUEVA</v>
          </cell>
          <cell r="H175" t="str">
            <v>1</v>
          </cell>
          <cell r="I175" t="str">
            <v>BASICA (B)</v>
          </cell>
          <cell r="J175" t="str">
            <v>ESCUELA</v>
          </cell>
          <cell r="K175" t="str">
            <v>MOPC</v>
          </cell>
          <cell r="L175" t="str">
            <v>FAUSTO MARTINEZ ASENCIO</v>
          </cell>
          <cell r="M175">
            <v>0</v>
          </cell>
          <cell r="N175" t="str">
            <v>JEISET SUSANA</v>
          </cell>
          <cell r="O175">
            <v>27</v>
          </cell>
          <cell r="P175">
            <v>44088</v>
          </cell>
          <cell r="Q175">
            <v>44424</v>
          </cell>
          <cell r="R175">
            <v>44088</v>
          </cell>
          <cell r="S175" t="str">
            <v>NO COINCIDE</v>
          </cell>
          <cell r="T175" t="str">
            <v>COINCIDE</v>
          </cell>
          <cell r="U175" t="str">
            <v>NO COINCIDE</v>
          </cell>
          <cell r="V175">
            <v>44088</v>
          </cell>
          <cell r="W175">
            <v>44088</v>
          </cell>
          <cell r="X175"/>
          <cell r="Y175"/>
          <cell r="Z175" t="str">
            <v>ACTIVA</v>
          </cell>
          <cell r="AA175" t="str">
            <v>ACTIVA</v>
          </cell>
          <cell r="AB175" t="str">
            <v>COINCIDE</v>
          </cell>
          <cell r="AC175" t="str">
            <v>RITMO ESPERADO</v>
          </cell>
        </row>
        <row r="176">
          <cell r="A176">
            <v>629</v>
          </cell>
          <cell r="B176" t="str">
            <v>550-2013</v>
          </cell>
          <cell r="C176" t="str">
            <v>BASICA COTUI 5</v>
          </cell>
          <cell r="D176" t="str">
            <v>BASICA COTUI 5</v>
          </cell>
          <cell r="E176" t="str">
            <v>SANCHEZ RAMIREZ</v>
          </cell>
          <cell r="F176" t="str">
            <v>COTUI</v>
          </cell>
          <cell r="G176" t="str">
            <v>NUEVA</v>
          </cell>
          <cell r="H176" t="str">
            <v>2</v>
          </cell>
          <cell r="I176" t="str">
            <v>BASICA (B)</v>
          </cell>
          <cell r="J176" t="str">
            <v>ESCUELA</v>
          </cell>
          <cell r="K176" t="str">
            <v>MOPC</v>
          </cell>
          <cell r="L176" t="str">
            <v xml:space="preserve">PROVICON CONSTRUCTORA SRL </v>
          </cell>
          <cell r="M176">
            <v>19</v>
          </cell>
          <cell r="N176" t="str">
            <v>JEISET SUSANA</v>
          </cell>
          <cell r="O176">
            <v>37</v>
          </cell>
          <cell r="P176">
            <v>44424</v>
          </cell>
          <cell r="Q176">
            <v>44552</v>
          </cell>
          <cell r="R176">
            <v>44424</v>
          </cell>
          <cell r="S176" t="str">
            <v>NO COINCIDE</v>
          </cell>
          <cell r="T176" t="str">
            <v>COINCIDE</v>
          </cell>
          <cell r="U176" t="str">
            <v>NO COINCIDE</v>
          </cell>
          <cell r="V176">
            <v>44424</v>
          </cell>
          <cell r="W176">
            <v>44424</v>
          </cell>
          <cell r="X176"/>
          <cell r="Y176">
            <v>42475</v>
          </cell>
          <cell r="Z176" t="str">
            <v>DETENIDA</v>
          </cell>
          <cell r="AA176" t="str">
            <v>DETENIDA</v>
          </cell>
          <cell r="AB176" t="str">
            <v>COINCIDE</v>
          </cell>
          <cell r="AC176" t="str">
            <v>INTERVENCION LEGAL</v>
          </cell>
        </row>
        <row r="177">
          <cell r="A177">
            <v>631</v>
          </cell>
          <cell r="B177" t="str">
            <v>552-2013</v>
          </cell>
          <cell r="C177" t="str">
            <v>JUANA DOLORES CRUZ JEREZ</v>
          </cell>
          <cell r="D177" t="str">
            <v>JUANA DOLORES CRUZ JEREZ</v>
          </cell>
          <cell r="E177" t="str">
            <v>SANCHEZ RAMIREZ</v>
          </cell>
          <cell r="F177" t="str">
            <v>COTUI</v>
          </cell>
          <cell r="G177" t="str">
            <v>AMPLIACION Y REPARACION</v>
          </cell>
          <cell r="H177" t="str">
            <v>2</v>
          </cell>
          <cell r="I177" t="str">
            <v>BASICA (B)</v>
          </cell>
          <cell r="J177" t="str">
            <v>ESCUELA</v>
          </cell>
          <cell r="K177" t="str">
            <v>MOPC</v>
          </cell>
          <cell r="L177" t="str">
            <v>LAURA VIRGINIA CRESPO VASQUEZ</v>
          </cell>
          <cell r="M177">
            <v>3</v>
          </cell>
          <cell r="N177" t="str">
            <v>JEISET SUSANA</v>
          </cell>
          <cell r="O177">
            <v>24</v>
          </cell>
          <cell r="P177">
            <v>44278</v>
          </cell>
          <cell r="Q177">
            <v>44431</v>
          </cell>
          <cell r="R177">
            <v>44278</v>
          </cell>
          <cell r="S177" t="str">
            <v>NO COINCIDE</v>
          </cell>
          <cell r="T177" t="str">
            <v>COINCIDE</v>
          </cell>
          <cell r="U177" t="str">
            <v>NO COINCIDE</v>
          </cell>
          <cell r="V177">
            <v>44278</v>
          </cell>
          <cell r="W177">
            <v>44278</v>
          </cell>
          <cell r="X177"/>
          <cell r="Y177">
            <v>43249</v>
          </cell>
          <cell r="Z177" t="str">
            <v>DETENIDA</v>
          </cell>
          <cell r="AA177" t="str">
            <v>DETENIDA</v>
          </cell>
          <cell r="AB177" t="str">
            <v>COINCIDE</v>
          </cell>
          <cell r="AC177" t="str">
            <v>DEPARTAMENTO PRESUPUESTO</v>
          </cell>
        </row>
        <row r="178">
          <cell r="A178">
            <v>161</v>
          </cell>
          <cell r="B178" t="str">
            <v>1587-2012</v>
          </cell>
          <cell r="C178" t="str">
            <v>BASICA FANTINO 2</v>
          </cell>
          <cell r="D178" t="str">
            <v>BASICA FANTINO 2</v>
          </cell>
          <cell r="E178" t="str">
            <v>SANCHEZ RAMIREZ</v>
          </cell>
          <cell r="F178" t="str">
            <v>FANTINO</v>
          </cell>
          <cell r="G178" t="str">
            <v>NUEVA</v>
          </cell>
          <cell r="H178" t="str">
            <v>1</v>
          </cell>
          <cell r="I178" t="str">
            <v>BASICA (B)</v>
          </cell>
          <cell r="J178" t="str">
            <v>ESCUELA</v>
          </cell>
          <cell r="K178" t="str">
            <v>MOPC</v>
          </cell>
          <cell r="L178" t="str">
            <v>ALVIN ARTURO MIESES MOSQUEA</v>
          </cell>
          <cell r="M178">
            <v>25</v>
          </cell>
          <cell r="N178" t="str">
            <v>JEISET SUSANA</v>
          </cell>
          <cell r="O178">
            <v>82</v>
          </cell>
          <cell r="P178">
            <v>44461</v>
          </cell>
          <cell r="Q178">
            <v>44552</v>
          </cell>
          <cell r="R178">
            <v>44461</v>
          </cell>
          <cell r="S178" t="str">
            <v>NO COINCIDE</v>
          </cell>
          <cell r="T178" t="str">
            <v>COINCIDE</v>
          </cell>
          <cell r="U178" t="str">
            <v>NO COINCIDE</v>
          </cell>
          <cell r="V178">
            <v>44461</v>
          </cell>
          <cell r="W178">
            <v>44461</v>
          </cell>
          <cell r="X178"/>
          <cell r="Y178">
            <v>42289</v>
          </cell>
          <cell r="Z178" t="str">
            <v>DETENIDA</v>
          </cell>
          <cell r="AA178" t="str">
            <v>DETENIDA</v>
          </cell>
          <cell r="AB178" t="str">
            <v>COINCIDE</v>
          </cell>
          <cell r="AC178" t="str">
            <v>INTERVENCION LEGAL</v>
          </cell>
        </row>
        <row r="179">
          <cell r="A179">
            <v>13</v>
          </cell>
          <cell r="B179" t="str">
            <v>1340-2012</v>
          </cell>
          <cell r="C179" t="str">
            <v>BASICA VILLA LA MATA 1</v>
          </cell>
          <cell r="D179" t="str">
            <v>BASICA VILLA LA MATA 1</v>
          </cell>
          <cell r="E179" t="str">
            <v>SANCHEZ RAMIREZ</v>
          </cell>
          <cell r="F179" t="str">
            <v>VILLA LA MATA</v>
          </cell>
          <cell r="G179" t="str">
            <v>NUEVA</v>
          </cell>
          <cell r="H179" t="str">
            <v>1</v>
          </cell>
          <cell r="I179" t="str">
            <v>BASICA (B)</v>
          </cell>
          <cell r="J179" t="str">
            <v>ESCUELA</v>
          </cell>
          <cell r="K179" t="str">
            <v>MOPC</v>
          </cell>
          <cell r="L179" t="str">
            <v>ASFALTOS TROPICALES SRL</v>
          </cell>
          <cell r="M179">
            <v>26</v>
          </cell>
          <cell r="N179" t="str">
            <v>JEISET SUSANA</v>
          </cell>
          <cell r="O179">
            <v>75</v>
          </cell>
          <cell r="P179">
            <v>44455</v>
          </cell>
          <cell r="Q179">
            <v>44455</v>
          </cell>
          <cell r="R179">
            <v>44455</v>
          </cell>
          <cell r="S179" t="str">
            <v>COINCIDE</v>
          </cell>
          <cell r="T179" t="str">
            <v>COINCIDE</v>
          </cell>
          <cell r="U179" t="str">
            <v>COINCIDE</v>
          </cell>
          <cell r="V179">
            <v>44455</v>
          </cell>
          <cell r="W179">
            <v>44455</v>
          </cell>
          <cell r="X179"/>
          <cell r="Y179">
            <v>42313</v>
          </cell>
          <cell r="Z179" t="str">
            <v>DETENIDA</v>
          </cell>
          <cell r="AA179" t="str">
            <v>DETENIDA</v>
          </cell>
          <cell r="AB179" t="str">
            <v>COINCIDE</v>
          </cell>
          <cell r="AC179" t="str">
            <v>INTERVENCION LEGAL</v>
          </cell>
        </row>
        <row r="180">
          <cell r="A180">
            <v>1955</v>
          </cell>
          <cell r="B180" t="str">
            <v>8602</v>
          </cell>
          <cell r="C180" t="str">
            <v>BASICA VILLA LA MATA 1</v>
          </cell>
          <cell r="D180" t="str">
            <v/>
          </cell>
          <cell r="E180" t="str">
            <v>SANCHEZ RAMIREZ</v>
          </cell>
          <cell r="F180" t="str">
            <v>VILLA LA MATA</v>
          </cell>
          <cell r="G180" t="str">
            <v>NUEVA</v>
          </cell>
          <cell r="H180" t="str">
            <v>1</v>
          </cell>
          <cell r="I180" t="str">
            <v>BASICA (B)</v>
          </cell>
          <cell r="J180" t="str">
            <v>ESCUELA</v>
          </cell>
          <cell r="K180" t="str">
            <v>MOPC</v>
          </cell>
          <cell r="L180" t="str">
            <v>JOSE GARGARIN MATOS SANTANA</v>
          </cell>
          <cell r="M180">
            <v>0</v>
          </cell>
          <cell r="N180" t="str">
            <v>JEISET SUSANA</v>
          </cell>
          <cell r="O180">
            <v>75</v>
          </cell>
          <cell r="P180">
            <v>44547</v>
          </cell>
          <cell r="Q180">
            <v>44547</v>
          </cell>
          <cell r="R180">
            <v>44547</v>
          </cell>
          <cell r="S180" t="str">
            <v>COINCIDE</v>
          </cell>
          <cell r="T180" t="str">
            <v>COINCIDE</v>
          </cell>
          <cell r="U180" t="str">
            <v>COINCIDE</v>
          </cell>
          <cell r="V180">
            <v>44547</v>
          </cell>
          <cell r="W180">
            <v>44547</v>
          </cell>
          <cell r="X180"/>
          <cell r="Y180"/>
          <cell r="Z180" t="str">
            <v>PRELIMINARES</v>
          </cell>
          <cell r="AA180" t="str">
            <v>NO INICIADA</v>
          </cell>
          <cell r="AB180" t="str">
            <v>NO COINCIDE</v>
          </cell>
          <cell r="AC180" t="str">
            <v>A LA ESPERA PROGRAMACIÓN</v>
          </cell>
        </row>
        <row r="181">
          <cell r="A181">
            <v>16</v>
          </cell>
          <cell r="B181" t="str">
            <v>1356-2012</v>
          </cell>
          <cell r="C181" t="str">
            <v>LA BIJA-JOSE FRANCISCO PEÑA GOMEZ</v>
          </cell>
          <cell r="D181" t="str">
            <v>LA BIJA-JOSE FRANCISCO PEÑA GOMEZ</v>
          </cell>
          <cell r="E181" t="str">
            <v>SANCHEZ RAMIREZ</v>
          </cell>
          <cell r="F181" t="str">
            <v>VILLA LA MATA</v>
          </cell>
          <cell r="G181" t="str">
            <v>NUEVA</v>
          </cell>
          <cell r="H181" t="str">
            <v>1</v>
          </cell>
          <cell r="I181" t="str">
            <v>BASICA (B)</v>
          </cell>
          <cell r="J181" t="str">
            <v>ESCUELA</v>
          </cell>
          <cell r="K181" t="str">
            <v>MOPC</v>
          </cell>
          <cell r="L181" t="str">
            <v>MARCO ANTONIO ROMAN NICOLAS</v>
          </cell>
          <cell r="M181">
            <v>16</v>
          </cell>
          <cell r="N181" t="str">
            <v>JEISET SUSANA</v>
          </cell>
          <cell r="O181">
            <v>77</v>
          </cell>
          <cell r="P181">
            <v>44427</v>
          </cell>
          <cell r="Q181">
            <v>44550</v>
          </cell>
          <cell r="R181">
            <v>44427</v>
          </cell>
          <cell r="S181" t="str">
            <v>NO COINCIDE</v>
          </cell>
          <cell r="T181" t="str">
            <v>COINCIDE</v>
          </cell>
          <cell r="U181" t="str">
            <v>NO COINCIDE</v>
          </cell>
          <cell r="V181">
            <v>44427</v>
          </cell>
          <cell r="W181">
            <v>44427</v>
          </cell>
          <cell r="X181"/>
          <cell r="Y181">
            <v>42044</v>
          </cell>
          <cell r="Z181" t="str">
            <v>DETENIDA</v>
          </cell>
          <cell r="AA181" t="str">
            <v>DETENIDA</v>
          </cell>
          <cell r="AB181" t="str">
            <v>COINCIDE</v>
          </cell>
          <cell r="AC181" t="str">
            <v>INTERVENCION LEGAL</v>
          </cell>
        </row>
        <row r="182">
          <cell r="A182">
            <v>1711</v>
          </cell>
          <cell r="B182" t="str">
            <v>0216-15</v>
          </cell>
          <cell r="C182" t="str">
            <v>BASICA VILLA LA MATA</v>
          </cell>
          <cell r="D182" t="str">
            <v>BASICA VILLA LA MATA</v>
          </cell>
          <cell r="E182" t="str">
            <v>SANCHEZ RAMIREZ</v>
          </cell>
          <cell r="F182" t="str">
            <v>VILLA LA MATA</v>
          </cell>
          <cell r="G182" t="str">
            <v>NUEVA</v>
          </cell>
          <cell r="H182" t="str">
            <v>4</v>
          </cell>
          <cell r="I182" t="str">
            <v>BASICA (B)</v>
          </cell>
          <cell r="J182" t="str">
            <v>ESCUELA</v>
          </cell>
          <cell r="K182" t="str">
            <v>MOPC</v>
          </cell>
          <cell r="L182" t="str">
            <v>JUAN ZOILO ROA SANTANA</v>
          </cell>
          <cell r="M182">
            <v>18</v>
          </cell>
          <cell r="N182" t="str">
            <v>JEISET SUSANA</v>
          </cell>
          <cell r="O182">
            <v>11</v>
          </cell>
          <cell r="P182">
            <v>44310</v>
          </cell>
          <cell r="Q182">
            <v>44557</v>
          </cell>
          <cell r="R182">
            <v>44310</v>
          </cell>
          <cell r="S182" t="str">
            <v>NO COINCIDE</v>
          </cell>
          <cell r="T182" t="str">
            <v>COINCIDE</v>
          </cell>
          <cell r="U182" t="str">
            <v>NO COINCIDE</v>
          </cell>
          <cell r="V182">
            <v>44310</v>
          </cell>
          <cell r="W182">
            <v>44310</v>
          </cell>
          <cell r="X182"/>
          <cell r="Y182">
            <v>43664</v>
          </cell>
          <cell r="Z182" t="str">
            <v>ACTIVA</v>
          </cell>
          <cell r="AA182" t="str">
            <v>ACTIVA</v>
          </cell>
          <cell r="AB182" t="str">
            <v>COINCIDE</v>
          </cell>
          <cell r="AC182" t="str">
            <v>RITMO ESPERADO</v>
          </cell>
        </row>
        <row r="183">
          <cell r="A183">
            <v>1925</v>
          </cell>
          <cell r="B183" t="str">
            <v/>
          </cell>
          <cell r="C183" t="str">
            <v>LOS FRANCESES (BASICA LA GALLERA)</v>
          </cell>
          <cell r="D183" t="str">
            <v/>
          </cell>
          <cell r="E183" t="str">
            <v>EL SEIBO</v>
          </cell>
          <cell r="F183" t="str">
            <v>MICHES</v>
          </cell>
          <cell r="G183" t="str">
            <v>NUEVA</v>
          </cell>
          <cell r="H183" t="str">
            <v>4</v>
          </cell>
          <cell r="I183" t="str">
            <v>BASICA (B)</v>
          </cell>
          <cell r="J183" t="str">
            <v>ESCUELA</v>
          </cell>
          <cell r="K183" t="str">
            <v>MOPC</v>
          </cell>
          <cell r="L183" t="str">
            <v>LL SOLUCIONES ALTERNATIVAS EIRL</v>
          </cell>
          <cell r="M183">
            <v>0</v>
          </cell>
          <cell r="N183" t="str">
            <v>JOSE UREÑA</v>
          </cell>
          <cell r="O183">
            <v>22</v>
          </cell>
          <cell r="P183">
            <v>44270</v>
          </cell>
          <cell r="Q183">
            <v>44424</v>
          </cell>
          <cell r="R183">
            <v>44270</v>
          </cell>
          <cell r="S183" t="str">
            <v>NO COINCIDE</v>
          </cell>
          <cell r="T183" t="str">
            <v>COINCIDE</v>
          </cell>
          <cell r="U183" t="str">
            <v>NO COINCIDE</v>
          </cell>
          <cell r="V183">
            <v>44270</v>
          </cell>
          <cell r="W183">
            <v>44155</v>
          </cell>
          <cell r="X183"/>
          <cell r="Y183"/>
          <cell r="Z183" t="str">
            <v>ACTIVA</v>
          </cell>
          <cell r="AA183" t="str">
            <v>ACTIVA</v>
          </cell>
          <cell r="AB183" t="str">
            <v>COINCIDE</v>
          </cell>
          <cell r="AC183" t="str">
            <v>RITMO ESPERADO</v>
          </cell>
        </row>
        <row r="184">
          <cell r="A184">
            <v>1546</v>
          </cell>
          <cell r="B184" t="str">
            <v>0094-15</v>
          </cell>
          <cell r="C184" t="str">
            <v>BASICA BATEY PELIGRO</v>
          </cell>
          <cell r="D184" t="str">
            <v/>
          </cell>
          <cell r="E184" t="str">
            <v>LA ALTAGRACIA</v>
          </cell>
          <cell r="F184" t="str">
            <v>HIGUEY</v>
          </cell>
          <cell r="G184" t="str">
            <v>NUEVA</v>
          </cell>
          <cell r="H184" t="str">
            <v>4</v>
          </cell>
          <cell r="I184" t="str">
            <v>BASICA (B)</v>
          </cell>
          <cell r="J184" t="str">
            <v>ESCUELA</v>
          </cell>
          <cell r="K184" t="str">
            <v>MOPC2</v>
          </cell>
          <cell r="L184" t="str">
            <v>JESUS BENJAMIN PEREZ HERRERA</v>
          </cell>
          <cell r="M184">
            <v>7</v>
          </cell>
          <cell r="N184" t="str">
            <v>JOSE UREÑA</v>
          </cell>
          <cell r="O184">
            <v>44</v>
          </cell>
          <cell r="P184">
            <v>44253</v>
          </cell>
          <cell r="Q184">
            <v>44536</v>
          </cell>
          <cell r="R184">
            <v>44253</v>
          </cell>
          <cell r="S184" t="str">
            <v>NO COINCIDE</v>
          </cell>
          <cell r="T184" t="str">
            <v>COINCIDE</v>
          </cell>
          <cell r="U184" t="str">
            <v>NO COINCIDE</v>
          </cell>
          <cell r="V184">
            <v>44253</v>
          </cell>
          <cell r="W184">
            <v>44186</v>
          </cell>
          <cell r="X184"/>
          <cell r="Y184"/>
          <cell r="Z184" t="str">
            <v>ACTIVA</v>
          </cell>
          <cell r="AA184" t="str">
            <v>ACTIVA</v>
          </cell>
          <cell r="AB184" t="str">
            <v>COINCIDE</v>
          </cell>
          <cell r="AC184" t="str">
            <v>RITMO LENTO</v>
          </cell>
        </row>
        <row r="185">
          <cell r="A185">
            <v>1530</v>
          </cell>
          <cell r="B185" t="str">
            <v/>
          </cell>
          <cell r="C185" t="str">
            <v>BASICA CHILO POURIET</v>
          </cell>
          <cell r="D185" t="str">
            <v/>
          </cell>
          <cell r="E185" t="str">
            <v>LA ALTAGRACIA</v>
          </cell>
          <cell r="F185" t="str">
            <v>HIGUEY</v>
          </cell>
          <cell r="G185" t="str">
            <v>NUEVA</v>
          </cell>
          <cell r="H185" t="str">
            <v>4</v>
          </cell>
          <cell r="I185" t="str">
            <v>BASICA (B)</v>
          </cell>
          <cell r="J185" t="str">
            <v>ESCUELA</v>
          </cell>
          <cell r="K185" t="str">
            <v>MOPC2</v>
          </cell>
          <cell r="L185" t="str">
            <v>JHOANDRY SANTANA CASTILLO</v>
          </cell>
          <cell r="M185">
            <v>24</v>
          </cell>
          <cell r="N185" t="str">
            <v>JOSE UREÑA</v>
          </cell>
          <cell r="O185">
            <v>0</v>
          </cell>
          <cell r="P185">
            <v>44363</v>
          </cell>
          <cell r="Q185">
            <v>44550</v>
          </cell>
          <cell r="R185">
            <v>44363</v>
          </cell>
          <cell r="S185" t="str">
            <v>NO COINCIDE</v>
          </cell>
          <cell r="T185" t="str">
            <v>COINCIDE</v>
          </cell>
          <cell r="U185" t="str">
            <v>NO COINCIDE</v>
          </cell>
          <cell r="V185">
            <v>44363</v>
          </cell>
          <cell r="W185">
            <v>44363</v>
          </cell>
          <cell r="X185"/>
          <cell r="Y185"/>
          <cell r="Z185" t="str">
            <v>NO INICIADA</v>
          </cell>
          <cell r="AA185" t="str">
            <v>NO INICIADA</v>
          </cell>
          <cell r="AB185" t="str">
            <v>COINCIDE</v>
          </cell>
          <cell r="AC185" t="str">
            <v>CAMBIO DE SOLAR</v>
          </cell>
        </row>
        <row r="186">
          <cell r="A186">
            <v>1531</v>
          </cell>
          <cell r="B186" t="str">
            <v/>
          </cell>
          <cell r="C186" t="str">
            <v>BASICA CRUZ DEL ISLEÑO</v>
          </cell>
          <cell r="D186" t="str">
            <v/>
          </cell>
          <cell r="E186" t="str">
            <v>LA ALTAGRACIA</v>
          </cell>
          <cell r="F186" t="str">
            <v>HIGUEY</v>
          </cell>
          <cell r="G186" t="str">
            <v>NUEVA</v>
          </cell>
          <cell r="H186" t="str">
            <v>4</v>
          </cell>
          <cell r="I186" t="str">
            <v>BASICA (B)</v>
          </cell>
          <cell r="J186" t="str">
            <v>ESCUELA</v>
          </cell>
          <cell r="K186" t="str">
            <v>MOPC2</v>
          </cell>
          <cell r="L186" t="str">
            <v>AMABLE EURIPIDES MONTAS UREÑA</v>
          </cell>
          <cell r="M186">
            <v>9</v>
          </cell>
          <cell r="N186" t="str">
            <v>JOSE UREÑA</v>
          </cell>
          <cell r="O186">
            <v>0</v>
          </cell>
          <cell r="P186">
            <v>44377</v>
          </cell>
          <cell r="Q186">
            <v>44557</v>
          </cell>
          <cell r="R186">
            <v>44377</v>
          </cell>
          <cell r="S186" t="str">
            <v>NO COINCIDE</v>
          </cell>
          <cell r="T186" t="str">
            <v>COINCIDE</v>
          </cell>
          <cell r="U186" t="str">
            <v>NO COINCIDE</v>
          </cell>
          <cell r="V186">
            <v>44377</v>
          </cell>
          <cell r="W186">
            <v>44377</v>
          </cell>
          <cell r="X186"/>
          <cell r="Y186"/>
          <cell r="Z186" t="str">
            <v>NO INICIADA</v>
          </cell>
          <cell r="AA186" t="str">
            <v>NO INICIADA</v>
          </cell>
          <cell r="AB186" t="str">
            <v>COINCIDE</v>
          </cell>
          <cell r="AC186" t="str">
            <v>SOLAR NO IDENTIFICADO</v>
          </cell>
        </row>
        <row r="187">
          <cell r="A187">
            <v>1532</v>
          </cell>
          <cell r="B187" t="str">
            <v>0396-15</v>
          </cell>
          <cell r="C187" t="str">
            <v>BASICA DOS JARDAS</v>
          </cell>
          <cell r="D187" t="str">
            <v/>
          </cell>
          <cell r="E187" t="str">
            <v>LA ALTAGRACIA</v>
          </cell>
          <cell r="F187" t="str">
            <v>HIGUEY</v>
          </cell>
          <cell r="G187" t="str">
            <v>NUEVA</v>
          </cell>
          <cell r="H187" t="str">
            <v>4</v>
          </cell>
          <cell r="I187" t="str">
            <v>BASICA (B)</v>
          </cell>
          <cell r="J187" t="str">
            <v>ESCUELA</v>
          </cell>
          <cell r="K187" t="str">
            <v>MOPC2</v>
          </cell>
          <cell r="L187" t="str">
            <v>GRUPO CARPIO R INGENIEROS ARQUITECTOS SRL</v>
          </cell>
          <cell r="M187">
            <v>21</v>
          </cell>
          <cell r="N187" t="str">
            <v>JOSE UREÑA</v>
          </cell>
          <cell r="O187">
            <v>50</v>
          </cell>
          <cell r="P187">
            <v>44103</v>
          </cell>
          <cell r="Q187">
            <v>44158</v>
          </cell>
          <cell r="R187">
            <v>44103</v>
          </cell>
          <cell r="S187" t="str">
            <v>NO COINCIDE</v>
          </cell>
          <cell r="T187" t="str">
            <v>COINCIDE</v>
          </cell>
          <cell r="U187" t="str">
            <v>NO COINCIDE</v>
          </cell>
          <cell r="V187">
            <v>44103</v>
          </cell>
          <cell r="W187">
            <v>44103</v>
          </cell>
          <cell r="X187"/>
          <cell r="Y187"/>
          <cell r="Z187" t="str">
            <v>ACTIVA</v>
          </cell>
          <cell r="AA187" t="str">
            <v>ACTIVA</v>
          </cell>
          <cell r="AB187" t="str">
            <v>COINCIDE</v>
          </cell>
          <cell r="AC187" t="str">
            <v>RITMO ESPERADO</v>
          </cell>
        </row>
        <row r="188">
          <cell r="A188">
            <v>1535</v>
          </cell>
          <cell r="B188" t="str">
            <v/>
          </cell>
          <cell r="C188" t="str">
            <v>BASICA SAJOUR</v>
          </cell>
          <cell r="D188" t="str">
            <v/>
          </cell>
          <cell r="E188" t="str">
            <v>LA ALTAGRACIA</v>
          </cell>
          <cell r="F188" t="str">
            <v>HIGUEY</v>
          </cell>
          <cell r="G188" t="str">
            <v>NUEVA</v>
          </cell>
          <cell r="H188" t="str">
            <v>4</v>
          </cell>
          <cell r="I188" t="str">
            <v>BASICA (B)</v>
          </cell>
          <cell r="J188" t="str">
            <v>ESCUELA</v>
          </cell>
          <cell r="K188" t="str">
            <v>MOPC2</v>
          </cell>
          <cell r="L188" t="str">
            <v>ANTHONY ROOSEVELT BRUNO ROSARIO</v>
          </cell>
          <cell r="M188">
            <v>24</v>
          </cell>
          <cell r="N188" t="str">
            <v>JOSE UREÑA</v>
          </cell>
          <cell r="O188">
            <v>1</v>
          </cell>
          <cell r="P188">
            <v>44377</v>
          </cell>
          <cell r="Q188">
            <v>44550</v>
          </cell>
          <cell r="R188">
            <v>44377</v>
          </cell>
          <cell r="S188" t="str">
            <v>NO COINCIDE</v>
          </cell>
          <cell r="T188" t="str">
            <v>COINCIDE</v>
          </cell>
          <cell r="U188" t="str">
            <v>NO COINCIDE</v>
          </cell>
          <cell r="V188">
            <v>44377</v>
          </cell>
          <cell r="W188">
            <v>44377</v>
          </cell>
          <cell r="X188"/>
          <cell r="Y188">
            <v>43726</v>
          </cell>
          <cell r="Z188" t="str">
            <v>DETENIDA</v>
          </cell>
          <cell r="AA188" t="str">
            <v>DETENIDA</v>
          </cell>
          <cell r="AB188" t="str">
            <v>COINCIDE</v>
          </cell>
          <cell r="AC188" t="str">
            <v xml:space="preserve">PAGO SOLAR </v>
          </cell>
        </row>
        <row r="189">
          <cell r="A189">
            <v>1537</v>
          </cell>
          <cell r="B189" t="str">
            <v>0085-15</v>
          </cell>
          <cell r="C189" t="str">
            <v xml:space="preserve">BASICA ZENON SANTANA </v>
          </cell>
          <cell r="D189" t="str">
            <v/>
          </cell>
          <cell r="E189" t="str">
            <v>LA ALTAGRACIA</v>
          </cell>
          <cell r="F189" t="str">
            <v>HIGUEY</v>
          </cell>
          <cell r="G189" t="str">
            <v>NUEVA</v>
          </cell>
          <cell r="H189" t="str">
            <v>4</v>
          </cell>
          <cell r="I189" t="str">
            <v>BASICA (B)</v>
          </cell>
          <cell r="J189" t="str">
            <v>ESCUELA</v>
          </cell>
          <cell r="K189" t="str">
            <v>MOPC2</v>
          </cell>
          <cell r="L189" t="str">
            <v>NESTOR ALBERTO BRITO MARTINEZ</v>
          </cell>
          <cell r="M189">
            <v>18</v>
          </cell>
          <cell r="N189" t="str">
            <v>JOSE UREÑA</v>
          </cell>
          <cell r="O189">
            <v>39</v>
          </cell>
          <cell r="P189">
            <v>44214</v>
          </cell>
          <cell r="Q189">
            <v>44347</v>
          </cell>
          <cell r="R189">
            <v>44214</v>
          </cell>
          <cell r="S189" t="str">
            <v>NO COINCIDE</v>
          </cell>
          <cell r="T189" t="str">
            <v>COINCIDE</v>
          </cell>
          <cell r="U189" t="str">
            <v>NO COINCIDE</v>
          </cell>
          <cell r="V189">
            <v>44214</v>
          </cell>
          <cell r="W189">
            <v>44134</v>
          </cell>
          <cell r="X189"/>
          <cell r="Y189"/>
          <cell r="Z189" t="str">
            <v>ACTIVA</v>
          </cell>
          <cell r="AA189" t="str">
            <v>ACTIVA</v>
          </cell>
          <cell r="AB189" t="str">
            <v>COINCIDE</v>
          </cell>
          <cell r="AC189" t="str">
            <v>RITMO LENTO</v>
          </cell>
        </row>
        <row r="190">
          <cell r="A190">
            <v>1102</v>
          </cell>
          <cell r="B190" t="str">
            <v/>
          </cell>
          <cell r="C190" t="str">
            <v>BASICA BATEY MAGDALENA</v>
          </cell>
          <cell r="D190" t="str">
            <v/>
          </cell>
          <cell r="E190" t="str">
            <v>LA ALTAGRACIA</v>
          </cell>
          <cell r="F190" t="str">
            <v>SAN RAFAEL DEL YUMA</v>
          </cell>
          <cell r="G190" t="str">
            <v>NUEVA</v>
          </cell>
          <cell r="H190" t="str">
            <v>3</v>
          </cell>
          <cell r="I190" t="str">
            <v>BASICA (B)</v>
          </cell>
          <cell r="J190" t="str">
            <v>ESCUELA</v>
          </cell>
          <cell r="K190" t="str">
            <v>MOPC2</v>
          </cell>
          <cell r="L190" t="str">
            <v>JULIO ERNESTO CEDEÑO CEDANO</v>
          </cell>
          <cell r="M190">
            <v>18</v>
          </cell>
          <cell r="N190" t="str">
            <v>JOSE UREÑA</v>
          </cell>
          <cell r="O190">
            <v>7</v>
          </cell>
          <cell r="P190">
            <v>44314</v>
          </cell>
          <cell r="Q190">
            <v>44417</v>
          </cell>
          <cell r="R190">
            <v>44314</v>
          </cell>
          <cell r="S190" t="str">
            <v>NO COINCIDE</v>
          </cell>
          <cell r="T190" t="str">
            <v>COINCIDE</v>
          </cell>
          <cell r="U190" t="str">
            <v>NO COINCIDE</v>
          </cell>
          <cell r="V190">
            <v>44314</v>
          </cell>
          <cell r="W190">
            <v>44314</v>
          </cell>
          <cell r="X190"/>
          <cell r="Y190"/>
          <cell r="Z190" t="str">
            <v>ACTIVA</v>
          </cell>
          <cell r="AA190" t="str">
            <v>ACTIVA</v>
          </cell>
          <cell r="AB190" t="str">
            <v>COINCIDE</v>
          </cell>
          <cell r="AC190" t="str">
            <v>RITMO ESPERADO</v>
          </cell>
        </row>
        <row r="191">
          <cell r="A191">
            <v>1103</v>
          </cell>
          <cell r="B191" t="str">
            <v/>
          </cell>
          <cell r="C191" t="str">
            <v>BASICA CAMPO NUEVO</v>
          </cell>
          <cell r="D191" t="str">
            <v/>
          </cell>
          <cell r="E191" t="str">
            <v>LA ALTAGRACIA</v>
          </cell>
          <cell r="F191" t="str">
            <v>SAN RAFAEL DEL YUMA</v>
          </cell>
          <cell r="G191" t="str">
            <v>NUEVA</v>
          </cell>
          <cell r="H191" t="str">
            <v>3</v>
          </cell>
          <cell r="I191" t="str">
            <v>BASICA (B)</v>
          </cell>
          <cell r="J191" t="str">
            <v>ESCUELA</v>
          </cell>
          <cell r="K191" t="str">
            <v>MOPC2</v>
          </cell>
          <cell r="L191" t="str">
            <v>DLC ARQUITECTURA S A</v>
          </cell>
          <cell r="M191">
            <v>18</v>
          </cell>
          <cell r="N191" t="str">
            <v>JOSE UREÑA</v>
          </cell>
          <cell r="O191">
            <v>0</v>
          </cell>
          <cell r="P191">
            <v>44424</v>
          </cell>
          <cell r="Q191">
            <v>44424</v>
          </cell>
          <cell r="R191">
            <v>44424</v>
          </cell>
          <cell r="S191" t="str">
            <v>COINCIDE</v>
          </cell>
          <cell r="T191" t="str">
            <v>COINCIDE</v>
          </cell>
          <cell r="U191" t="str">
            <v>COINCIDE</v>
          </cell>
          <cell r="V191">
            <v>44424</v>
          </cell>
          <cell r="W191">
            <v>44424</v>
          </cell>
          <cell r="X191"/>
          <cell r="Y191"/>
          <cell r="Z191" t="str">
            <v>NO INICIADA</v>
          </cell>
          <cell r="AA191" t="str">
            <v>NO INICIADA</v>
          </cell>
          <cell r="AB191" t="str">
            <v>COINCIDE</v>
          </cell>
          <cell r="AC191" t="str">
            <v>SOLAR NO IDENTIFICADO</v>
          </cell>
        </row>
        <row r="192">
          <cell r="A192">
            <v>1107</v>
          </cell>
          <cell r="B192" t="str">
            <v/>
          </cell>
          <cell r="C192" t="str">
            <v>BASICA ESPEJO PAULINA JIMENEZ</v>
          </cell>
          <cell r="D192" t="str">
            <v/>
          </cell>
          <cell r="E192" t="str">
            <v>LA ROMANA</v>
          </cell>
          <cell r="F192" t="str">
            <v>LA ROMANA</v>
          </cell>
          <cell r="G192" t="str">
            <v>NUEVA</v>
          </cell>
          <cell r="H192" t="str">
            <v>3</v>
          </cell>
          <cell r="I192" t="str">
            <v>BASICA (B)</v>
          </cell>
          <cell r="J192" t="str">
            <v>ESCUELA</v>
          </cell>
          <cell r="K192" t="str">
            <v>MOPC2</v>
          </cell>
          <cell r="L192" t="str">
            <v>EDUARDO MATEO BERROA</v>
          </cell>
          <cell r="M192">
            <v>24</v>
          </cell>
          <cell r="N192" t="str">
            <v>JOSE UREÑA</v>
          </cell>
          <cell r="O192">
            <v>34</v>
          </cell>
          <cell r="P192">
            <v>44124</v>
          </cell>
          <cell r="Q192">
            <v>44124</v>
          </cell>
          <cell r="R192">
            <v>44124</v>
          </cell>
          <cell r="S192" t="str">
            <v>COINCIDE</v>
          </cell>
          <cell r="T192" t="str">
            <v>COINCIDE</v>
          </cell>
          <cell r="U192" t="str">
            <v>COINCIDE</v>
          </cell>
          <cell r="V192">
            <v>44124</v>
          </cell>
          <cell r="W192">
            <v>44059</v>
          </cell>
          <cell r="X192"/>
          <cell r="Y192"/>
          <cell r="Z192" t="str">
            <v>ACTIVA</v>
          </cell>
          <cell r="AA192" t="str">
            <v>ACTIVA</v>
          </cell>
          <cell r="AB192" t="str">
            <v>COINCIDE</v>
          </cell>
          <cell r="AC192" t="str">
            <v>RITMO ESPERADO</v>
          </cell>
        </row>
        <row r="193">
          <cell r="A193">
            <v>1549</v>
          </cell>
          <cell r="B193" t="str">
            <v>0096-15</v>
          </cell>
          <cell r="C193" t="str">
            <v>BASICA ROMANA DEL OESTE</v>
          </cell>
          <cell r="D193" t="str">
            <v/>
          </cell>
          <cell r="E193" t="str">
            <v>LA ROMANA</v>
          </cell>
          <cell r="F193" t="str">
            <v>LA ROMANA</v>
          </cell>
          <cell r="G193" t="str">
            <v>NUEVA</v>
          </cell>
          <cell r="H193" t="str">
            <v>4</v>
          </cell>
          <cell r="I193" t="str">
            <v>BASICA (B)</v>
          </cell>
          <cell r="J193" t="str">
            <v>ESCUELA</v>
          </cell>
          <cell r="K193" t="str">
            <v>MOPC2</v>
          </cell>
          <cell r="L193" t="str">
            <v>FABIAN ELADIO MARTINEZ RODRIGUEZ</v>
          </cell>
          <cell r="M193">
            <v>24</v>
          </cell>
          <cell r="N193" t="str">
            <v>JOSE UREÑA</v>
          </cell>
          <cell r="O193">
            <v>23</v>
          </cell>
          <cell r="P193">
            <v>44330</v>
          </cell>
          <cell r="Q193">
            <v>44424</v>
          </cell>
          <cell r="R193">
            <v>44330</v>
          </cell>
          <cell r="S193" t="str">
            <v>NO COINCIDE</v>
          </cell>
          <cell r="T193" t="str">
            <v>COINCIDE</v>
          </cell>
          <cell r="U193" t="str">
            <v>NO COINCIDE</v>
          </cell>
          <cell r="V193">
            <v>44330</v>
          </cell>
          <cell r="W193">
            <v>44301</v>
          </cell>
          <cell r="X193"/>
          <cell r="Y193"/>
          <cell r="Z193" t="str">
            <v>ACTIVA</v>
          </cell>
          <cell r="AA193" t="str">
            <v>ACTIVA</v>
          </cell>
          <cell r="AB193" t="str">
            <v>COINCIDE</v>
          </cell>
          <cell r="AC193" t="str">
            <v>RITMO ESPERADO</v>
          </cell>
        </row>
        <row r="194">
          <cell r="A194">
            <v>1554</v>
          </cell>
          <cell r="B194" t="str">
            <v>0101-15</v>
          </cell>
          <cell r="C194" t="str">
            <v>BASICA EL 6 (ESPEJO TZU-CHI)</v>
          </cell>
          <cell r="D194" t="str">
            <v/>
          </cell>
          <cell r="E194" t="str">
            <v>LA ROMANA</v>
          </cell>
          <cell r="F194" t="str">
            <v>VILLA HERMOSA</v>
          </cell>
          <cell r="G194" t="str">
            <v>NUEVA</v>
          </cell>
          <cell r="H194" t="str">
            <v>4</v>
          </cell>
          <cell r="I194" t="str">
            <v>BASICA (B)</v>
          </cell>
          <cell r="J194" t="str">
            <v>ESCUELA</v>
          </cell>
          <cell r="K194" t="str">
            <v>MOPC2</v>
          </cell>
          <cell r="L194" t="str">
            <v>HOMERO MANELIX GRATEREAUX DURAN</v>
          </cell>
          <cell r="M194">
            <v>24</v>
          </cell>
          <cell r="N194" t="str">
            <v>JOSE UREÑA</v>
          </cell>
          <cell r="O194">
            <v>28</v>
          </cell>
          <cell r="P194">
            <v>44175</v>
          </cell>
          <cell r="Q194">
            <v>44175</v>
          </cell>
          <cell r="R194">
            <v>44175</v>
          </cell>
          <cell r="S194" t="str">
            <v>COINCIDE</v>
          </cell>
          <cell r="T194" t="str">
            <v>COINCIDE</v>
          </cell>
          <cell r="U194" t="str">
            <v>COINCIDE</v>
          </cell>
          <cell r="V194">
            <v>44175</v>
          </cell>
          <cell r="W194">
            <v>44175</v>
          </cell>
          <cell r="X194"/>
          <cell r="Y194"/>
          <cell r="Z194" t="str">
            <v>ACTIVA</v>
          </cell>
          <cell r="AA194" t="str">
            <v>ACTIVA</v>
          </cell>
          <cell r="AB194" t="str">
            <v>COINCIDE</v>
          </cell>
          <cell r="AC194" t="str">
            <v>RITMO ESPERADO</v>
          </cell>
        </row>
        <row r="195">
          <cell r="A195">
            <v>1944</v>
          </cell>
          <cell r="B195" t="str">
            <v>0156</v>
          </cell>
          <cell r="C195" t="str">
            <v>GENERAL GASPAR POLANCO</v>
          </cell>
          <cell r="D195" t="str">
            <v/>
          </cell>
          <cell r="E195" t="str">
            <v>MONTE PLATA</v>
          </cell>
          <cell r="F195" t="str">
            <v>BAYAGUANA</v>
          </cell>
          <cell r="G195" t="str">
            <v>AMPLIACION Y REPARACION</v>
          </cell>
          <cell r="H195" t="str">
            <v>2</v>
          </cell>
          <cell r="I195" t="str">
            <v>BASICA (B)</v>
          </cell>
          <cell r="J195" t="str">
            <v>ESCUELA</v>
          </cell>
          <cell r="K195" t="str">
            <v>MOPC</v>
          </cell>
          <cell r="L195" t="str">
            <v>EMERLY ALEXANDRA EUSEBIO DE LA CRUZ</v>
          </cell>
          <cell r="M195">
            <v>0</v>
          </cell>
          <cell r="N195" t="str">
            <v>JOSE UREÑA</v>
          </cell>
          <cell r="O195">
            <v>35</v>
          </cell>
          <cell r="P195">
            <v>44185</v>
          </cell>
          <cell r="Q195">
            <v>44550</v>
          </cell>
          <cell r="R195">
            <v>44185</v>
          </cell>
          <cell r="S195" t="str">
            <v>NO COINCIDE</v>
          </cell>
          <cell r="T195" t="str">
            <v>COINCIDE</v>
          </cell>
          <cell r="U195" t="str">
            <v>NO COINCIDE</v>
          </cell>
          <cell r="V195">
            <v>44185</v>
          </cell>
          <cell r="W195">
            <v>44161</v>
          </cell>
          <cell r="X195"/>
          <cell r="Y195"/>
          <cell r="Z195" t="str">
            <v>ACTIVA</v>
          </cell>
          <cell r="AA195" t="str">
            <v>ACTIVA</v>
          </cell>
          <cell r="AB195" t="str">
            <v>COINCIDE</v>
          </cell>
          <cell r="AC195" t="str">
            <v>RITMO ESPERADO</v>
          </cell>
        </row>
        <row r="196">
          <cell r="A196">
            <v>1155</v>
          </cell>
          <cell r="B196" t="str">
            <v>2247-2013</v>
          </cell>
          <cell r="C196" t="str">
            <v>BASICA BAYAGUANA 1</v>
          </cell>
          <cell r="D196" t="str">
            <v/>
          </cell>
          <cell r="E196" t="str">
            <v>MONTE PLATA</v>
          </cell>
          <cell r="F196" t="str">
            <v>BAYAGUANA</v>
          </cell>
          <cell r="G196" t="str">
            <v>NUEVA</v>
          </cell>
          <cell r="H196" t="str">
            <v>3</v>
          </cell>
          <cell r="I196" t="str">
            <v>BASICA (B)</v>
          </cell>
          <cell r="J196" t="str">
            <v>ESCUELA</v>
          </cell>
          <cell r="K196" t="str">
            <v>MOPC2</v>
          </cell>
          <cell r="L196" t="str">
            <v>HECTOR ANTONIO OLIVO RODRIGUEZ</v>
          </cell>
          <cell r="M196">
            <v>24</v>
          </cell>
          <cell r="N196" t="str">
            <v>JOSE UREÑA</v>
          </cell>
          <cell r="O196">
            <v>52</v>
          </cell>
          <cell r="P196">
            <v>44424</v>
          </cell>
          <cell r="Q196">
            <v>44557</v>
          </cell>
          <cell r="R196">
            <v>44424</v>
          </cell>
          <cell r="S196" t="str">
            <v>NO COINCIDE</v>
          </cell>
          <cell r="T196" t="str">
            <v>COINCIDE</v>
          </cell>
          <cell r="U196" t="str">
            <v>NO COINCIDE</v>
          </cell>
          <cell r="V196">
            <v>44424</v>
          </cell>
          <cell r="W196">
            <v>44345</v>
          </cell>
          <cell r="X196"/>
          <cell r="Y196">
            <v>42787</v>
          </cell>
          <cell r="Z196" t="str">
            <v>DETENIDA</v>
          </cell>
          <cell r="AA196" t="str">
            <v>DETENIDA</v>
          </cell>
          <cell r="AB196" t="str">
            <v>COINCIDE</v>
          </cell>
          <cell r="AC196" t="str">
            <v>MAL MANEJO FINANCIERO-DESCAPITALIZACION DEL CONTRATISTA</v>
          </cell>
        </row>
        <row r="197">
          <cell r="A197">
            <v>1945</v>
          </cell>
          <cell r="B197" t="str">
            <v>8601</v>
          </cell>
          <cell r="C197" t="str">
            <v>CHIRINO</v>
          </cell>
          <cell r="D197" t="str">
            <v/>
          </cell>
          <cell r="E197" t="str">
            <v>MONTE PLATA</v>
          </cell>
          <cell r="F197" t="str">
            <v>MONTE PLATA</v>
          </cell>
          <cell r="G197" t="str">
            <v>AMPLIACION Y REPARACION</v>
          </cell>
          <cell r="H197" t="str">
            <v>1</v>
          </cell>
          <cell r="I197" t="str">
            <v>BASICA (B)</v>
          </cell>
          <cell r="J197" t="str">
            <v>ESCUELA</v>
          </cell>
          <cell r="K197" t="str">
            <v>MOPC</v>
          </cell>
          <cell r="L197" t="str">
            <v>LUCAS VLADIMIR MAZARA CASTILLO</v>
          </cell>
          <cell r="M197">
            <v>0</v>
          </cell>
          <cell r="N197" t="str">
            <v>JOSE UREÑA</v>
          </cell>
          <cell r="O197">
            <v>54</v>
          </cell>
          <cell r="P197">
            <v>44155</v>
          </cell>
          <cell r="Q197">
            <v>44155</v>
          </cell>
          <cell r="R197">
            <v>44155</v>
          </cell>
          <cell r="S197" t="str">
            <v>COINCIDE</v>
          </cell>
          <cell r="T197" t="str">
            <v>COINCIDE</v>
          </cell>
          <cell r="U197" t="str">
            <v>COINCIDE</v>
          </cell>
          <cell r="V197">
            <v>44155</v>
          </cell>
          <cell r="W197">
            <v>44155</v>
          </cell>
          <cell r="X197"/>
          <cell r="Y197">
            <v>43551</v>
          </cell>
          <cell r="Z197" t="str">
            <v>ACTIVA</v>
          </cell>
          <cell r="AA197" t="str">
            <v>ACTIVA</v>
          </cell>
          <cell r="AB197" t="str">
            <v>COINCIDE</v>
          </cell>
          <cell r="AC197" t="str">
            <v>RITMO ESPERADO</v>
          </cell>
        </row>
        <row r="198">
          <cell r="A198">
            <v>70</v>
          </cell>
          <cell r="B198" t="str">
            <v>1551-2012</v>
          </cell>
          <cell r="C198" t="str">
            <v>PROF. JUAN EMILIO BOSCH GAVINO (BASICA LA CAOBA - CAEI)</v>
          </cell>
          <cell r="D198" t="str">
            <v>BASICA LA CAOBA - CAEI</v>
          </cell>
          <cell r="E198" t="str">
            <v>MONTE PLATA</v>
          </cell>
          <cell r="F198" t="str">
            <v>MONTE PLATA</v>
          </cell>
          <cell r="G198" t="str">
            <v>NUEVA</v>
          </cell>
          <cell r="H198" t="str">
            <v>1</v>
          </cell>
          <cell r="I198" t="str">
            <v>BASICA (B)</v>
          </cell>
          <cell r="J198" t="str">
            <v>ESCUELA</v>
          </cell>
          <cell r="K198" t="str">
            <v>MOPC</v>
          </cell>
          <cell r="L198" t="str">
            <v>EDGAR J. MARTINEZ SANCHEZ</v>
          </cell>
          <cell r="M198">
            <v>16</v>
          </cell>
          <cell r="N198" t="str">
            <v>JOSE UREÑA</v>
          </cell>
          <cell r="O198">
            <v>67</v>
          </cell>
          <cell r="P198">
            <v>44032</v>
          </cell>
          <cell r="Q198">
            <v>44032</v>
          </cell>
          <cell r="R198">
            <v>44032</v>
          </cell>
          <cell r="S198" t="str">
            <v>COINCIDE</v>
          </cell>
          <cell r="T198" t="str">
            <v>COINCIDE</v>
          </cell>
          <cell r="U198" t="str">
            <v>COINCIDE</v>
          </cell>
          <cell r="V198">
            <v>44032</v>
          </cell>
          <cell r="W198">
            <v>43962</v>
          </cell>
          <cell r="X198"/>
          <cell r="Y198"/>
          <cell r="Z198" t="str">
            <v>ACTIVA</v>
          </cell>
          <cell r="AA198" t="str">
            <v>ACTIVA</v>
          </cell>
          <cell r="AB198" t="str">
            <v>COINCIDE</v>
          </cell>
          <cell r="AC198" t="str">
            <v>RITMO LENTO</v>
          </cell>
        </row>
        <row r="199">
          <cell r="A199">
            <v>1946</v>
          </cell>
          <cell r="B199" t="str">
            <v>1551-2012</v>
          </cell>
          <cell r="C199" t="str">
            <v>BRAULIO UREÑA-CENTRO PENSÓN (BASICA LA CAOBA-CAEI)</v>
          </cell>
          <cell r="D199" t="str">
            <v/>
          </cell>
          <cell r="E199" t="str">
            <v>MONTE PLATA</v>
          </cell>
          <cell r="F199" t="str">
            <v>PERALVILLO</v>
          </cell>
          <cell r="G199" t="str">
            <v>NUEVA</v>
          </cell>
          <cell r="H199" t="str">
            <v>1</v>
          </cell>
          <cell r="I199" t="str">
            <v>BASICA (B)</v>
          </cell>
          <cell r="J199" t="str">
            <v>ESCUELA</v>
          </cell>
          <cell r="K199" t="str">
            <v>MOPC</v>
          </cell>
          <cell r="L199" t="str">
            <v>EDGAR J. MARTINEZ SANCHEZ</v>
          </cell>
          <cell r="M199">
            <v>0</v>
          </cell>
          <cell r="N199" t="str">
            <v>JOSE UREÑA</v>
          </cell>
          <cell r="O199">
            <v>5</v>
          </cell>
          <cell r="P199">
            <v>44214</v>
          </cell>
          <cell r="Q199">
            <v>44326</v>
          </cell>
          <cell r="R199">
            <v>44214</v>
          </cell>
          <cell r="S199" t="str">
            <v>NO COINCIDE</v>
          </cell>
          <cell r="T199" t="str">
            <v>COINCIDE</v>
          </cell>
          <cell r="U199" t="str">
            <v>NO COINCIDE</v>
          </cell>
          <cell r="V199">
            <v>44214</v>
          </cell>
          <cell r="W199">
            <v>44186</v>
          </cell>
          <cell r="X199"/>
          <cell r="Y199"/>
          <cell r="Z199" t="str">
            <v>PRELIMINARES</v>
          </cell>
          <cell r="AA199" t="str">
            <v>PRELIMINARES</v>
          </cell>
          <cell r="AB199" t="str">
            <v>COINCIDE</v>
          </cell>
          <cell r="AC199" t="str">
            <v>DEPARTAMENTO CALCULO</v>
          </cell>
        </row>
        <row r="200">
          <cell r="A200">
            <v>169</v>
          </cell>
          <cell r="B200" t="str">
            <v>1594-2012</v>
          </cell>
          <cell r="C200" t="str">
            <v>BASICA PERALEJOS</v>
          </cell>
          <cell r="D200" t="str">
            <v/>
          </cell>
          <cell r="E200" t="str">
            <v>MONTE PLATA</v>
          </cell>
          <cell r="F200" t="str">
            <v>YAMASA</v>
          </cell>
          <cell r="G200" t="str">
            <v>NUEVA</v>
          </cell>
          <cell r="H200" t="str">
            <v>1</v>
          </cell>
          <cell r="I200" t="str">
            <v>BASICA (B)</v>
          </cell>
          <cell r="J200" t="str">
            <v>ESCUELA</v>
          </cell>
          <cell r="K200" t="str">
            <v>MOPC</v>
          </cell>
          <cell r="L200" t="str">
            <v>ING ARQ. L Y F SRL</v>
          </cell>
          <cell r="M200">
            <v>20</v>
          </cell>
          <cell r="N200" t="str">
            <v>JOSE UREÑA</v>
          </cell>
          <cell r="O200">
            <v>0</v>
          </cell>
          <cell r="P200">
            <v>44249</v>
          </cell>
          <cell r="Q200">
            <v>44536</v>
          </cell>
          <cell r="R200">
            <v>44249</v>
          </cell>
          <cell r="S200" t="str">
            <v>NO COINCIDE</v>
          </cell>
          <cell r="T200" t="str">
            <v>COINCIDE</v>
          </cell>
          <cell r="U200" t="str">
            <v>NO COINCIDE</v>
          </cell>
          <cell r="V200">
            <v>44249</v>
          </cell>
          <cell r="W200">
            <v>44249</v>
          </cell>
          <cell r="X200"/>
          <cell r="Y200"/>
          <cell r="Z200" t="str">
            <v>NO INICIADA</v>
          </cell>
          <cell r="AA200" t="str">
            <v>NO INICIADA</v>
          </cell>
          <cell r="AB200" t="str">
            <v>COINCIDE</v>
          </cell>
          <cell r="AC200" t="str">
            <v>CAMBIO DE SOLAR</v>
          </cell>
        </row>
        <row r="201">
          <cell r="A201">
            <v>1609</v>
          </cell>
          <cell r="B201" t="str">
            <v>0407-15</v>
          </cell>
          <cell r="C201" t="str">
            <v>BASICA LA PALMITA</v>
          </cell>
          <cell r="D201" t="str">
            <v/>
          </cell>
          <cell r="E201" t="str">
            <v>MONTE PLATA</v>
          </cell>
          <cell r="F201" t="str">
            <v>YAMASA</v>
          </cell>
          <cell r="G201" t="str">
            <v>NUEVA</v>
          </cell>
          <cell r="H201" t="str">
            <v>4</v>
          </cell>
          <cell r="I201" t="str">
            <v>BASICA (B)</v>
          </cell>
          <cell r="J201" t="str">
            <v>ESCUELA</v>
          </cell>
          <cell r="K201" t="str">
            <v>MOPC2</v>
          </cell>
          <cell r="L201" t="str">
            <v>CO2 ARQUITECTURA SRL</v>
          </cell>
          <cell r="M201">
            <v>9</v>
          </cell>
          <cell r="N201" t="str">
            <v>JOSE UREÑA</v>
          </cell>
          <cell r="O201">
            <v>22</v>
          </cell>
          <cell r="P201">
            <v>44119</v>
          </cell>
          <cell r="Q201">
            <v>44119</v>
          </cell>
          <cell r="R201">
            <v>44119</v>
          </cell>
          <cell r="S201" t="str">
            <v>COINCIDE</v>
          </cell>
          <cell r="T201" t="str">
            <v>COINCIDE</v>
          </cell>
          <cell r="U201" t="str">
            <v>COINCIDE</v>
          </cell>
          <cell r="V201">
            <v>44119</v>
          </cell>
          <cell r="W201">
            <v>44119</v>
          </cell>
          <cell r="X201"/>
          <cell r="Y201">
            <v>43769</v>
          </cell>
          <cell r="Z201" t="str">
            <v>DETENIDA</v>
          </cell>
          <cell r="AA201" t="str">
            <v>ACTIVA</v>
          </cell>
          <cell r="AB201" t="str">
            <v>NO COINCIDE</v>
          </cell>
          <cell r="AC201" t="str">
            <v>RITMO LENTO</v>
          </cell>
        </row>
        <row r="202">
          <cell r="A202">
            <v>1695</v>
          </cell>
          <cell r="B202" t="str">
            <v>0204-2015</v>
          </cell>
          <cell r="C202" t="str">
            <v>BASICA LOS CHICHARONES</v>
          </cell>
          <cell r="D202" t="str">
            <v/>
          </cell>
          <cell r="E202" t="str">
            <v>SAN PEDRO DE MACORIS</v>
          </cell>
          <cell r="F202" t="str">
            <v>CONSUELO</v>
          </cell>
          <cell r="G202" t="str">
            <v>NUEVA</v>
          </cell>
          <cell r="H202" t="str">
            <v>4</v>
          </cell>
          <cell r="I202" t="str">
            <v>BASICA (B)</v>
          </cell>
          <cell r="J202" t="str">
            <v>ESCUELA</v>
          </cell>
          <cell r="K202" t="str">
            <v>MOPC2</v>
          </cell>
          <cell r="L202" t="str">
            <v>JHONATAN RAFAEL TRAVIESO ROMANO</v>
          </cell>
          <cell r="M202">
            <v>7</v>
          </cell>
          <cell r="N202" t="str">
            <v>JOSE UREÑA</v>
          </cell>
          <cell r="O202">
            <v>5</v>
          </cell>
          <cell r="P202">
            <v>44272</v>
          </cell>
          <cell r="Q202">
            <v>44550</v>
          </cell>
          <cell r="R202">
            <v>44272</v>
          </cell>
          <cell r="S202" t="str">
            <v>NO COINCIDE</v>
          </cell>
          <cell r="T202" t="str">
            <v>COINCIDE</v>
          </cell>
          <cell r="U202" t="str">
            <v>NO COINCIDE</v>
          </cell>
          <cell r="V202">
            <v>44272</v>
          </cell>
          <cell r="W202">
            <v>44272</v>
          </cell>
          <cell r="X202"/>
          <cell r="Y202">
            <v>43752</v>
          </cell>
          <cell r="Z202" t="str">
            <v>DETENIDA</v>
          </cell>
          <cell r="AA202" t="str">
            <v>DETENIDA</v>
          </cell>
          <cell r="AB202" t="str">
            <v>COINCIDE</v>
          </cell>
          <cell r="AC202" t="str">
            <v>PROBLEMAS MIMARENA</v>
          </cell>
        </row>
        <row r="203">
          <cell r="A203">
            <v>1245</v>
          </cell>
          <cell r="B203" t="str">
            <v>2315</v>
          </cell>
          <cell r="C203" t="str">
            <v>BASICA LOS LLANOS</v>
          </cell>
          <cell r="D203" t="str">
            <v/>
          </cell>
          <cell r="E203" t="str">
            <v>SAN PEDRO DE MACORIS</v>
          </cell>
          <cell r="F203" t="str">
            <v>LOS LLANOS</v>
          </cell>
          <cell r="G203" t="str">
            <v>NUEVA</v>
          </cell>
          <cell r="H203" t="str">
            <v>3</v>
          </cell>
          <cell r="I203" t="str">
            <v>BASICA (B)</v>
          </cell>
          <cell r="J203" t="str">
            <v>ESCUELA</v>
          </cell>
          <cell r="K203" t="str">
            <v>MOPC2</v>
          </cell>
          <cell r="L203" t="str">
            <v>RAFAEL ANTONIO CASTRO GONZALEZ</v>
          </cell>
          <cell r="M203">
            <v>18</v>
          </cell>
          <cell r="N203" t="str">
            <v>JOSE UREÑA</v>
          </cell>
          <cell r="O203">
            <v>15</v>
          </cell>
          <cell r="P203">
            <v>44424</v>
          </cell>
          <cell r="Q203">
            <v>44424</v>
          </cell>
          <cell r="R203">
            <v>44424</v>
          </cell>
          <cell r="S203" t="str">
            <v>COINCIDE</v>
          </cell>
          <cell r="T203" t="str">
            <v>COINCIDE</v>
          </cell>
          <cell r="U203" t="str">
            <v>COINCIDE</v>
          </cell>
          <cell r="V203">
            <v>44424</v>
          </cell>
          <cell r="W203">
            <v>44301</v>
          </cell>
          <cell r="X203"/>
          <cell r="Y203">
            <v>43419</v>
          </cell>
          <cell r="Z203" t="str">
            <v>DETENIDA</v>
          </cell>
          <cell r="AA203" t="str">
            <v>DETENIDA</v>
          </cell>
          <cell r="AB203" t="str">
            <v>COINCIDE</v>
          </cell>
          <cell r="AC203" t="str">
            <v>PROBLEMAS LEGALES</v>
          </cell>
        </row>
        <row r="204">
          <cell r="A204">
            <v>289</v>
          </cell>
          <cell r="B204" t="str">
            <v>1612-2012</v>
          </cell>
          <cell r="C204" t="str">
            <v>BASICA ANGELINA</v>
          </cell>
          <cell r="D204" t="str">
            <v/>
          </cell>
          <cell r="E204" t="str">
            <v>SAN PEDRO DE MACORIS</v>
          </cell>
          <cell r="F204" t="str">
            <v>SAN PEDRO DE MACORIS</v>
          </cell>
          <cell r="G204" t="str">
            <v>NUEVA</v>
          </cell>
          <cell r="H204" t="str">
            <v>1</v>
          </cell>
          <cell r="I204" t="str">
            <v>BASICA (B)</v>
          </cell>
          <cell r="J204" t="str">
            <v>ESCUELA</v>
          </cell>
          <cell r="K204" t="str">
            <v>MOPC2</v>
          </cell>
          <cell r="L204" t="str">
            <v>MARISOL MIRANDA LOPEZ</v>
          </cell>
          <cell r="M204">
            <v>12</v>
          </cell>
          <cell r="N204" t="str">
            <v>JOSE UREÑA</v>
          </cell>
          <cell r="O204">
            <v>5</v>
          </cell>
          <cell r="P204">
            <v>44361</v>
          </cell>
          <cell r="Q204">
            <v>44361</v>
          </cell>
          <cell r="R204">
            <v>44361</v>
          </cell>
          <cell r="S204" t="str">
            <v>COINCIDE</v>
          </cell>
          <cell r="T204" t="str">
            <v>COINCIDE</v>
          </cell>
          <cell r="U204" t="str">
            <v>COINCIDE</v>
          </cell>
          <cell r="V204">
            <v>44361</v>
          </cell>
          <cell r="W204">
            <v>44180</v>
          </cell>
          <cell r="X204"/>
          <cell r="Y204">
            <v>43723</v>
          </cell>
          <cell r="Z204" t="str">
            <v>DETENIDA</v>
          </cell>
          <cell r="AA204" t="str">
            <v>ACTIVA</v>
          </cell>
          <cell r="AB204" t="str">
            <v>NO COINCIDE</v>
          </cell>
          <cell r="AC204" t="str">
            <v>RITMO ESPERADO</v>
          </cell>
        </row>
        <row r="205">
          <cell r="A205">
            <v>1247</v>
          </cell>
          <cell r="B205" t="str">
            <v>2317</v>
          </cell>
          <cell r="C205" t="str">
            <v>BASICA BARRIO MEXICO</v>
          </cell>
          <cell r="D205" t="str">
            <v/>
          </cell>
          <cell r="E205" t="str">
            <v>SAN PEDRO DE MACORIS</v>
          </cell>
          <cell r="F205" t="str">
            <v>SAN PEDRO DE MACORIS</v>
          </cell>
          <cell r="G205" t="str">
            <v>NUEVA</v>
          </cell>
          <cell r="H205" t="str">
            <v>3</v>
          </cell>
          <cell r="I205" t="str">
            <v>BASICA (B)</v>
          </cell>
          <cell r="J205" t="str">
            <v>ESCUELA</v>
          </cell>
          <cell r="K205" t="str">
            <v>MOPC2</v>
          </cell>
          <cell r="L205" t="str">
            <v>JOHANNA MARGARITA JAVIER POLANCO</v>
          </cell>
          <cell r="M205">
            <v>24</v>
          </cell>
          <cell r="N205" t="str">
            <v>JOSE UREÑA</v>
          </cell>
          <cell r="O205">
            <v>44</v>
          </cell>
          <cell r="P205">
            <v>44214</v>
          </cell>
          <cell r="Q205">
            <v>44424</v>
          </cell>
          <cell r="R205">
            <v>44214</v>
          </cell>
          <cell r="S205" t="str">
            <v>NO COINCIDE</v>
          </cell>
          <cell r="T205" t="str">
            <v>COINCIDE</v>
          </cell>
          <cell r="U205" t="str">
            <v>NO COINCIDE</v>
          </cell>
          <cell r="V205">
            <v>44214</v>
          </cell>
          <cell r="W205">
            <v>44027</v>
          </cell>
          <cell r="X205"/>
          <cell r="Y205"/>
          <cell r="Z205" t="str">
            <v>ACTIVA</v>
          </cell>
          <cell r="AA205" t="str">
            <v>ACTIVA</v>
          </cell>
          <cell r="AB205" t="str">
            <v>COINCIDE</v>
          </cell>
          <cell r="AC205" t="str">
            <v>RITMO ESPERADO</v>
          </cell>
        </row>
        <row r="206">
          <cell r="A206">
            <v>1405</v>
          </cell>
          <cell r="B206" t="str">
            <v>2131</v>
          </cell>
          <cell r="C206" t="str">
            <v>BASICA ESPEJO IVAN GUZMAN</v>
          </cell>
          <cell r="D206" t="str">
            <v/>
          </cell>
          <cell r="E206" t="str">
            <v>SAN PEDRO DE MACORIS</v>
          </cell>
          <cell r="F206" t="str">
            <v>SAN PEDRO DE MACORIS</v>
          </cell>
          <cell r="G206" t="str">
            <v>NUEVA</v>
          </cell>
          <cell r="H206" t="str">
            <v>3</v>
          </cell>
          <cell r="I206" t="str">
            <v>BASICA (B)</v>
          </cell>
          <cell r="J206" t="str">
            <v>ESCUELA</v>
          </cell>
          <cell r="K206" t="str">
            <v>MOPC</v>
          </cell>
          <cell r="L206" t="str">
            <v>WILSON LEONARDO MARTINEZ VASQUEZ</v>
          </cell>
          <cell r="M206">
            <v>24</v>
          </cell>
          <cell r="N206" t="str">
            <v>JOSE UREÑA</v>
          </cell>
          <cell r="O206">
            <v>1</v>
          </cell>
          <cell r="P206">
            <v>44216</v>
          </cell>
          <cell r="Q206">
            <v>44550</v>
          </cell>
          <cell r="R206">
            <v>44216</v>
          </cell>
          <cell r="S206" t="str">
            <v>NO COINCIDE</v>
          </cell>
          <cell r="T206" t="str">
            <v>COINCIDE</v>
          </cell>
          <cell r="U206" t="str">
            <v>NO COINCIDE</v>
          </cell>
          <cell r="V206">
            <v>44216</v>
          </cell>
          <cell r="W206">
            <v>44216</v>
          </cell>
          <cell r="X206"/>
          <cell r="Y206">
            <v>43662</v>
          </cell>
          <cell r="Z206" t="str">
            <v>DETENIDA</v>
          </cell>
          <cell r="AA206" t="str">
            <v>DETENIDA</v>
          </cell>
          <cell r="AB206" t="str">
            <v>COINCIDE</v>
          </cell>
          <cell r="AC206" t="str">
            <v>PROBLEMAS LEGALES (SOLAR)</v>
          </cell>
        </row>
        <row r="207">
          <cell r="A207">
            <v>1250</v>
          </cell>
          <cell r="B207" t="str">
            <v>2320</v>
          </cell>
          <cell r="C207" t="str">
            <v>FURENIHSI-ETAPA 1</v>
          </cell>
          <cell r="D207" t="str">
            <v/>
          </cell>
          <cell r="E207" t="str">
            <v>SAN PEDRO DE MACORIS</v>
          </cell>
          <cell r="F207" t="str">
            <v>SAN PEDRO DE MACORIS</v>
          </cell>
          <cell r="G207" t="str">
            <v>NUEVA</v>
          </cell>
          <cell r="H207" t="str">
            <v>3</v>
          </cell>
          <cell r="I207" t="str">
            <v>BASICA (B)</v>
          </cell>
          <cell r="J207" t="str">
            <v>ESCUELA</v>
          </cell>
          <cell r="K207" t="str">
            <v>MOPC</v>
          </cell>
          <cell r="L207" t="str">
            <v>ANTONIO ACOSTA ESPINOSA</v>
          </cell>
          <cell r="M207">
            <v>12</v>
          </cell>
          <cell r="N207" t="str">
            <v>JOSE UREÑA</v>
          </cell>
          <cell r="O207">
            <v>76</v>
          </cell>
          <cell r="P207">
            <v>44039</v>
          </cell>
          <cell r="Q207">
            <v>44039</v>
          </cell>
          <cell r="R207">
            <v>44039</v>
          </cell>
          <cell r="S207" t="str">
            <v>COINCIDE</v>
          </cell>
          <cell r="T207" t="str">
            <v>COINCIDE</v>
          </cell>
          <cell r="U207" t="str">
            <v>COINCIDE</v>
          </cell>
          <cell r="V207">
            <v>44039</v>
          </cell>
          <cell r="W207">
            <v>43941</v>
          </cell>
          <cell r="X207"/>
          <cell r="Y207"/>
          <cell r="Z207" t="str">
            <v>ACTIVA</v>
          </cell>
          <cell r="AA207" t="str">
            <v>ACTIVA</v>
          </cell>
          <cell r="AB207" t="str">
            <v>COINCIDE</v>
          </cell>
          <cell r="AC207" t="str">
            <v>RITMO LENTO</v>
          </cell>
        </row>
        <row r="208">
          <cell r="A208">
            <v>1697</v>
          </cell>
          <cell r="B208" t="str">
            <v>0207-15</v>
          </cell>
          <cell r="C208" t="str">
            <v>BASICA BARRIO SANTA FE</v>
          </cell>
          <cell r="D208" t="str">
            <v/>
          </cell>
          <cell r="E208" t="str">
            <v>SAN PEDRO DE MACORIS</v>
          </cell>
          <cell r="F208" t="str">
            <v>SAN PEDRO DE MACORIS</v>
          </cell>
          <cell r="G208" t="str">
            <v>NUEVA</v>
          </cell>
          <cell r="H208" t="str">
            <v>4</v>
          </cell>
          <cell r="I208" t="str">
            <v>BASICA (B)</v>
          </cell>
          <cell r="J208" t="str">
            <v>ESCUELA</v>
          </cell>
          <cell r="K208" t="str">
            <v>MOPC2</v>
          </cell>
          <cell r="L208" t="str">
            <v>CARLOS RAFAEL HERNANDEZ ASENCIO</v>
          </cell>
          <cell r="M208">
            <v>24</v>
          </cell>
          <cell r="N208" t="str">
            <v>JOSE UREÑA</v>
          </cell>
          <cell r="O208">
            <v>37</v>
          </cell>
          <cell r="P208">
            <v>44185</v>
          </cell>
          <cell r="Q208">
            <v>44186</v>
          </cell>
          <cell r="R208">
            <v>44185</v>
          </cell>
          <cell r="S208" t="str">
            <v>NO COINCIDE</v>
          </cell>
          <cell r="T208" t="str">
            <v>COINCIDE</v>
          </cell>
          <cell r="U208" t="str">
            <v>NO COINCIDE</v>
          </cell>
          <cell r="V208">
            <v>44185</v>
          </cell>
          <cell r="W208">
            <v>44085</v>
          </cell>
          <cell r="X208"/>
          <cell r="Y208"/>
          <cell r="Z208" t="str">
            <v>ACTIVA</v>
          </cell>
          <cell r="AA208" t="str">
            <v>ACTIVA</v>
          </cell>
          <cell r="AB208" t="str">
            <v>COINCIDE</v>
          </cell>
          <cell r="AC208" t="str">
            <v>RITMO ESPERADO</v>
          </cell>
        </row>
        <row r="209">
          <cell r="A209">
            <v>1092</v>
          </cell>
          <cell r="B209" t="str">
            <v>2193</v>
          </cell>
          <cell r="C209" t="str">
            <v>BASICA BOCA DE CACHON (NUEVO PROYECTO / PEDRO MIR)</v>
          </cell>
          <cell r="D209" t="str">
            <v/>
          </cell>
          <cell r="E209" t="str">
            <v>BAHORUCO</v>
          </cell>
          <cell r="F209" t="str">
            <v>NEIBA</v>
          </cell>
          <cell r="G209" t="str">
            <v>NUEVA</v>
          </cell>
          <cell r="H209" t="str">
            <v>3</v>
          </cell>
          <cell r="I209" t="str">
            <v>BASICA (B)</v>
          </cell>
          <cell r="J209" t="str">
            <v>ESCUELA</v>
          </cell>
          <cell r="K209" t="str">
            <v>MOPC</v>
          </cell>
          <cell r="L209" t="str">
            <v>MEREGILDO DE JESUS MARTINEZ VARGAS</v>
          </cell>
          <cell r="M209">
            <v>20</v>
          </cell>
          <cell r="N209" t="str">
            <v>KATHERINE FONT FRIAS</v>
          </cell>
          <cell r="O209">
            <v>100</v>
          </cell>
          <cell r="P209">
            <v>43875</v>
          </cell>
          <cell r="Q209">
            <v>43881</v>
          </cell>
          <cell r="R209">
            <v>43904</v>
          </cell>
          <cell r="S209" t="str">
            <v>NO COINCIDE</v>
          </cell>
          <cell r="T209" t="str">
            <v>NO COINCIDE</v>
          </cell>
          <cell r="U209" t="str">
            <v>NO COINCIDE</v>
          </cell>
          <cell r="V209">
            <v>43875</v>
          </cell>
          <cell r="W209">
            <v>43875</v>
          </cell>
          <cell r="X209"/>
          <cell r="Y209">
            <v>43787</v>
          </cell>
          <cell r="Z209" t="str">
            <v>DETENIDA</v>
          </cell>
          <cell r="AA209" t="str">
            <v>TERMINADA</v>
          </cell>
          <cell r="AB209" t="str">
            <v>NO COINCIDE</v>
          </cell>
          <cell r="AC209" t="str">
            <v>NO ESPECIFICADO</v>
          </cell>
        </row>
        <row r="210">
          <cell r="A210">
            <v>1030</v>
          </cell>
          <cell r="B210" t="str">
            <v>2393</v>
          </cell>
          <cell r="C210" t="str">
            <v>BASICA EUGENIO MARIA DE HOSTOS</v>
          </cell>
          <cell r="D210" t="str">
            <v>BASICA EUGENIO MARIA DE HOSTOS</v>
          </cell>
          <cell r="E210" t="str">
            <v>BAHORUCO</v>
          </cell>
          <cell r="F210" t="str">
            <v>NEIBA</v>
          </cell>
          <cell r="G210" t="str">
            <v>NUEVA</v>
          </cell>
          <cell r="H210" t="str">
            <v>3</v>
          </cell>
          <cell r="I210" t="str">
            <v>BASICA (B)</v>
          </cell>
          <cell r="J210" t="str">
            <v>ESCUELA</v>
          </cell>
          <cell r="K210" t="str">
            <v>MOPC</v>
          </cell>
          <cell r="L210" t="str">
            <v>PHILANA CONSULTING GROUP SRL</v>
          </cell>
          <cell r="M210">
            <v>23</v>
          </cell>
          <cell r="N210" t="str">
            <v>KATHERINE FONT FRIAS</v>
          </cell>
          <cell r="O210">
            <v>40</v>
          </cell>
          <cell r="P210">
            <v>44134</v>
          </cell>
          <cell r="Q210">
            <v>44134</v>
          </cell>
          <cell r="R210">
            <v>44134</v>
          </cell>
          <cell r="S210" t="str">
            <v>COINCIDE</v>
          </cell>
          <cell r="T210" t="str">
            <v>COINCIDE</v>
          </cell>
          <cell r="U210" t="str">
            <v>COINCIDE</v>
          </cell>
          <cell r="V210">
            <v>44134</v>
          </cell>
          <cell r="W210">
            <v>44134</v>
          </cell>
          <cell r="X210"/>
          <cell r="Y210"/>
          <cell r="Z210" t="str">
            <v>ACTIVA</v>
          </cell>
          <cell r="AA210" t="str">
            <v>ACTIVA</v>
          </cell>
          <cell r="AB210" t="str">
            <v>COINCIDE</v>
          </cell>
          <cell r="AC210" t="str">
            <v>RITMO LENTO</v>
          </cell>
        </row>
        <row r="211">
          <cell r="A211">
            <v>1924</v>
          </cell>
          <cell r="B211" t="str">
            <v/>
          </cell>
          <cell r="C211" t="str">
            <v>ANTONIO DUVERGE DUVAL (BASICA LA GALLERA)</v>
          </cell>
          <cell r="D211" t="str">
            <v/>
          </cell>
          <cell r="E211" t="str">
            <v>BAHORUCO</v>
          </cell>
          <cell r="F211" t="str">
            <v>TAMAYO</v>
          </cell>
          <cell r="G211" t="str">
            <v>NUEVA</v>
          </cell>
          <cell r="H211" t="str">
            <v>4</v>
          </cell>
          <cell r="I211" t="str">
            <v>BASICA (B)</v>
          </cell>
          <cell r="J211" t="str">
            <v>ESCUELA</v>
          </cell>
          <cell r="K211" t="str">
            <v>MOPC</v>
          </cell>
          <cell r="L211" t="str">
            <v>LL SOLUCIONES ALTERNATIVAS EIRL</v>
          </cell>
          <cell r="M211">
            <v>0</v>
          </cell>
          <cell r="N211" t="str">
            <v>KATHERINE FONT FRIAS</v>
          </cell>
          <cell r="O211">
            <v>1</v>
          </cell>
          <cell r="P211">
            <v>44439</v>
          </cell>
          <cell r="Q211">
            <v>44560</v>
          </cell>
          <cell r="R211">
            <v>44439</v>
          </cell>
          <cell r="S211" t="str">
            <v>NO COINCIDE</v>
          </cell>
          <cell r="T211" t="str">
            <v>COINCIDE</v>
          </cell>
          <cell r="U211" t="str">
            <v>NO COINCIDE</v>
          </cell>
          <cell r="V211">
            <v>44439</v>
          </cell>
          <cell r="W211">
            <v>44347</v>
          </cell>
          <cell r="X211"/>
          <cell r="Y211">
            <v>43697</v>
          </cell>
          <cell r="Z211" t="str">
            <v>DETENIDA</v>
          </cell>
          <cell r="AA211" t="str">
            <v>DETENIDA</v>
          </cell>
          <cell r="AB211" t="str">
            <v>COINCIDE</v>
          </cell>
          <cell r="AC211" t="str">
            <v>A LA ESPERA DE DOCUMENTOS</v>
          </cell>
        </row>
        <row r="212">
          <cell r="A212">
            <v>1447</v>
          </cell>
          <cell r="B212" t="str">
            <v>0373-15</v>
          </cell>
          <cell r="C212" t="str">
            <v>BASICA BATEY #6</v>
          </cell>
          <cell r="D212" t="str">
            <v/>
          </cell>
          <cell r="E212" t="str">
            <v>BAHORUCO</v>
          </cell>
          <cell r="F212" t="str">
            <v>TAMAYO</v>
          </cell>
          <cell r="G212" t="str">
            <v>NUEVA</v>
          </cell>
          <cell r="H212" t="str">
            <v>4</v>
          </cell>
          <cell r="I212" t="str">
            <v>BASICA (B)</v>
          </cell>
          <cell r="J212" t="str">
            <v>ESCUELA</v>
          </cell>
          <cell r="K212" t="str">
            <v>MOPC</v>
          </cell>
          <cell r="L212" t="str">
            <v xml:space="preserve">CONSTRUCTORA MOAREVAS SRL </v>
          </cell>
          <cell r="M212">
            <v>9</v>
          </cell>
          <cell r="N212" t="str">
            <v>KATHERINE FONT FRIAS</v>
          </cell>
          <cell r="O212">
            <v>17</v>
          </cell>
          <cell r="P212">
            <v>44165</v>
          </cell>
          <cell r="Q212">
            <v>44253</v>
          </cell>
          <cell r="R212">
            <v>44165</v>
          </cell>
          <cell r="S212" t="str">
            <v>NO COINCIDE</v>
          </cell>
          <cell r="T212" t="str">
            <v>COINCIDE</v>
          </cell>
          <cell r="U212" t="str">
            <v>NO COINCIDE</v>
          </cell>
          <cell r="V212">
            <v>44165</v>
          </cell>
          <cell r="W212">
            <v>44165</v>
          </cell>
          <cell r="X212"/>
          <cell r="Y212"/>
          <cell r="Z212" t="str">
            <v>ACTIVA</v>
          </cell>
          <cell r="AA212" t="str">
            <v>ACTIVA</v>
          </cell>
          <cell r="AB212" t="str">
            <v>COINCIDE</v>
          </cell>
          <cell r="AC212" t="str">
            <v>RITMO ESPERADO</v>
          </cell>
        </row>
        <row r="213">
          <cell r="A213">
            <v>243</v>
          </cell>
          <cell r="B213" t="str">
            <v>1745-2012</v>
          </cell>
          <cell r="C213" t="str">
            <v>CACIQUE ENRIQUILLO</v>
          </cell>
          <cell r="D213" t="str">
            <v>CACIQUE ENRIQUILLO</v>
          </cell>
          <cell r="E213" t="str">
            <v>BARAHONA</v>
          </cell>
          <cell r="F213" t="str">
            <v>BARAHONA</v>
          </cell>
          <cell r="G213" t="str">
            <v>AMPLIACION Y REPARACION</v>
          </cell>
          <cell r="H213" t="str">
            <v>1</v>
          </cell>
          <cell r="I213" t="str">
            <v>BASICA (B)</v>
          </cell>
          <cell r="J213" t="str">
            <v>ESCUELA</v>
          </cell>
          <cell r="K213" t="str">
            <v>MOPC</v>
          </cell>
          <cell r="L213" t="str">
            <v>GERMAN WILFRIDO PEREZ MATOS</v>
          </cell>
          <cell r="M213">
            <v>2</v>
          </cell>
          <cell r="N213" t="str">
            <v>KATHERINE FONT FRIAS</v>
          </cell>
          <cell r="O213">
            <v>10</v>
          </cell>
          <cell r="P213">
            <v>44439</v>
          </cell>
          <cell r="Q213">
            <v>44560</v>
          </cell>
          <cell r="R213">
            <v>44439</v>
          </cell>
          <cell r="S213" t="str">
            <v>NO COINCIDE</v>
          </cell>
          <cell r="T213" t="str">
            <v>COINCIDE</v>
          </cell>
          <cell r="U213" t="str">
            <v>NO COINCIDE</v>
          </cell>
          <cell r="V213">
            <v>44439</v>
          </cell>
          <cell r="W213">
            <v>44347</v>
          </cell>
          <cell r="X213"/>
          <cell r="Y213">
            <v>41284</v>
          </cell>
          <cell r="Z213" t="str">
            <v>DETENIDA</v>
          </cell>
          <cell r="AA213" t="str">
            <v>DETENIDA</v>
          </cell>
          <cell r="AB213" t="str">
            <v>COINCIDE</v>
          </cell>
          <cell r="AC213" t="str">
            <v xml:space="preserve">PAGO SOLAR </v>
          </cell>
        </row>
        <row r="214">
          <cell r="A214">
            <v>1451</v>
          </cell>
          <cell r="B214" t="str">
            <v>0019-15</v>
          </cell>
          <cell r="C214" t="str">
            <v xml:space="preserve">BASICA BARRIO CASANDRA </v>
          </cell>
          <cell r="D214" t="str">
            <v/>
          </cell>
          <cell r="E214" t="str">
            <v>BARAHONA</v>
          </cell>
          <cell r="F214" t="str">
            <v>BARAHONA</v>
          </cell>
          <cell r="G214" t="str">
            <v>NUEVA</v>
          </cell>
          <cell r="H214" t="str">
            <v>4</v>
          </cell>
          <cell r="I214" t="str">
            <v>BASICA (B)</v>
          </cell>
          <cell r="J214" t="str">
            <v>ESCUELA</v>
          </cell>
          <cell r="K214" t="str">
            <v>MOPC</v>
          </cell>
          <cell r="L214" t="str">
            <v>NADYA ELINA MENDEZ VARGAS</v>
          </cell>
          <cell r="M214">
            <v>21</v>
          </cell>
          <cell r="N214" t="str">
            <v>KATHERINE FONT FRIAS</v>
          </cell>
          <cell r="O214">
            <v>3</v>
          </cell>
          <cell r="P214">
            <v>44439</v>
          </cell>
          <cell r="Q214">
            <v>44421</v>
          </cell>
          <cell r="R214">
            <v>44439</v>
          </cell>
          <cell r="S214" t="str">
            <v>NO COINCIDE</v>
          </cell>
          <cell r="T214" t="str">
            <v>COINCIDE</v>
          </cell>
          <cell r="U214" t="str">
            <v>NO COINCIDE</v>
          </cell>
          <cell r="V214">
            <v>44439</v>
          </cell>
          <cell r="W214">
            <v>44347</v>
          </cell>
          <cell r="X214"/>
          <cell r="Y214"/>
          <cell r="Z214" t="str">
            <v>NO INICIADA</v>
          </cell>
          <cell r="AA214" t="str">
            <v>PRELIMINARES</v>
          </cell>
          <cell r="AB214" t="str">
            <v>NO COINCIDE</v>
          </cell>
          <cell r="AC214" t="str">
            <v>DEPARTAMENTO DISEÑO</v>
          </cell>
        </row>
        <row r="215">
          <cell r="A215">
            <v>1452</v>
          </cell>
          <cell r="B215" t="str">
            <v>0376-15</v>
          </cell>
          <cell r="C215" t="str">
            <v>BASICA LA PLAYA</v>
          </cell>
          <cell r="D215" t="str">
            <v/>
          </cell>
          <cell r="E215" t="str">
            <v>BARAHONA</v>
          </cell>
          <cell r="F215" t="str">
            <v>BARAHONA</v>
          </cell>
          <cell r="G215" t="str">
            <v>NUEVA</v>
          </cell>
          <cell r="H215" t="str">
            <v>4</v>
          </cell>
          <cell r="I215" t="str">
            <v>BASICA (B)</v>
          </cell>
          <cell r="J215" t="str">
            <v>ESCUELA</v>
          </cell>
          <cell r="K215" t="str">
            <v>MOPC</v>
          </cell>
          <cell r="L215" t="str">
            <v xml:space="preserve">PELAEZ &amp; KOURY INGENIERIA Y ARQUITECTURA C X A </v>
          </cell>
          <cell r="M215">
            <v>21</v>
          </cell>
          <cell r="N215" t="str">
            <v>KATHERINE FONT FRIAS</v>
          </cell>
          <cell r="O215">
            <v>83</v>
          </cell>
          <cell r="P215">
            <v>43881</v>
          </cell>
          <cell r="Q215">
            <v>43920</v>
          </cell>
          <cell r="R215">
            <v>43881</v>
          </cell>
          <cell r="S215" t="str">
            <v>NO COINCIDE</v>
          </cell>
          <cell r="T215" t="str">
            <v>COINCIDE</v>
          </cell>
          <cell r="U215" t="str">
            <v>NO COINCIDE</v>
          </cell>
          <cell r="V215">
            <v>43881</v>
          </cell>
          <cell r="W215">
            <v>43881</v>
          </cell>
          <cell r="X215"/>
          <cell r="Y215"/>
          <cell r="Z215" t="str">
            <v>ACTIVA</v>
          </cell>
          <cell r="AA215" t="str">
            <v>ACTIVA</v>
          </cell>
          <cell r="AB215" t="str">
            <v>COINCIDE</v>
          </cell>
          <cell r="AC215" t="str">
            <v>RITMO ESPERADO</v>
          </cell>
        </row>
        <row r="216">
          <cell r="A216">
            <v>1456</v>
          </cell>
          <cell r="B216" t="str">
            <v>0022-15</v>
          </cell>
          <cell r="C216" t="str">
            <v>BASICA CABRAL 2</v>
          </cell>
          <cell r="D216" t="str">
            <v/>
          </cell>
          <cell r="E216" t="str">
            <v>BARAHONA</v>
          </cell>
          <cell r="F216" t="str">
            <v>CABRAL</v>
          </cell>
          <cell r="G216" t="str">
            <v>NUEVA</v>
          </cell>
          <cell r="H216" t="str">
            <v>4</v>
          </cell>
          <cell r="I216" t="str">
            <v>BASICA (B)</v>
          </cell>
          <cell r="J216" t="str">
            <v>ESCUELA</v>
          </cell>
          <cell r="K216" t="str">
            <v>MOPC</v>
          </cell>
          <cell r="L216" t="str">
            <v>ROSABEL ROSARIO FERNANDEZ</v>
          </cell>
          <cell r="M216">
            <v>18</v>
          </cell>
          <cell r="N216" t="str">
            <v>KATHERINE FONT FRIAS</v>
          </cell>
          <cell r="O216">
            <v>1</v>
          </cell>
          <cell r="P216">
            <v>44439</v>
          </cell>
          <cell r="Q216">
            <v>44560</v>
          </cell>
          <cell r="R216">
            <v>44439</v>
          </cell>
          <cell r="S216" t="str">
            <v>NO COINCIDE</v>
          </cell>
          <cell r="T216" t="str">
            <v>COINCIDE</v>
          </cell>
          <cell r="U216" t="str">
            <v>NO COINCIDE</v>
          </cell>
          <cell r="V216">
            <v>44439</v>
          </cell>
          <cell r="W216">
            <v>44347</v>
          </cell>
          <cell r="X216"/>
          <cell r="Y216">
            <v>42887</v>
          </cell>
          <cell r="Z216" t="str">
            <v>DETENIDA</v>
          </cell>
          <cell r="AA216" t="str">
            <v>DETENIDA</v>
          </cell>
          <cell r="AB216" t="str">
            <v>COINCIDE</v>
          </cell>
          <cell r="AC216" t="str">
            <v xml:space="preserve">PAGO SOLAR </v>
          </cell>
        </row>
        <row r="217">
          <cell r="A217">
            <v>1038</v>
          </cell>
          <cell r="B217" t="str">
            <v>2150</v>
          </cell>
          <cell r="C217" t="str">
            <v>BASICA ENRIQUILLO</v>
          </cell>
          <cell r="D217" t="str">
            <v>BASICA ENRIQUILLO</v>
          </cell>
          <cell r="E217" t="str">
            <v>BARAHONA</v>
          </cell>
          <cell r="F217" t="str">
            <v>ENRIQUILLO</v>
          </cell>
          <cell r="G217" t="str">
            <v>NUEVA</v>
          </cell>
          <cell r="H217" t="str">
            <v>3</v>
          </cell>
          <cell r="I217" t="str">
            <v>BASICA (B)</v>
          </cell>
          <cell r="J217" t="str">
            <v>ESCUELA</v>
          </cell>
          <cell r="K217" t="str">
            <v>MOPC</v>
          </cell>
          <cell r="L217" t="str">
            <v>ANDRES PEÑA FLORIAN</v>
          </cell>
          <cell r="M217">
            <v>16</v>
          </cell>
          <cell r="N217" t="str">
            <v>KATHERINE FONT FRIAS</v>
          </cell>
          <cell r="O217">
            <v>66</v>
          </cell>
          <cell r="P217">
            <v>44057</v>
          </cell>
          <cell r="Q217">
            <v>44057</v>
          </cell>
          <cell r="R217">
            <v>44057</v>
          </cell>
          <cell r="S217" t="str">
            <v>COINCIDE</v>
          </cell>
          <cell r="T217" t="str">
            <v>COINCIDE</v>
          </cell>
          <cell r="U217" t="str">
            <v>COINCIDE</v>
          </cell>
          <cell r="V217">
            <v>44057</v>
          </cell>
          <cell r="W217">
            <v>44057</v>
          </cell>
          <cell r="X217"/>
          <cell r="Y217"/>
          <cell r="Z217" t="str">
            <v>ACTIVA</v>
          </cell>
          <cell r="AA217" t="str">
            <v>ACTIVA</v>
          </cell>
          <cell r="AB217" t="str">
            <v>COINCIDE</v>
          </cell>
          <cell r="AC217" t="str">
            <v>RITMO LENTO</v>
          </cell>
        </row>
        <row r="218">
          <cell r="A218">
            <v>1457</v>
          </cell>
          <cell r="B218" t="str">
            <v>0023-15</v>
          </cell>
          <cell r="C218" t="str">
            <v>BASICA LOS BLANCOS</v>
          </cell>
          <cell r="D218" t="str">
            <v/>
          </cell>
          <cell r="E218" t="str">
            <v>BARAHONA</v>
          </cell>
          <cell r="F218" t="str">
            <v>ENRIQUILLO</v>
          </cell>
          <cell r="G218" t="str">
            <v>NUEVA</v>
          </cell>
          <cell r="H218" t="str">
            <v>4</v>
          </cell>
          <cell r="I218" t="str">
            <v>BASICA (B)</v>
          </cell>
          <cell r="J218" t="str">
            <v>ESCUELA</v>
          </cell>
          <cell r="K218" t="str">
            <v>MOPC</v>
          </cell>
          <cell r="L218" t="str">
            <v>ANAHI BATISTA DOTEL</v>
          </cell>
          <cell r="M218">
            <v>14</v>
          </cell>
          <cell r="N218" t="str">
            <v>KATHERINE FONT FRIAS</v>
          </cell>
          <cell r="O218">
            <v>66</v>
          </cell>
          <cell r="P218">
            <v>43951</v>
          </cell>
          <cell r="Q218">
            <v>44012</v>
          </cell>
          <cell r="R218">
            <v>43951</v>
          </cell>
          <cell r="S218" t="str">
            <v>NO COINCIDE</v>
          </cell>
          <cell r="T218" t="str">
            <v>COINCIDE</v>
          </cell>
          <cell r="U218" t="str">
            <v>NO COINCIDE</v>
          </cell>
          <cell r="V218">
            <v>43951</v>
          </cell>
          <cell r="W218">
            <v>43951</v>
          </cell>
          <cell r="X218"/>
          <cell r="Y218"/>
          <cell r="Z218" t="str">
            <v>ACTIVA</v>
          </cell>
          <cell r="AA218" t="str">
            <v>ACTIVA</v>
          </cell>
          <cell r="AB218" t="str">
            <v>COINCIDE</v>
          </cell>
          <cell r="AC218" t="str">
            <v>RITMO ESPERADO</v>
          </cell>
        </row>
        <row r="219">
          <cell r="A219">
            <v>427</v>
          </cell>
          <cell r="B219" t="str">
            <v>173-13</v>
          </cell>
          <cell r="C219" t="str">
            <v>GUILLERMINA TONO</v>
          </cell>
          <cell r="D219" t="str">
            <v>GILLERMINA TONO</v>
          </cell>
          <cell r="E219" t="str">
            <v>BARAHONA</v>
          </cell>
          <cell r="F219" t="str">
            <v>VICENTE NOBLE</v>
          </cell>
          <cell r="G219" t="str">
            <v>AMPLIACION Y REPARACION</v>
          </cell>
          <cell r="H219" t="str">
            <v>2</v>
          </cell>
          <cell r="I219" t="str">
            <v>BASICA (B)</v>
          </cell>
          <cell r="J219" t="str">
            <v>ESCUELA</v>
          </cell>
          <cell r="K219" t="str">
            <v>MOPC</v>
          </cell>
          <cell r="L219" t="str">
            <v>ASUNCION ESTEBANIA MARTIN MATOS DE DE LA CRUZ</v>
          </cell>
          <cell r="M219">
            <v>5</v>
          </cell>
          <cell r="N219" t="str">
            <v>KATHERINE FONT FRIAS</v>
          </cell>
          <cell r="O219">
            <v>5</v>
          </cell>
          <cell r="P219">
            <v>44255</v>
          </cell>
          <cell r="Q219">
            <v>44253</v>
          </cell>
          <cell r="R219">
            <v>44255</v>
          </cell>
          <cell r="S219" t="str">
            <v>NO COINCIDE</v>
          </cell>
          <cell r="T219" t="str">
            <v>COINCIDE</v>
          </cell>
          <cell r="U219" t="str">
            <v>NO COINCIDE</v>
          </cell>
          <cell r="V219">
            <v>44255</v>
          </cell>
          <cell r="W219">
            <v>44346</v>
          </cell>
          <cell r="X219"/>
          <cell r="Y219"/>
          <cell r="Z219" t="str">
            <v>ACTIVA</v>
          </cell>
          <cell r="AA219" t="str">
            <v>DETENIDA</v>
          </cell>
          <cell r="AB219" t="str">
            <v>NO COINCIDE</v>
          </cell>
          <cell r="AC219" t="str">
            <v>PROBLEMAS LEGALES (SOLAR)</v>
          </cell>
        </row>
        <row r="220">
          <cell r="A220">
            <v>1066</v>
          </cell>
          <cell r="B220" t="str">
            <v>2170</v>
          </cell>
          <cell r="C220" t="str">
            <v>BASICA COMENDADOR NOROESTE</v>
          </cell>
          <cell r="D220" t="str">
            <v>BASICA COMENDADOR NOROESTE</v>
          </cell>
          <cell r="E220" t="str">
            <v>ELIAS PIÑA</v>
          </cell>
          <cell r="F220" t="str">
            <v>COMENDADOR</v>
          </cell>
          <cell r="G220" t="str">
            <v>NUEVA</v>
          </cell>
          <cell r="H220" t="str">
            <v>3</v>
          </cell>
          <cell r="I220" t="str">
            <v>BASICA (B)</v>
          </cell>
          <cell r="J220" t="str">
            <v>ESCUELA</v>
          </cell>
          <cell r="K220" t="str">
            <v>MOPC</v>
          </cell>
          <cell r="L220" t="str">
            <v>RAMON ARTURO RAMIREZ SUERO</v>
          </cell>
          <cell r="M220">
            <v>24</v>
          </cell>
          <cell r="N220" t="str">
            <v>KATHERINE FONT FRIAS</v>
          </cell>
          <cell r="O220">
            <v>62</v>
          </cell>
          <cell r="P220">
            <v>44150</v>
          </cell>
          <cell r="Q220">
            <v>44155</v>
          </cell>
          <cell r="R220">
            <v>44150</v>
          </cell>
          <cell r="S220" t="str">
            <v>NO COINCIDE</v>
          </cell>
          <cell r="T220" t="str">
            <v>COINCIDE</v>
          </cell>
          <cell r="U220" t="str">
            <v>NO COINCIDE</v>
          </cell>
          <cell r="V220">
            <v>44150</v>
          </cell>
          <cell r="W220">
            <v>44150</v>
          </cell>
          <cell r="X220"/>
          <cell r="Y220"/>
          <cell r="Z220" t="str">
            <v>ACTIVA</v>
          </cell>
          <cell r="AA220" t="str">
            <v>ACTIVA</v>
          </cell>
          <cell r="AB220" t="str">
            <v>COINCIDE</v>
          </cell>
          <cell r="AC220" t="str">
            <v>RITMO ESPERADO</v>
          </cell>
        </row>
        <row r="221">
          <cell r="A221">
            <v>1906</v>
          </cell>
          <cell r="B221" t="str">
            <v>0021-16</v>
          </cell>
          <cell r="C221" t="str">
            <v>BASICA HERMANOS PUELLO</v>
          </cell>
          <cell r="D221" t="str">
            <v/>
          </cell>
          <cell r="E221" t="str">
            <v>ELIAS PIÑA</v>
          </cell>
          <cell r="F221" t="str">
            <v>COMENDADOR</v>
          </cell>
          <cell r="G221" t="str">
            <v>AMPLIACION Y REPARACION</v>
          </cell>
          <cell r="H221" t="str">
            <v>4</v>
          </cell>
          <cell r="I221" t="str">
            <v>BASICA (B)</v>
          </cell>
          <cell r="J221" t="str">
            <v>ESCUELA</v>
          </cell>
          <cell r="K221" t="str">
            <v>MOPC</v>
          </cell>
          <cell r="L221" t="str">
            <v>RAMON FRANCISCO MERCEDES MARIANO</v>
          </cell>
          <cell r="M221">
            <v>7</v>
          </cell>
          <cell r="N221" t="str">
            <v>KATHERINE FONT FRIAS</v>
          </cell>
          <cell r="O221">
            <v>1</v>
          </cell>
          <cell r="P221">
            <v>44228</v>
          </cell>
          <cell r="Q221">
            <v>44253</v>
          </cell>
          <cell r="R221">
            <v>44228</v>
          </cell>
          <cell r="S221" t="str">
            <v>NO COINCIDE</v>
          </cell>
          <cell r="T221" t="str">
            <v>COINCIDE</v>
          </cell>
          <cell r="U221" t="str">
            <v>NO COINCIDE</v>
          </cell>
          <cell r="V221">
            <v>44228</v>
          </cell>
          <cell r="W221">
            <v>44228</v>
          </cell>
          <cell r="X221"/>
          <cell r="Y221">
            <v>42957</v>
          </cell>
          <cell r="Z221" t="str">
            <v>DETENIDA</v>
          </cell>
          <cell r="AA221" t="str">
            <v>DETENIDA</v>
          </cell>
          <cell r="AB221" t="str">
            <v>COINCIDE</v>
          </cell>
          <cell r="AC221" t="str">
            <v xml:space="preserve">A LA ESPERA APROBACIONES </v>
          </cell>
        </row>
        <row r="222">
          <cell r="A222">
            <v>1500</v>
          </cell>
          <cell r="B222" t="str">
            <v>0391-15</v>
          </cell>
          <cell r="C222" t="str">
            <v>BASICA LA PATILLA</v>
          </cell>
          <cell r="D222" t="str">
            <v/>
          </cell>
          <cell r="E222" t="str">
            <v>ELIAS PIÑA</v>
          </cell>
          <cell r="F222" t="str">
            <v>COMENDADOR</v>
          </cell>
          <cell r="G222" t="str">
            <v>NUEVA</v>
          </cell>
          <cell r="H222" t="str">
            <v>4</v>
          </cell>
          <cell r="I222" t="str">
            <v>BASICA (B)</v>
          </cell>
          <cell r="J222" t="str">
            <v>ESCUELA</v>
          </cell>
          <cell r="K222" t="str">
            <v>MOPC</v>
          </cell>
          <cell r="L222" t="str">
            <v>CONSTCA SRL</v>
          </cell>
          <cell r="M222">
            <v>7</v>
          </cell>
          <cell r="N222" t="str">
            <v>KATHERINE FONT FRIAS</v>
          </cell>
          <cell r="O222">
            <v>5</v>
          </cell>
          <cell r="P222">
            <v>44228</v>
          </cell>
          <cell r="Q222">
            <v>44438</v>
          </cell>
          <cell r="R222">
            <v>44228</v>
          </cell>
          <cell r="S222" t="str">
            <v>NO COINCIDE</v>
          </cell>
          <cell r="T222" t="str">
            <v>COINCIDE</v>
          </cell>
          <cell r="U222" t="str">
            <v>NO COINCIDE</v>
          </cell>
          <cell r="V222">
            <v>44228</v>
          </cell>
          <cell r="W222">
            <v>44228</v>
          </cell>
          <cell r="X222"/>
          <cell r="Y222">
            <v>43419</v>
          </cell>
          <cell r="Z222" t="str">
            <v>DETENIDA</v>
          </cell>
          <cell r="AA222" t="str">
            <v>DETENIDA</v>
          </cell>
          <cell r="AB222" t="str">
            <v>COINCIDE</v>
          </cell>
          <cell r="AC222" t="str">
            <v>DEPARTAMENTO DISEÑO</v>
          </cell>
        </row>
        <row r="223">
          <cell r="A223">
            <v>459</v>
          </cell>
          <cell r="B223" t="str">
            <v>240-2013</v>
          </cell>
          <cell r="C223" t="str">
            <v>JUAN CANO</v>
          </cell>
          <cell r="D223" t="str">
            <v>JUAN CANO</v>
          </cell>
          <cell r="E223" t="str">
            <v>ELIAS PIÑA</v>
          </cell>
          <cell r="F223" t="str">
            <v>EL LLANO</v>
          </cell>
          <cell r="G223" t="str">
            <v>AMPLIACION Y REPARACION</v>
          </cell>
          <cell r="H223" t="str">
            <v>2</v>
          </cell>
          <cell r="I223" t="str">
            <v>BASICA (B)</v>
          </cell>
          <cell r="J223" t="str">
            <v>ESCUELA</v>
          </cell>
          <cell r="K223" t="str">
            <v>MOPC</v>
          </cell>
          <cell r="L223" t="str">
            <v>YONI ANTONELY GARCIA SIERRA</v>
          </cell>
          <cell r="M223">
            <v>9</v>
          </cell>
          <cell r="N223" t="str">
            <v>KATHERINE FONT FRIAS</v>
          </cell>
          <cell r="O223">
            <v>66</v>
          </cell>
          <cell r="P223">
            <v>44057</v>
          </cell>
          <cell r="Q223">
            <v>44057</v>
          </cell>
          <cell r="R223">
            <v>44560</v>
          </cell>
          <cell r="S223" t="str">
            <v>COINCIDE</v>
          </cell>
          <cell r="T223" t="str">
            <v>NO COINCIDE</v>
          </cell>
          <cell r="U223" t="str">
            <v>NO COINCIDE</v>
          </cell>
          <cell r="V223">
            <v>44057</v>
          </cell>
          <cell r="W223">
            <v>44057</v>
          </cell>
          <cell r="X223"/>
          <cell r="Y223">
            <v>43388</v>
          </cell>
          <cell r="Z223" t="str">
            <v>DETENIDA</v>
          </cell>
          <cell r="AA223" t="str">
            <v>ACTIVA</v>
          </cell>
          <cell r="AB223" t="str">
            <v>NO COINCIDE</v>
          </cell>
          <cell r="AC223" t="str">
            <v>RITMO LENTO</v>
          </cell>
        </row>
        <row r="224">
          <cell r="A224">
            <v>366</v>
          </cell>
          <cell r="B224" t="str">
            <v>1672-2012</v>
          </cell>
          <cell r="C224" t="str">
            <v xml:space="preserve">MARIA TRINIDAD SANCHEZ </v>
          </cell>
          <cell r="D224" t="str">
            <v xml:space="preserve">MARIA TRINIDAD SANCHEZ </v>
          </cell>
          <cell r="E224" t="str">
            <v>ELIAS PIÑA</v>
          </cell>
          <cell r="F224" t="str">
            <v>HONDO VALLE</v>
          </cell>
          <cell r="G224" t="str">
            <v>AMPLIACION Y REPARACION</v>
          </cell>
          <cell r="H224" t="str">
            <v>1</v>
          </cell>
          <cell r="I224" t="str">
            <v>BASICA (B)</v>
          </cell>
          <cell r="J224" t="str">
            <v>ESCUELA</v>
          </cell>
          <cell r="K224" t="str">
            <v>MOPC</v>
          </cell>
          <cell r="L224" t="str">
            <v>DANTE JHENNER CASTILLO OGANDO</v>
          </cell>
          <cell r="M224">
            <v>14</v>
          </cell>
          <cell r="N224" t="str">
            <v>KATHERINE FONT FRIAS</v>
          </cell>
          <cell r="O224">
            <v>69</v>
          </cell>
          <cell r="P224">
            <v>44057</v>
          </cell>
          <cell r="Q224">
            <v>44560</v>
          </cell>
          <cell r="R224">
            <v>44560</v>
          </cell>
          <cell r="S224" t="str">
            <v>NO COINCIDE</v>
          </cell>
          <cell r="T224" t="str">
            <v>NO COINCIDE</v>
          </cell>
          <cell r="U224" t="str">
            <v>COINCIDE</v>
          </cell>
          <cell r="V224">
            <v>44057</v>
          </cell>
          <cell r="W224">
            <v>44057</v>
          </cell>
          <cell r="X224"/>
          <cell r="Y224">
            <v>43719</v>
          </cell>
          <cell r="Z224" t="str">
            <v>DETENIDA</v>
          </cell>
          <cell r="AA224" t="str">
            <v>DETENIDA</v>
          </cell>
          <cell r="AB224" t="str">
            <v>COINCIDE</v>
          </cell>
          <cell r="AC224" t="str">
            <v>INTERVENCION LEGAL</v>
          </cell>
        </row>
        <row r="225">
          <cell r="A225">
            <v>1502</v>
          </cell>
          <cell r="B225" t="str">
            <v>0054-15</v>
          </cell>
          <cell r="C225" t="str">
            <v>BASICA JUAN PABLO DUARTE</v>
          </cell>
          <cell r="D225" t="str">
            <v/>
          </cell>
          <cell r="E225" t="str">
            <v>ELIAS PIÑA</v>
          </cell>
          <cell r="F225" t="str">
            <v>HONDO VALLE</v>
          </cell>
          <cell r="G225" t="str">
            <v>NUEVA</v>
          </cell>
          <cell r="H225" t="str">
            <v>4</v>
          </cell>
          <cell r="I225" t="str">
            <v>BASICA (B)</v>
          </cell>
          <cell r="J225" t="str">
            <v>ESCUELA</v>
          </cell>
          <cell r="K225" t="str">
            <v>MOPC</v>
          </cell>
          <cell r="L225" t="str">
            <v>LUIS CESAR RAMIREZ</v>
          </cell>
          <cell r="M225">
            <v>7</v>
          </cell>
          <cell r="N225" t="str">
            <v>KATHERINE FONT FRIAS</v>
          </cell>
          <cell r="O225">
            <v>66</v>
          </cell>
          <cell r="P225">
            <v>43910</v>
          </cell>
          <cell r="Q225">
            <v>43951</v>
          </cell>
          <cell r="R225">
            <v>43910</v>
          </cell>
          <cell r="S225" t="str">
            <v>NO COINCIDE</v>
          </cell>
          <cell r="T225" t="str">
            <v>COINCIDE</v>
          </cell>
          <cell r="U225" t="str">
            <v>NO COINCIDE</v>
          </cell>
          <cell r="V225">
            <v>43910</v>
          </cell>
          <cell r="W225">
            <v>43941</v>
          </cell>
          <cell r="X225"/>
          <cell r="Y225"/>
          <cell r="Z225" t="str">
            <v>ACTIVA</v>
          </cell>
          <cell r="AA225" t="str">
            <v>ACTIVA</v>
          </cell>
          <cell r="AB225" t="str">
            <v>COINCIDE</v>
          </cell>
          <cell r="AC225" t="str">
            <v>RITMO ESPERADO</v>
          </cell>
        </row>
        <row r="226">
          <cell r="A226">
            <v>1503</v>
          </cell>
          <cell r="B226" t="str">
            <v>0055-15</v>
          </cell>
          <cell r="C226" t="str">
            <v>BASICA SABANA DE JENJIBRE</v>
          </cell>
          <cell r="D226" t="str">
            <v/>
          </cell>
          <cell r="E226" t="str">
            <v>ELIAS PIÑA</v>
          </cell>
          <cell r="F226" t="str">
            <v>JUAN SANTIAGO</v>
          </cell>
          <cell r="G226" t="str">
            <v>NUEVA</v>
          </cell>
          <cell r="H226" t="str">
            <v>4</v>
          </cell>
          <cell r="I226" t="str">
            <v>BASICA (B)</v>
          </cell>
          <cell r="J226" t="str">
            <v>ESCUELA</v>
          </cell>
          <cell r="K226" t="str">
            <v>MOPC</v>
          </cell>
          <cell r="L226" t="str">
            <v>VIVERLYN ALTAGRACIA BAEZ MARTINEZ</v>
          </cell>
          <cell r="M226">
            <v>5</v>
          </cell>
          <cell r="N226" t="str">
            <v>KATHERINE FONT FRIAS</v>
          </cell>
          <cell r="O226">
            <v>6</v>
          </cell>
          <cell r="P226">
            <v>44256</v>
          </cell>
          <cell r="Q226">
            <v>44253</v>
          </cell>
          <cell r="R226">
            <v>44256</v>
          </cell>
          <cell r="S226" t="str">
            <v>NO COINCIDE</v>
          </cell>
          <cell r="T226" t="str">
            <v>COINCIDE</v>
          </cell>
          <cell r="U226" t="str">
            <v>NO COINCIDE</v>
          </cell>
          <cell r="V226">
            <v>44256</v>
          </cell>
          <cell r="W226">
            <v>44256</v>
          </cell>
          <cell r="X226"/>
          <cell r="Y226">
            <v>43656</v>
          </cell>
          <cell r="Z226" t="str">
            <v>DETENIDA</v>
          </cell>
          <cell r="AA226" t="str">
            <v>DETENIDA</v>
          </cell>
          <cell r="AB226" t="str">
            <v>COINCIDE</v>
          </cell>
          <cell r="AC226" t="str">
            <v>A LA ESPERA DE DOCUMENTOS</v>
          </cell>
        </row>
        <row r="227">
          <cell r="A227">
            <v>1091</v>
          </cell>
          <cell r="B227" t="str">
            <v>2401</v>
          </cell>
          <cell r="C227" t="str">
            <v>BASICA FIDELINA ANDINO</v>
          </cell>
          <cell r="D227" t="str">
            <v>BASICA FIDELINA ANDINO</v>
          </cell>
          <cell r="E227" t="str">
            <v>INDEPENDENCIA</v>
          </cell>
          <cell r="F227" t="str">
            <v>DUVERGE</v>
          </cell>
          <cell r="G227" t="str">
            <v>NUEVA</v>
          </cell>
          <cell r="H227" t="str">
            <v>3</v>
          </cell>
          <cell r="I227" t="str">
            <v>BASICA (B)</v>
          </cell>
          <cell r="J227" t="str">
            <v>ESCUELA</v>
          </cell>
          <cell r="K227" t="str">
            <v>MOPC</v>
          </cell>
          <cell r="L227" t="str">
            <v>AXTION SOLUTIONS S R L</v>
          </cell>
          <cell r="M227">
            <v>9</v>
          </cell>
          <cell r="N227" t="str">
            <v>KATHERINE FONT FRIAS</v>
          </cell>
          <cell r="O227">
            <v>93</v>
          </cell>
          <cell r="P227">
            <v>44347</v>
          </cell>
          <cell r="Q227">
            <v>44560</v>
          </cell>
          <cell r="R227">
            <v>44347</v>
          </cell>
          <cell r="S227" t="str">
            <v>NO COINCIDE</v>
          </cell>
          <cell r="T227" t="str">
            <v>COINCIDE</v>
          </cell>
          <cell r="U227" t="str">
            <v>NO COINCIDE</v>
          </cell>
          <cell r="V227">
            <v>44347</v>
          </cell>
          <cell r="W227">
            <v>44347</v>
          </cell>
          <cell r="X227"/>
          <cell r="Y227">
            <v>43731</v>
          </cell>
          <cell r="Z227" t="str">
            <v>DETENIDA</v>
          </cell>
          <cell r="AA227" t="str">
            <v>DETENIDA</v>
          </cell>
          <cell r="AB227" t="str">
            <v>COINCIDE</v>
          </cell>
          <cell r="AC227" t="str">
            <v>INTERVENCION LEGAL</v>
          </cell>
        </row>
        <row r="228">
          <cell r="A228">
            <v>1921</v>
          </cell>
          <cell r="B228" t="str">
            <v/>
          </cell>
          <cell r="C228" t="str">
            <v>BASICA VICTORIA PEÑA (LICEO VILLA MORADA)</v>
          </cell>
          <cell r="D228" t="str">
            <v/>
          </cell>
          <cell r="E228" t="str">
            <v>INDEPENDENCIA</v>
          </cell>
          <cell r="F228" t="str">
            <v>JIMANI</v>
          </cell>
          <cell r="G228" t="str">
            <v>NUEVA</v>
          </cell>
          <cell r="H228" t="str">
            <v>4</v>
          </cell>
          <cell r="I228" t="str">
            <v>BASICA (B)</v>
          </cell>
          <cell r="J228" t="str">
            <v>ESCUELA</v>
          </cell>
          <cell r="K228" t="str">
            <v>MOPC</v>
          </cell>
          <cell r="L228" t="str">
            <v>ROMMEL MIGUEL PIMENTEL NIN</v>
          </cell>
          <cell r="M228">
            <v>0</v>
          </cell>
          <cell r="N228" t="str">
            <v>KATHERINE FONT FRIAS</v>
          </cell>
          <cell r="O228">
            <v>1</v>
          </cell>
          <cell r="P228">
            <v>44560</v>
          </cell>
          <cell r="Q228">
            <v>44560</v>
          </cell>
          <cell r="R228">
            <v>44560</v>
          </cell>
          <cell r="S228" t="str">
            <v>COINCIDE</v>
          </cell>
          <cell r="T228" t="str">
            <v>COINCIDE</v>
          </cell>
          <cell r="U228" t="str">
            <v>COINCIDE</v>
          </cell>
          <cell r="V228">
            <v>44560</v>
          </cell>
          <cell r="W228">
            <v>44347</v>
          </cell>
          <cell r="X228"/>
          <cell r="Y228"/>
          <cell r="Z228" t="str">
            <v>PRELIMINARES</v>
          </cell>
          <cell r="AA228" t="str">
            <v>PRELIMINARES</v>
          </cell>
          <cell r="AB228" t="str">
            <v>COINCIDE</v>
          </cell>
          <cell r="AC228" t="str">
            <v>A LA ESPERA DE DOCUMENTOS</v>
          </cell>
        </row>
        <row r="229">
          <cell r="A229">
            <v>1922</v>
          </cell>
          <cell r="B229" t="str">
            <v/>
          </cell>
          <cell r="C229" t="str">
            <v>JOSE DEL CARMEN SENA SEGURA (LICEO CRISTOBAL) (LICEO VILLA MORADA)</v>
          </cell>
          <cell r="D229" t="str">
            <v/>
          </cell>
          <cell r="E229" t="str">
            <v>INDEPENDENCIA</v>
          </cell>
          <cell r="F229" t="str">
            <v>JIMANI</v>
          </cell>
          <cell r="G229" t="str">
            <v>NUEVA</v>
          </cell>
          <cell r="H229" t="str">
            <v>4</v>
          </cell>
          <cell r="I229" t="str">
            <v>BASICA (B)</v>
          </cell>
          <cell r="J229" t="str">
            <v>ESCUELA</v>
          </cell>
          <cell r="K229" t="str">
            <v>MOPC</v>
          </cell>
          <cell r="L229" t="str">
            <v>ROMMEL MIGUEL PIMENTEL NIN</v>
          </cell>
          <cell r="M229">
            <v>0</v>
          </cell>
          <cell r="N229" t="str">
            <v>KATHERINE FONT FRIAS</v>
          </cell>
          <cell r="O229">
            <v>5</v>
          </cell>
          <cell r="P229">
            <v>44560</v>
          </cell>
          <cell r="Q229">
            <v>44560</v>
          </cell>
          <cell r="R229">
            <v>44560</v>
          </cell>
          <cell r="S229" t="str">
            <v>COINCIDE</v>
          </cell>
          <cell r="T229" t="str">
            <v>COINCIDE</v>
          </cell>
          <cell r="U229" t="str">
            <v>COINCIDE</v>
          </cell>
          <cell r="V229">
            <v>44560</v>
          </cell>
          <cell r="W229">
            <v>44347</v>
          </cell>
          <cell r="X229"/>
          <cell r="Y229">
            <v>43615</v>
          </cell>
          <cell r="Z229" t="str">
            <v>DETENIDA</v>
          </cell>
          <cell r="AA229" t="str">
            <v>DETENIDA</v>
          </cell>
          <cell r="AB229" t="str">
            <v>COINCIDE</v>
          </cell>
          <cell r="AC229" t="str">
            <v>A LA ESPERA DE DOCUMENTOS</v>
          </cell>
        </row>
        <row r="230">
          <cell r="A230">
            <v>1050</v>
          </cell>
          <cell r="B230" t="str">
            <v>2042</v>
          </cell>
          <cell r="C230" t="str">
            <v>LICEO FRANCISCO DEL ROSARIO SANCHEZ (BASICA FRANCISCO DEL ROSARIO SANCHEZ)</v>
          </cell>
          <cell r="D230" t="str">
            <v/>
          </cell>
          <cell r="E230" t="str">
            <v>PEDERNALES</v>
          </cell>
          <cell r="F230" t="str">
            <v>OVIEDO</v>
          </cell>
          <cell r="G230" t="str">
            <v>NUEVA</v>
          </cell>
          <cell r="H230" t="str">
            <v>3</v>
          </cell>
          <cell r="I230" t="str">
            <v>BASICA (B)</v>
          </cell>
          <cell r="J230" t="str">
            <v>ESCUELA</v>
          </cell>
          <cell r="K230" t="str">
            <v>MOPC</v>
          </cell>
          <cell r="L230" t="str">
            <v>GLADYS ROSA SANCHEZ MOLANO DE DIAZ</v>
          </cell>
          <cell r="M230">
            <v>18</v>
          </cell>
          <cell r="N230" t="str">
            <v>KATHERINE FONT FRIAS</v>
          </cell>
          <cell r="O230">
            <v>1</v>
          </cell>
          <cell r="P230">
            <v>44439</v>
          </cell>
          <cell r="Q230">
            <v>44560</v>
          </cell>
          <cell r="R230">
            <v>44439</v>
          </cell>
          <cell r="S230" t="str">
            <v>NO COINCIDE</v>
          </cell>
          <cell r="T230" t="str">
            <v>COINCIDE</v>
          </cell>
          <cell r="U230" t="str">
            <v>NO COINCIDE</v>
          </cell>
          <cell r="V230">
            <v>44439</v>
          </cell>
          <cell r="W230">
            <v>44347</v>
          </cell>
          <cell r="X230"/>
          <cell r="Y230">
            <v>40210</v>
          </cell>
          <cell r="Z230" t="str">
            <v>DETENIDA</v>
          </cell>
          <cell r="AA230" t="str">
            <v>DETENIDA</v>
          </cell>
          <cell r="AB230" t="str">
            <v>COINCIDE</v>
          </cell>
          <cell r="AC230" t="str">
            <v>A LA ESPERA DE DOCUMENTOS</v>
          </cell>
        </row>
        <row r="231">
          <cell r="A231">
            <v>614</v>
          </cell>
          <cell r="B231" t="str">
            <v>515-2013</v>
          </cell>
          <cell r="C231" t="str">
            <v>BUENA VISTA DEL YAQUE</v>
          </cell>
          <cell r="D231" t="str">
            <v>BUENA VISTA DEL YAQUE</v>
          </cell>
          <cell r="E231" t="str">
            <v>SAN JUAN</v>
          </cell>
          <cell r="F231" t="str">
            <v>BOHECHIO</v>
          </cell>
          <cell r="G231" t="str">
            <v>AMPLIACION Y REPARACION</v>
          </cell>
          <cell r="H231" t="str">
            <v>2</v>
          </cell>
          <cell r="I231" t="str">
            <v>BASICA (B)</v>
          </cell>
          <cell r="J231" t="str">
            <v>ESCUELA</v>
          </cell>
          <cell r="K231" t="str">
            <v>MOPC</v>
          </cell>
          <cell r="L231" t="str">
            <v>YULIS SANCHEZ ROSARIO</v>
          </cell>
          <cell r="M231">
            <v>2</v>
          </cell>
          <cell r="N231" t="str">
            <v>KATHERINE FONT FRIAS</v>
          </cell>
          <cell r="O231">
            <v>71</v>
          </cell>
          <cell r="P231">
            <v>44439</v>
          </cell>
          <cell r="Q231">
            <v>44560</v>
          </cell>
          <cell r="R231">
            <v>44439</v>
          </cell>
          <cell r="S231" t="str">
            <v>NO COINCIDE</v>
          </cell>
          <cell r="T231" t="str">
            <v>COINCIDE</v>
          </cell>
          <cell r="U231" t="str">
            <v>NO COINCIDE</v>
          </cell>
          <cell r="V231">
            <v>44439</v>
          </cell>
          <cell r="W231">
            <v>44347</v>
          </cell>
          <cell r="X231"/>
          <cell r="Y231">
            <v>42948</v>
          </cell>
          <cell r="Z231" t="str">
            <v>DETENIDA</v>
          </cell>
          <cell r="AA231" t="str">
            <v>DETENIDA</v>
          </cell>
          <cell r="AB231" t="str">
            <v>COINCIDE</v>
          </cell>
          <cell r="AC231" t="str">
            <v>INTERVENCION LEGAL</v>
          </cell>
        </row>
        <row r="232">
          <cell r="A232">
            <v>1228</v>
          </cell>
          <cell r="B232" t="str">
            <v>2301</v>
          </cell>
          <cell r="C232" t="str">
            <v>BASICA GAJO DE PEDRO-PLACER BONITO</v>
          </cell>
          <cell r="D232" t="str">
            <v>BASICA GAJO DE PEDRO-PLACER BONITO</v>
          </cell>
          <cell r="E232" t="str">
            <v>SAN JUAN</v>
          </cell>
          <cell r="F232" t="str">
            <v>EL CERCADO</v>
          </cell>
          <cell r="G232" t="str">
            <v>NUEVA</v>
          </cell>
          <cell r="H232" t="str">
            <v>3</v>
          </cell>
          <cell r="I232" t="str">
            <v>BASICA (B)</v>
          </cell>
          <cell r="J232" t="str">
            <v>ESCUELA</v>
          </cell>
          <cell r="K232" t="str">
            <v>MOPC</v>
          </cell>
          <cell r="L232" t="str">
            <v>TEMISTOCLES BENJAMIN BAUTISTA</v>
          </cell>
          <cell r="M232">
            <v>11</v>
          </cell>
          <cell r="N232" t="str">
            <v>KATHERINE FONT FRIAS</v>
          </cell>
          <cell r="O232">
            <v>84</v>
          </cell>
          <cell r="P232">
            <v>43889</v>
          </cell>
          <cell r="Q232">
            <v>43920</v>
          </cell>
          <cell r="R232">
            <v>43889</v>
          </cell>
          <cell r="S232" t="str">
            <v>NO COINCIDE</v>
          </cell>
          <cell r="T232" t="str">
            <v>COINCIDE</v>
          </cell>
          <cell r="U232" t="str">
            <v>NO COINCIDE</v>
          </cell>
          <cell r="V232">
            <v>43889</v>
          </cell>
          <cell r="W232">
            <v>43860</v>
          </cell>
          <cell r="X232"/>
          <cell r="Y232"/>
          <cell r="Z232" t="str">
            <v>ACTIVA</v>
          </cell>
          <cell r="AA232" t="str">
            <v>ACTIVA</v>
          </cell>
          <cell r="AB232" t="str">
            <v>COINCIDE</v>
          </cell>
          <cell r="AC232" t="str">
            <v>RITMO ESPERADO</v>
          </cell>
        </row>
        <row r="233">
          <cell r="A233">
            <v>1907</v>
          </cell>
          <cell r="B233" t="str">
            <v>0021-16</v>
          </cell>
          <cell r="C233" t="str">
            <v>BASICA LA SIEMBRA</v>
          </cell>
          <cell r="D233" t="str">
            <v/>
          </cell>
          <cell r="E233" t="str">
            <v>SAN JUAN</v>
          </cell>
          <cell r="F233" t="str">
            <v>LAS MATAS DE FARFAN</v>
          </cell>
          <cell r="G233" t="str">
            <v>AMPLIACION Y REPARACION</v>
          </cell>
          <cell r="H233" t="str">
            <v>4</v>
          </cell>
          <cell r="I233" t="str">
            <v>BASICA (B)</v>
          </cell>
          <cell r="J233" t="str">
            <v>ESCUELA</v>
          </cell>
          <cell r="K233" t="str">
            <v>MOPC</v>
          </cell>
          <cell r="L233" t="str">
            <v>RAMON FRANCISCO MERCEDES MARIANO</v>
          </cell>
          <cell r="M233">
            <v>13</v>
          </cell>
          <cell r="N233" t="str">
            <v>KATHERINE FONT FRIAS</v>
          </cell>
          <cell r="O233">
            <v>85</v>
          </cell>
          <cell r="P233">
            <v>44058</v>
          </cell>
          <cell r="Q233">
            <v>44058</v>
          </cell>
          <cell r="R233">
            <v>44058</v>
          </cell>
          <cell r="S233" t="str">
            <v>COINCIDE</v>
          </cell>
          <cell r="T233" t="str">
            <v>COINCIDE</v>
          </cell>
          <cell r="U233" t="str">
            <v>COINCIDE</v>
          </cell>
          <cell r="V233">
            <v>44058</v>
          </cell>
          <cell r="W233">
            <v>44058</v>
          </cell>
          <cell r="X233"/>
          <cell r="Y233">
            <v>43780</v>
          </cell>
          <cell r="Z233" t="str">
            <v>DETENIDA</v>
          </cell>
          <cell r="AA233" t="str">
            <v>DETENIDA</v>
          </cell>
          <cell r="AB233" t="str">
            <v>COINCIDE</v>
          </cell>
          <cell r="AC233" t="str">
            <v>EN MANOS DEL SUPERVISOR</v>
          </cell>
        </row>
        <row r="234">
          <cell r="A234">
            <v>1691</v>
          </cell>
          <cell r="B234" t="str">
            <v>0201-15</v>
          </cell>
          <cell r="C234" t="str">
            <v>BASICA LOS DAMNIFICADOS</v>
          </cell>
          <cell r="D234" t="str">
            <v/>
          </cell>
          <cell r="E234" t="str">
            <v>SAN JUAN</v>
          </cell>
          <cell r="F234" t="str">
            <v>SAN JUAN DE LA MAGUANA</v>
          </cell>
          <cell r="G234" t="str">
            <v>NUEVA</v>
          </cell>
          <cell r="H234" t="str">
            <v>4</v>
          </cell>
          <cell r="I234" t="str">
            <v>BASICA (B)</v>
          </cell>
          <cell r="J234" t="str">
            <v>ESCUELA</v>
          </cell>
          <cell r="K234" t="str">
            <v>MOPC</v>
          </cell>
          <cell r="L234" t="str">
            <v>KARILEIDY SOSA TAPIA</v>
          </cell>
          <cell r="M234">
            <v>21</v>
          </cell>
          <cell r="N234" t="str">
            <v>KATHERINE FONT FRIAS</v>
          </cell>
          <cell r="O234">
            <v>85</v>
          </cell>
          <cell r="P234">
            <v>43860</v>
          </cell>
          <cell r="Q234">
            <v>43920</v>
          </cell>
          <cell r="R234">
            <v>43889</v>
          </cell>
          <cell r="S234" t="str">
            <v>NO COINCIDE</v>
          </cell>
          <cell r="T234" t="str">
            <v>NO COINCIDE</v>
          </cell>
          <cell r="U234" t="str">
            <v>NO COINCIDE</v>
          </cell>
          <cell r="V234">
            <v>43860</v>
          </cell>
          <cell r="W234">
            <v>43860</v>
          </cell>
          <cell r="X234"/>
          <cell r="Y234"/>
          <cell r="Z234" t="str">
            <v>ACTIVA</v>
          </cell>
          <cell r="AA234" t="str">
            <v>ACTIVA</v>
          </cell>
          <cell r="AB234" t="str">
            <v>COINCIDE</v>
          </cell>
          <cell r="AC234" t="str">
            <v>RITMO ESPERADO</v>
          </cell>
        </row>
        <row r="235">
          <cell r="A235">
            <v>440</v>
          </cell>
          <cell r="B235" t="str">
            <v>189-2013</v>
          </cell>
          <cell r="C235" t="str">
            <v>BASICA GUAYUBIN</v>
          </cell>
          <cell r="D235" t="str">
            <v/>
          </cell>
          <cell r="E235" t="str">
            <v>DISTRITO NACIONAL</v>
          </cell>
          <cell r="F235" t="str">
            <v>SANTO DOMINGO DE GUZMAN</v>
          </cell>
          <cell r="G235" t="str">
            <v>NUEVA</v>
          </cell>
          <cell r="H235" t="str">
            <v>2</v>
          </cell>
          <cell r="I235" t="str">
            <v>BASICA (B)</v>
          </cell>
          <cell r="J235" t="str">
            <v>ESCUELA</v>
          </cell>
          <cell r="K235" t="str">
            <v>MOPC</v>
          </cell>
          <cell r="L235" t="str">
            <v>LEDA MARIANA EMILIA JIMENEZ MEDRANO</v>
          </cell>
          <cell r="M235">
            <v>24</v>
          </cell>
          <cell r="N235" t="str">
            <v>VICTOR JAQUEZ</v>
          </cell>
          <cell r="O235">
            <v>57</v>
          </cell>
          <cell r="P235">
            <v>44371</v>
          </cell>
          <cell r="Q235">
            <v>44371</v>
          </cell>
          <cell r="R235">
            <v>44371</v>
          </cell>
          <cell r="S235" t="str">
            <v>COINCIDE</v>
          </cell>
          <cell r="T235" t="str">
            <v>COINCIDE</v>
          </cell>
          <cell r="U235" t="str">
            <v>COINCIDE</v>
          </cell>
          <cell r="V235">
            <v>44371</v>
          </cell>
          <cell r="W235">
            <v>44371</v>
          </cell>
          <cell r="X235"/>
          <cell r="Y235"/>
          <cell r="Z235" t="str">
            <v>ACTIVA</v>
          </cell>
          <cell r="AA235" t="str">
            <v>ACTIVA</v>
          </cell>
          <cell r="AB235" t="str">
            <v>COINCIDE</v>
          </cell>
          <cell r="AC235" t="str">
            <v>RITMO LENTO</v>
          </cell>
        </row>
        <row r="236">
          <cell r="A236">
            <v>1052</v>
          </cell>
          <cell r="B236" t="str">
            <v/>
          </cell>
          <cell r="C236" t="str">
            <v>BASICA EL TUNEL</v>
          </cell>
          <cell r="D236" t="str">
            <v/>
          </cell>
          <cell r="E236" t="str">
            <v>DISTRITO NACIONAL</v>
          </cell>
          <cell r="F236" t="str">
            <v>SANTO DOMINGO DE GUZMAN</v>
          </cell>
          <cell r="G236" t="str">
            <v>NUEVA</v>
          </cell>
          <cell r="H236" t="str">
            <v>3</v>
          </cell>
          <cell r="I236" t="str">
            <v>BASICA (B)</v>
          </cell>
          <cell r="J236" t="str">
            <v>ESCUELA</v>
          </cell>
          <cell r="K236" t="str">
            <v>MOPC</v>
          </cell>
          <cell r="L236" t="str">
            <v>CONSTRUCTORA VELEZ Y SANCHEZ SRL</v>
          </cell>
          <cell r="M236">
            <v>15</v>
          </cell>
          <cell r="N236" t="str">
            <v>VICTOR JAQUEZ</v>
          </cell>
          <cell r="O236">
            <v>6</v>
          </cell>
          <cell r="P236">
            <v>44779</v>
          </cell>
          <cell r="Q236">
            <v>44424</v>
          </cell>
          <cell r="R236">
            <v>44779</v>
          </cell>
          <cell r="S236" t="str">
            <v>NO COINCIDE</v>
          </cell>
          <cell r="T236" t="str">
            <v>COINCIDE</v>
          </cell>
          <cell r="U236" t="str">
            <v>NO COINCIDE</v>
          </cell>
          <cell r="V236">
            <v>44779</v>
          </cell>
          <cell r="W236">
            <v>44779</v>
          </cell>
          <cell r="X236"/>
          <cell r="Y236"/>
          <cell r="Z236" t="str">
            <v>NO INICIADA</v>
          </cell>
          <cell r="AA236" t="str">
            <v>PRELIMINARES</v>
          </cell>
          <cell r="AB236" t="str">
            <v>NO COINCIDE</v>
          </cell>
          <cell r="AC236" t="str">
            <v>DEPARTAMENTO DISEÑO</v>
          </cell>
        </row>
        <row r="237">
          <cell r="A237">
            <v>1049</v>
          </cell>
          <cell r="B237" t="str">
            <v/>
          </cell>
          <cell r="C237" t="str">
            <v>BASICA ESCUELA HOGAR DOÑA CHUCHA</v>
          </cell>
          <cell r="D237" t="str">
            <v/>
          </cell>
          <cell r="E237" t="str">
            <v>DISTRITO NACIONAL</v>
          </cell>
          <cell r="F237" t="str">
            <v>SANTO DOMINGO DE GUZMAN</v>
          </cell>
          <cell r="G237" t="str">
            <v>NUEVA</v>
          </cell>
          <cell r="H237" t="str">
            <v>3</v>
          </cell>
          <cell r="I237" t="str">
            <v>BASICA (B)</v>
          </cell>
          <cell r="J237" t="str">
            <v>ESCUELA</v>
          </cell>
          <cell r="K237" t="str">
            <v>MOPC</v>
          </cell>
          <cell r="L237" t="str">
            <v>MARIEN SARRAFF HERRERA</v>
          </cell>
          <cell r="M237">
            <v>10</v>
          </cell>
          <cell r="N237" t="str">
            <v>VICTOR JAQUEZ</v>
          </cell>
          <cell r="O237">
            <v>0</v>
          </cell>
          <cell r="P237">
            <v>44787</v>
          </cell>
          <cell r="Q237">
            <v>44787</v>
          </cell>
          <cell r="R237">
            <v>44787</v>
          </cell>
          <cell r="S237" t="str">
            <v>COINCIDE</v>
          </cell>
          <cell r="T237" t="str">
            <v>COINCIDE</v>
          </cell>
          <cell r="U237" t="str">
            <v>COINCIDE</v>
          </cell>
          <cell r="V237">
            <v>44787</v>
          </cell>
          <cell r="W237">
            <v>44787</v>
          </cell>
          <cell r="X237"/>
          <cell r="Y237"/>
          <cell r="Z237" t="str">
            <v>NO INICIADA</v>
          </cell>
          <cell r="AA237" t="str">
            <v>NO INICIADA</v>
          </cell>
          <cell r="AB237" t="str">
            <v>COINCIDE</v>
          </cell>
          <cell r="AC237" t="str">
            <v>A LA ESPERA PROGRAMACIÓN</v>
          </cell>
        </row>
        <row r="238">
          <cell r="A238">
            <v>1051</v>
          </cell>
          <cell r="B238" t="str">
            <v>2370</v>
          </cell>
          <cell r="C238" t="str">
            <v>BASICA LA FE 1</v>
          </cell>
          <cell r="D238" t="str">
            <v/>
          </cell>
          <cell r="E238" t="str">
            <v>DISTRITO NACIONAL</v>
          </cell>
          <cell r="F238" t="str">
            <v>SANTO DOMINGO DE GUZMAN</v>
          </cell>
          <cell r="G238" t="str">
            <v>NUEVA</v>
          </cell>
          <cell r="H238" t="str">
            <v>3</v>
          </cell>
          <cell r="I238" t="str">
            <v>BASICA (B)</v>
          </cell>
          <cell r="J238" t="str">
            <v>ESCUELA</v>
          </cell>
          <cell r="K238" t="str">
            <v>MOPC</v>
          </cell>
          <cell r="L238" t="str">
            <v>CONSTRUCTORA GONZALEZ TAVERAS &amp; ASOCIADOS SRL</v>
          </cell>
          <cell r="M238">
            <v>18</v>
          </cell>
          <cell r="N238" t="str">
            <v>VICTOR JAQUEZ</v>
          </cell>
          <cell r="O238">
            <v>10</v>
          </cell>
          <cell r="P238">
            <v>44673</v>
          </cell>
          <cell r="Q238">
            <v>44545</v>
          </cell>
          <cell r="R238">
            <v>44673</v>
          </cell>
          <cell r="S238" t="str">
            <v>NO COINCIDE</v>
          </cell>
          <cell r="T238" t="str">
            <v>COINCIDE</v>
          </cell>
          <cell r="U238" t="str">
            <v>NO COINCIDE</v>
          </cell>
          <cell r="V238">
            <v>44673</v>
          </cell>
          <cell r="W238">
            <v>44673</v>
          </cell>
          <cell r="X238"/>
          <cell r="Y238">
            <v>42173</v>
          </cell>
          <cell r="Z238" t="str">
            <v>DETENIDA</v>
          </cell>
          <cell r="AA238" t="str">
            <v>DETENIDA</v>
          </cell>
          <cell r="AB238" t="str">
            <v>COINCIDE</v>
          </cell>
          <cell r="AC238" t="str">
            <v>PROBLEMAS LEGALES (SOLAR)</v>
          </cell>
        </row>
        <row r="239">
          <cell r="A239">
            <v>1403</v>
          </cell>
          <cell r="B239" t="str">
            <v>2129-2013</v>
          </cell>
          <cell r="C239" t="str">
            <v>BASICA REPUBLICA DE HAITI ETAPA I (BASICA ESPEJO CAAMAÑO)</v>
          </cell>
          <cell r="D239" t="str">
            <v/>
          </cell>
          <cell r="E239" t="str">
            <v>DISTRITO NACIONAL</v>
          </cell>
          <cell r="F239" t="str">
            <v>SANTO DOMINGO DE GUZMAN</v>
          </cell>
          <cell r="G239" t="str">
            <v>NUEVA</v>
          </cell>
          <cell r="H239" t="str">
            <v>3</v>
          </cell>
          <cell r="I239" t="str">
            <v>BASICA (B)</v>
          </cell>
          <cell r="J239" t="str">
            <v>ESCUELA</v>
          </cell>
          <cell r="K239" t="str">
            <v>MOPC</v>
          </cell>
          <cell r="L239" t="str">
            <v>EDUARDO ESPINO CAMILO</v>
          </cell>
          <cell r="M239">
            <v>24</v>
          </cell>
          <cell r="N239" t="str">
            <v>VICTOR JAQUEZ</v>
          </cell>
          <cell r="O239">
            <v>75</v>
          </cell>
          <cell r="P239">
            <v>44302</v>
          </cell>
          <cell r="Q239">
            <v>44302</v>
          </cell>
          <cell r="R239">
            <v>44302</v>
          </cell>
          <cell r="S239" t="str">
            <v>COINCIDE</v>
          </cell>
          <cell r="T239" t="str">
            <v>COINCIDE</v>
          </cell>
          <cell r="U239" t="str">
            <v>COINCIDE</v>
          </cell>
          <cell r="V239">
            <v>44302</v>
          </cell>
          <cell r="W239">
            <v>44302</v>
          </cell>
          <cell r="X239"/>
          <cell r="Y239"/>
          <cell r="Z239" t="str">
            <v>DETENIDA</v>
          </cell>
          <cell r="AA239" t="str">
            <v>ACTIVA</v>
          </cell>
          <cell r="AB239" t="str">
            <v>NO COINCIDE</v>
          </cell>
          <cell r="AC239" t="str">
            <v>RITMO ESPERADO</v>
          </cell>
        </row>
        <row r="240">
          <cell r="A240">
            <v>1406</v>
          </cell>
          <cell r="B240" t="str">
            <v>2132</v>
          </cell>
          <cell r="C240" t="str">
            <v>FRAY RAMÓN PANE (BASICA ESPEJO RAFAELA SANTAELLA)</v>
          </cell>
          <cell r="D240" t="str">
            <v/>
          </cell>
          <cell r="E240" t="str">
            <v>DISTRITO NACIONAL</v>
          </cell>
          <cell r="F240" t="str">
            <v>SANTO DOMINGO DE GUZMAN</v>
          </cell>
          <cell r="G240" t="str">
            <v>NUEVA</v>
          </cell>
          <cell r="H240" t="str">
            <v>3</v>
          </cell>
          <cell r="I240" t="str">
            <v>BASICA (B)</v>
          </cell>
          <cell r="J240" t="str">
            <v>ESCUELA</v>
          </cell>
          <cell r="K240" t="str">
            <v>MOPC</v>
          </cell>
          <cell r="L240" t="str">
            <v>MARTHA ALEJANDRA DAJER PORTORREAL</v>
          </cell>
          <cell r="M240">
            <v>24</v>
          </cell>
          <cell r="N240" t="str">
            <v>VICTOR JAQUEZ</v>
          </cell>
          <cell r="O240">
            <v>17</v>
          </cell>
          <cell r="P240">
            <v>44926</v>
          </cell>
          <cell r="Q240">
            <v>44424</v>
          </cell>
          <cell r="R240">
            <v>44926</v>
          </cell>
          <cell r="S240" t="str">
            <v>NO COINCIDE</v>
          </cell>
          <cell r="T240" t="str">
            <v>COINCIDE</v>
          </cell>
          <cell r="U240" t="str">
            <v>NO COINCIDE</v>
          </cell>
          <cell r="V240">
            <v>44926</v>
          </cell>
          <cell r="W240">
            <v>44926</v>
          </cell>
          <cell r="X240"/>
          <cell r="Y240">
            <v>42866</v>
          </cell>
          <cell r="Z240" t="str">
            <v>DETENIDA</v>
          </cell>
          <cell r="AA240" t="str">
            <v>ACTIVA</v>
          </cell>
          <cell r="AB240" t="str">
            <v>NO COINCIDE</v>
          </cell>
          <cell r="AC240" t="str">
            <v>RITMO ESPERADO</v>
          </cell>
        </row>
        <row r="241">
          <cell r="A241">
            <v>1404</v>
          </cell>
          <cell r="B241" t="str">
            <v>2130-2013</v>
          </cell>
          <cell r="C241" t="str">
            <v xml:space="preserve">REPUBLICA DE HAITI ETAPA II (BASICA ESPEJO CAMILA HENRIQUEZ) </v>
          </cell>
          <cell r="D241" t="str">
            <v/>
          </cell>
          <cell r="E241" t="str">
            <v>DISTRITO NACIONAL</v>
          </cell>
          <cell r="F241" t="str">
            <v>SANTO DOMINGO DE GUZMAN</v>
          </cell>
          <cell r="G241" t="str">
            <v>NUEVA</v>
          </cell>
          <cell r="H241" t="str">
            <v>3</v>
          </cell>
          <cell r="I241" t="str">
            <v>BASICA (B)</v>
          </cell>
          <cell r="J241" t="str">
            <v>ESCUELA</v>
          </cell>
          <cell r="K241" t="str">
            <v>MOPC</v>
          </cell>
          <cell r="L241" t="str">
            <v>LUZ CLARIBEL BAUTISTA CASTILLO</v>
          </cell>
          <cell r="M241">
            <v>24</v>
          </cell>
          <cell r="N241" t="str">
            <v>VICTOR JAQUEZ</v>
          </cell>
          <cell r="O241">
            <v>65</v>
          </cell>
          <cell r="P241">
            <v>44302</v>
          </cell>
          <cell r="Q241">
            <v>44302</v>
          </cell>
          <cell r="R241">
            <v>44302</v>
          </cell>
          <cell r="S241" t="str">
            <v>COINCIDE</v>
          </cell>
          <cell r="T241" t="str">
            <v>COINCIDE</v>
          </cell>
          <cell r="U241" t="str">
            <v>COINCIDE</v>
          </cell>
          <cell r="V241">
            <v>44302</v>
          </cell>
          <cell r="W241">
            <v>44302</v>
          </cell>
          <cell r="X241"/>
          <cell r="Y241"/>
          <cell r="Z241" t="str">
            <v>ACTIVA</v>
          </cell>
          <cell r="AA241" t="str">
            <v>ACTIVA</v>
          </cell>
          <cell r="AB241" t="str">
            <v>COINCIDE</v>
          </cell>
          <cell r="AC241" t="str">
            <v>RITMO LENTO</v>
          </cell>
        </row>
        <row r="242">
          <cell r="A242">
            <v>1462</v>
          </cell>
          <cell r="B242" t="str">
            <v>0386-15</v>
          </cell>
          <cell r="C242" t="str">
            <v>BASICA CARREFOUR</v>
          </cell>
          <cell r="D242" t="str">
            <v/>
          </cell>
          <cell r="E242" t="str">
            <v>DISTRITO NACIONAL</v>
          </cell>
          <cell r="F242" t="str">
            <v>SANTO DOMINGO DE GUZMAN</v>
          </cell>
          <cell r="G242" t="str">
            <v>NUEVA</v>
          </cell>
          <cell r="H242" t="str">
            <v>4</v>
          </cell>
          <cell r="I242" t="str">
            <v>BASICA (B)</v>
          </cell>
          <cell r="J242" t="str">
            <v>ESCUELA</v>
          </cell>
          <cell r="K242" t="str">
            <v>MOPC2</v>
          </cell>
          <cell r="L242" t="str">
            <v xml:space="preserve">BEN RUIZ CONSTRUCTORA SRL </v>
          </cell>
          <cell r="M242">
            <v>21</v>
          </cell>
          <cell r="N242" t="str">
            <v>VICTOR JAQUEZ</v>
          </cell>
          <cell r="O242">
            <v>57</v>
          </cell>
          <cell r="P242">
            <v>44055</v>
          </cell>
          <cell r="Q242">
            <v>44055</v>
          </cell>
          <cell r="R242">
            <v>44055</v>
          </cell>
          <cell r="S242" t="str">
            <v>COINCIDE</v>
          </cell>
          <cell r="T242" t="str">
            <v>COINCIDE</v>
          </cell>
          <cell r="U242" t="str">
            <v>COINCIDE</v>
          </cell>
          <cell r="V242">
            <v>44055</v>
          </cell>
          <cell r="W242">
            <v>44055</v>
          </cell>
          <cell r="X242"/>
          <cell r="Y242"/>
          <cell r="Z242" t="str">
            <v>ACTIVA</v>
          </cell>
          <cell r="AA242" t="str">
            <v>ACTIVA</v>
          </cell>
          <cell r="AB242" t="str">
            <v>COINCIDE</v>
          </cell>
          <cell r="AC242" t="str">
            <v>RITMO ESPERADO</v>
          </cell>
        </row>
        <row r="243">
          <cell r="A243">
            <v>1463</v>
          </cell>
          <cell r="B243" t="str">
            <v>0038-15</v>
          </cell>
          <cell r="C243" t="str">
            <v>BASICA FUNDACION-LOS GIRASOLES</v>
          </cell>
          <cell r="D243" t="str">
            <v/>
          </cell>
          <cell r="E243" t="str">
            <v>DISTRITO NACIONAL</v>
          </cell>
          <cell r="F243" t="str">
            <v>SANTO DOMINGO DE GUZMAN</v>
          </cell>
          <cell r="G243" t="str">
            <v>NUEVA</v>
          </cell>
          <cell r="H243" t="str">
            <v>4</v>
          </cell>
          <cell r="I243" t="str">
            <v>BASICA (B)</v>
          </cell>
          <cell r="J243" t="str">
            <v>ESCUELA</v>
          </cell>
          <cell r="K243" t="str">
            <v>MOPC2</v>
          </cell>
          <cell r="L243" t="str">
            <v>RAMON ONESIMO CASTILLO BONIFACIO</v>
          </cell>
          <cell r="M243">
            <v>24</v>
          </cell>
          <cell r="N243" t="str">
            <v>VICTOR JAQUEZ</v>
          </cell>
          <cell r="O243">
            <v>5</v>
          </cell>
          <cell r="P243">
            <v>44779</v>
          </cell>
          <cell r="Q243">
            <v>44420</v>
          </cell>
          <cell r="R243">
            <v>44779</v>
          </cell>
          <cell r="S243" t="str">
            <v>NO COINCIDE</v>
          </cell>
          <cell r="T243" t="str">
            <v>COINCIDE</v>
          </cell>
          <cell r="U243" t="str">
            <v>NO COINCIDE</v>
          </cell>
          <cell r="V243">
            <v>44779</v>
          </cell>
          <cell r="W243">
            <v>44779</v>
          </cell>
          <cell r="X243"/>
          <cell r="Y243"/>
          <cell r="Z243" t="str">
            <v>PRELIMINARES</v>
          </cell>
          <cell r="AA243" t="str">
            <v>PRELIMINARES</v>
          </cell>
          <cell r="AB243" t="str">
            <v>COINCIDE</v>
          </cell>
          <cell r="AC243" t="str">
            <v>DEPARTAMENTO DISEÑO</v>
          </cell>
        </row>
        <row r="244">
          <cell r="A244">
            <v>1464</v>
          </cell>
          <cell r="B244" t="str">
            <v>0039-15</v>
          </cell>
          <cell r="C244" t="str">
            <v>BASICA PERANTUEN</v>
          </cell>
          <cell r="D244" t="str">
            <v/>
          </cell>
          <cell r="E244" t="str">
            <v>DISTRITO NACIONAL</v>
          </cell>
          <cell r="F244" t="str">
            <v>SANTO DOMINGO DE GUZMAN</v>
          </cell>
          <cell r="G244" t="str">
            <v>NUEVA</v>
          </cell>
          <cell r="H244" t="str">
            <v>4</v>
          </cell>
          <cell r="I244" t="str">
            <v>BASICA (B)</v>
          </cell>
          <cell r="J244" t="str">
            <v>ESCUELA</v>
          </cell>
          <cell r="K244" t="str">
            <v>MOPC2</v>
          </cell>
          <cell r="L244" t="str">
            <v>ALBO DANIEL PEREZ SANABIA</v>
          </cell>
          <cell r="M244">
            <v>24</v>
          </cell>
          <cell r="N244" t="str">
            <v>VICTOR JAQUEZ</v>
          </cell>
          <cell r="O244">
            <v>5</v>
          </cell>
          <cell r="P244">
            <v>44778</v>
          </cell>
          <cell r="Q244">
            <v>44420</v>
          </cell>
          <cell r="R244">
            <v>44778</v>
          </cell>
          <cell r="S244" t="str">
            <v>NO COINCIDE</v>
          </cell>
          <cell r="T244" t="str">
            <v>COINCIDE</v>
          </cell>
          <cell r="U244" t="str">
            <v>NO COINCIDE</v>
          </cell>
          <cell r="V244">
            <v>44778</v>
          </cell>
          <cell r="W244">
            <v>44778</v>
          </cell>
          <cell r="X244"/>
          <cell r="Y244"/>
          <cell r="Z244" t="str">
            <v>PRELIMINARES</v>
          </cell>
          <cell r="AA244" t="str">
            <v>PRELIMINARES</v>
          </cell>
          <cell r="AB244" t="str">
            <v>COINCIDE</v>
          </cell>
          <cell r="AC244" t="str">
            <v>DEPARTAMENTO DISEÑO</v>
          </cell>
        </row>
        <row r="245">
          <cell r="A245">
            <v>1948</v>
          </cell>
          <cell r="B245" t="str">
            <v/>
          </cell>
          <cell r="C245" t="str">
            <v>HERMANAS ROSARIO TORRES-FE Y ALEGRIA (BASICA ESPEJO CAMPAMENTO I)</v>
          </cell>
          <cell r="D245" t="str">
            <v/>
          </cell>
          <cell r="E245" t="str">
            <v>DISTRITO NACIONAL</v>
          </cell>
          <cell r="F245" t="str">
            <v>SANTO DOMINGO DE GUZMAN</v>
          </cell>
          <cell r="G245" t="str">
            <v>NUEVA</v>
          </cell>
          <cell r="H245" t="str">
            <v>4</v>
          </cell>
          <cell r="I245" t="str">
            <v>BASICA (B)</v>
          </cell>
          <cell r="J245" t="str">
            <v>ESCUELA</v>
          </cell>
          <cell r="K245" t="str">
            <v>MOPC</v>
          </cell>
          <cell r="L245" t="str">
            <v>FAISAL ALFREDO TAUIL SANTOS.</v>
          </cell>
          <cell r="M245">
            <v>0</v>
          </cell>
          <cell r="N245" t="str">
            <v>VICTOR JAQUEZ</v>
          </cell>
          <cell r="O245">
            <v>5</v>
          </cell>
          <cell r="P245">
            <v>44428</v>
          </cell>
          <cell r="Q245">
            <v>44428</v>
          </cell>
          <cell r="R245">
            <v>44428</v>
          </cell>
          <cell r="S245" t="str">
            <v>COINCIDE</v>
          </cell>
          <cell r="T245" t="str">
            <v>COINCIDE</v>
          </cell>
          <cell r="U245" t="str">
            <v>COINCIDE</v>
          </cell>
          <cell r="V245">
            <v>44428</v>
          </cell>
          <cell r="W245">
            <v>44428</v>
          </cell>
          <cell r="X245"/>
          <cell r="Y245"/>
          <cell r="Z245" t="str">
            <v>PRELIMINARES</v>
          </cell>
          <cell r="AA245" t="str">
            <v>PRELIMINARES</v>
          </cell>
          <cell r="AB245" t="str">
            <v>COINCIDE</v>
          </cell>
          <cell r="AC245" t="str">
            <v>A LA ESPERA DE DOCUMENTOS</v>
          </cell>
        </row>
        <row r="246">
          <cell r="A246">
            <v>1947</v>
          </cell>
          <cell r="B246" t="str">
            <v/>
          </cell>
          <cell r="C246" t="str">
            <v>VIRGEN DEL CARMEN (BASICA ESPEJO CAMPAMENTO I)</v>
          </cell>
          <cell r="D246" t="str">
            <v/>
          </cell>
          <cell r="E246" t="str">
            <v>DISTRITO NACIONAL</v>
          </cell>
          <cell r="F246" t="str">
            <v>SANTO DOMINGO DE GUZMAN</v>
          </cell>
          <cell r="G246" t="str">
            <v>AMPLIACION Y REPARACION</v>
          </cell>
          <cell r="H246" t="str">
            <v>4</v>
          </cell>
          <cell r="I246" t="str">
            <v>BASICA (B)</v>
          </cell>
          <cell r="J246" t="str">
            <v>ESCUELA</v>
          </cell>
          <cell r="K246" t="str">
            <v>MOPC</v>
          </cell>
          <cell r="L246" t="str">
            <v>FAISAL ALFREDO TAUIL SANTOS</v>
          </cell>
          <cell r="M246">
            <v>0</v>
          </cell>
          <cell r="N246" t="str">
            <v>VICTOR JAQUEZ</v>
          </cell>
          <cell r="O246">
            <v>5</v>
          </cell>
          <cell r="P246">
            <v>44610</v>
          </cell>
          <cell r="Q246">
            <v>44545</v>
          </cell>
          <cell r="R246">
            <v>44610</v>
          </cell>
          <cell r="S246" t="str">
            <v>NO COINCIDE</v>
          </cell>
          <cell r="T246" t="str">
            <v>COINCIDE</v>
          </cell>
          <cell r="U246" t="str">
            <v>NO COINCIDE</v>
          </cell>
          <cell r="V246">
            <v>44610</v>
          </cell>
          <cell r="W246">
            <v>44610</v>
          </cell>
          <cell r="X246"/>
          <cell r="Y246">
            <v>43726</v>
          </cell>
          <cell r="Z246" t="str">
            <v>DETENIDA</v>
          </cell>
          <cell r="AA246" t="str">
            <v>ACTIVA</v>
          </cell>
          <cell r="AB246" t="str">
            <v>NO COINCIDE</v>
          </cell>
          <cell r="AC246" t="str">
            <v>RITMO ESPERADO</v>
          </cell>
        </row>
        <row r="247">
          <cell r="A247">
            <v>1302</v>
          </cell>
          <cell r="B247" t="str">
            <v>2044</v>
          </cell>
          <cell r="C247" t="str">
            <v>BASICA CAMPO LINDO</v>
          </cell>
          <cell r="D247" t="str">
            <v/>
          </cell>
          <cell r="E247" t="str">
            <v>SANTO DOMINGO</v>
          </cell>
          <cell r="F247" t="str">
            <v>BOCA CHICA</v>
          </cell>
          <cell r="G247" t="str">
            <v>NUEVA</v>
          </cell>
          <cell r="H247" t="str">
            <v>3</v>
          </cell>
          <cell r="I247" t="str">
            <v>BASICA (B)</v>
          </cell>
          <cell r="J247" t="str">
            <v>ESCUELA</v>
          </cell>
          <cell r="K247" t="str">
            <v>MOPC2</v>
          </cell>
          <cell r="L247" t="str">
            <v>LUIS ONORIO MONTAS VENTURA</v>
          </cell>
          <cell r="M247">
            <v>24</v>
          </cell>
          <cell r="N247" t="str">
            <v>VICTOR JAQUEZ</v>
          </cell>
          <cell r="O247">
            <v>45</v>
          </cell>
          <cell r="P247">
            <v>44758</v>
          </cell>
          <cell r="Q247">
            <v>44424</v>
          </cell>
          <cell r="R247">
            <v>44758</v>
          </cell>
          <cell r="S247" t="str">
            <v>NO COINCIDE</v>
          </cell>
          <cell r="T247" t="str">
            <v>COINCIDE</v>
          </cell>
          <cell r="U247" t="str">
            <v>NO COINCIDE</v>
          </cell>
          <cell r="V247">
            <v>44758</v>
          </cell>
          <cell r="W247">
            <v>44758</v>
          </cell>
          <cell r="X247"/>
          <cell r="Y247"/>
          <cell r="Z247" t="str">
            <v>ACTIVA</v>
          </cell>
          <cell r="AA247" t="str">
            <v>ACTIVA</v>
          </cell>
          <cell r="AB247" t="str">
            <v>COINCIDE</v>
          </cell>
          <cell r="AC247" t="str">
            <v>RITMO ESPERADO</v>
          </cell>
        </row>
        <row r="248">
          <cell r="A248">
            <v>1312</v>
          </cell>
          <cell r="B248" t="str">
            <v>2052</v>
          </cell>
          <cell r="C248" t="str">
            <v>BASICA LA UNION</v>
          </cell>
          <cell r="D248" t="str">
            <v/>
          </cell>
          <cell r="E248" t="str">
            <v>SANTO DOMINGO</v>
          </cell>
          <cell r="F248" t="str">
            <v>LOS ALCARRIZOS</v>
          </cell>
          <cell r="G248" t="str">
            <v>NUEVA</v>
          </cell>
          <cell r="H248" t="str">
            <v>3</v>
          </cell>
          <cell r="I248" t="str">
            <v>BASICA (B)</v>
          </cell>
          <cell r="J248" t="str">
            <v>ESCUELA</v>
          </cell>
          <cell r="K248" t="str">
            <v>MOPC2</v>
          </cell>
          <cell r="L248" t="str">
            <v>FLOR VITALINA SELMO MORENO</v>
          </cell>
          <cell r="M248">
            <v>24</v>
          </cell>
          <cell r="N248" t="str">
            <v>VICTOR JAQUEZ</v>
          </cell>
          <cell r="O248">
            <v>71</v>
          </cell>
          <cell r="P248">
            <v>44217</v>
          </cell>
          <cell r="Q248">
            <v>44217</v>
          </cell>
          <cell r="R248">
            <v>44217</v>
          </cell>
          <cell r="S248" t="str">
            <v>COINCIDE</v>
          </cell>
          <cell r="T248" t="str">
            <v>COINCIDE</v>
          </cell>
          <cell r="U248" t="str">
            <v>COINCIDE</v>
          </cell>
          <cell r="V248">
            <v>44217</v>
          </cell>
          <cell r="W248">
            <v>44217</v>
          </cell>
          <cell r="X248"/>
          <cell r="Y248"/>
          <cell r="Z248" t="str">
            <v>ACTIVA</v>
          </cell>
          <cell r="AA248" t="str">
            <v>DETENIDA</v>
          </cell>
          <cell r="AB248" t="str">
            <v>NO COINCIDE</v>
          </cell>
          <cell r="AC248" t="str">
            <v>MAL MANEJO FINANCIERO-DESCAPITALIZACION DEL CONTRATISTA</v>
          </cell>
        </row>
        <row r="249">
          <cell r="A249">
            <v>1318</v>
          </cell>
          <cell r="B249" t="str">
            <v>2058</v>
          </cell>
          <cell r="C249" t="str">
            <v>BASICA NAZARENO</v>
          </cell>
          <cell r="D249" t="str">
            <v/>
          </cell>
          <cell r="E249" t="str">
            <v>SANTO DOMINGO</v>
          </cell>
          <cell r="F249" t="str">
            <v>LOS ALCARRIZOS</v>
          </cell>
          <cell r="G249" t="str">
            <v>NUEVA</v>
          </cell>
          <cell r="H249" t="str">
            <v>3</v>
          </cell>
          <cell r="I249" t="str">
            <v>BASICA (B)</v>
          </cell>
          <cell r="J249" t="str">
            <v>ESCUELA</v>
          </cell>
          <cell r="K249" t="str">
            <v>MOPC2</v>
          </cell>
          <cell r="L249" t="str">
            <v>ROSENDO GUZMAN CAAMAÑO</v>
          </cell>
          <cell r="M249">
            <v>24</v>
          </cell>
          <cell r="N249" t="str">
            <v>VICTOR JAQUEZ</v>
          </cell>
          <cell r="O249">
            <v>12</v>
          </cell>
          <cell r="P249">
            <v>44301</v>
          </cell>
          <cell r="Q249">
            <v>44301</v>
          </cell>
          <cell r="R249">
            <v>44301</v>
          </cell>
          <cell r="S249" t="str">
            <v>COINCIDE</v>
          </cell>
          <cell r="T249" t="str">
            <v>COINCIDE</v>
          </cell>
          <cell r="U249" t="str">
            <v>COINCIDE</v>
          </cell>
          <cell r="V249">
            <v>44301</v>
          </cell>
          <cell r="W249">
            <v>44301</v>
          </cell>
          <cell r="X249"/>
          <cell r="Y249">
            <v>43692</v>
          </cell>
          <cell r="Z249" t="str">
            <v>DETENIDA</v>
          </cell>
          <cell r="AA249" t="str">
            <v>ACTIVA</v>
          </cell>
          <cell r="AB249" t="str">
            <v>NO COINCIDE</v>
          </cell>
          <cell r="AC249" t="str">
            <v>RITMO ESPERADO</v>
          </cell>
        </row>
        <row r="250">
          <cell r="A250">
            <v>1320</v>
          </cell>
          <cell r="B250" t="str">
            <v>2375-2013</v>
          </cell>
          <cell r="C250" t="str">
            <v>BASICA PABLO NERUDA</v>
          </cell>
          <cell r="D250" t="str">
            <v/>
          </cell>
          <cell r="E250" t="str">
            <v>SANTO DOMINGO</v>
          </cell>
          <cell r="F250" t="str">
            <v>LOS ALCARRIZOS</v>
          </cell>
          <cell r="G250" t="str">
            <v>NUEVA</v>
          </cell>
          <cell r="H250" t="str">
            <v>3</v>
          </cell>
          <cell r="I250" t="str">
            <v>BASICA (B)</v>
          </cell>
          <cell r="J250" t="str">
            <v>ESCUELA</v>
          </cell>
          <cell r="K250" t="str">
            <v>MOPC2</v>
          </cell>
          <cell r="L250" t="str">
            <v>ARQGE ARQUITECTOS SRL</v>
          </cell>
          <cell r="M250">
            <v>24</v>
          </cell>
          <cell r="N250" t="str">
            <v>VICTOR JAQUEZ</v>
          </cell>
          <cell r="O250">
            <v>15</v>
          </cell>
          <cell r="P250">
            <v>44418</v>
          </cell>
          <cell r="Q250">
            <v>44545</v>
          </cell>
          <cell r="R250">
            <v>44418</v>
          </cell>
          <cell r="S250" t="str">
            <v>NO COINCIDE</v>
          </cell>
          <cell r="T250" t="str">
            <v>COINCIDE</v>
          </cell>
          <cell r="U250" t="str">
            <v>NO COINCIDE</v>
          </cell>
          <cell r="V250">
            <v>44418</v>
          </cell>
          <cell r="W250">
            <v>44418</v>
          </cell>
          <cell r="X250"/>
          <cell r="Y250">
            <v>43655</v>
          </cell>
          <cell r="Z250" t="str">
            <v>DETENIDA</v>
          </cell>
          <cell r="AA250" t="str">
            <v>DETENIDA</v>
          </cell>
          <cell r="AB250" t="str">
            <v>COINCIDE</v>
          </cell>
          <cell r="AC250" t="str">
            <v>CAMBIO DE SOLAR</v>
          </cell>
        </row>
        <row r="251">
          <cell r="A251">
            <v>1770</v>
          </cell>
          <cell r="B251" t="str">
            <v/>
          </cell>
          <cell r="C251" t="str">
            <v>BASICA EL PROGRESO</v>
          </cell>
          <cell r="D251" t="str">
            <v/>
          </cell>
          <cell r="E251" t="str">
            <v>SANTO DOMINGO</v>
          </cell>
          <cell r="F251" t="str">
            <v>LOS ALCARRIZOS</v>
          </cell>
          <cell r="G251" t="str">
            <v>NUEVA</v>
          </cell>
          <cell r="H251" t="str">
            <v>4</v>
          </cell>
          <cell r="I251" t="str">
            <v>BASICA (B)</v>
          </cell>
          <cell r="J251" t="str">
            <v>ESCUELA</v>
          </cell>
          <cell r="K251" t="str">
            <v>MOPC2</v>
          </cell>
          <cell r="L251" t="str">
            <v>ARCADIA FRANCISCO BAQUERO</v>
          </cell>
          <cell r="M251">
            <v>20</v>
          </cell>
          <cell r="N251" t="str">
            <v>VICTOR JAQUEZ</v>
          </cell>
          <cell r="O251">
            <v>5</v>
          </cell>
          <cell r="P251">
            <v>44337</v>
          </cell>
          <cell r="Q251">
            <v>44337</v>
          </cell>
          <cell r="R251">
            <v>44337</v>
          </cell>
          <cell r="S251" t="str">
            <v>COINCIDE</v>
          </cell>
          <cell r="T251" t="str">
            <v>COINCIDE</v>
          </cell>
          <cell r="U251" t="str">
            <v>COINCIDE</v>
          </cell>
          <cell r="V251">
            <v>44337</v>
          </cell>
          <cell r="W251">
            <v>44337</v>
          </cell>
          <cell r="X251"/>
          <cell r="Y251">
            <v>43752</v>
          </cell>
          <cell r="Z251" t="str">
            <v>DETENIDA</v>
          </cell>
          <cell r="AA251" t="str">
            <v>DETENIDA</v>
          </cell>
          <cell r="AB251" t="str">
            <v>COINCIDE</v>
          </cell>
          <cell r="AC251" t="str">
            <v>DEPARTAMENTO DISEÑO</v>
          </cell>
        </row>
        <row r="252">
          <cell r="A252">
            <v>1771</v>
          </cell>
          <cell r="B252" t="str">
            <v>0333-15</v>
          </cell>
          <cell r="C252" t="str">
            <v>BASICA ESPEJO CAMILA HENRIQUEZ - FE Y ALEGRIA</v>
          </cell>
          <cell r="D252" t="str">
            <v/>
          </cell>
          <cell r="E252" t="str">
            <v>SANTO DOMINGO</v>
          </cell>
          <cell r="F252" t="str">
            <v>LOS ALCARRIZOS</v>
          </cell>
          <cell r="G252" t="str">
            <v>NUEVA</v>
          </cell>
          <cell r="H252" t="str">
            <v>4</v>
          </cell>
          <cell r="I252" t="str">
            <v>BASICA (B)</v>
          </cell>
          <cell r="J252" t="str">
            <v>ESCUELA</v>
          </cell>
          <cell r="K252" t="str">
            <v>MOPC2</v>
          </cell>
          <cell r="L252" t="str">
            <v>CRISTINA DE LA CRUZ ENCARNACION</v>
          </cell>
          <cell r="M252">
            <v>24</v>
          </cell>
          <cell r="N252" t="str">
            <v>VICTOR JAQUEZ</v>
          </cell>
          <cell r="O252">
            <v>62</v>
          </cell>
          <cell r="P252">
            <v>44062</v>
          </cell>
          <cell r="Q252">
            <v>44062</v>
          </cell>
          <cell r="R252">
            <v>44062</v>
          </cell>
          <cell r="S252" t="str">
            <v>COINCIDE</v>
          </cell>
          <cell r="T252" t="str">
            <v>COINCIDE</v>
          </cell>
          <cell r="U252" t="str">
            <v>COINCIDE</v>
          </cell>
          <cell r="V252">
            <v>44062</v>
          </cell>
          <cell r="W252">
            <v>44062</v>
          </cell>
          <cell r="X252"/>
          <cell r="Y252"/>
          <cell r="Z252" t="str">
            <v>ACTIVA</v>
          </cell>
          <cell r="AA252" t="str">
            <v>ACTIVA</v>
          </cell>
          <cell r="AB252" t="str">
            <v>COINCIDE</v>
          </cell>
          <cell r="AC252" t="str">
            <v>RITMO ESPERADO</v>
          </cell>
        </row>
        <row r="253">
          <cell r="A253">
            <v>1772</v>
          </cell>
          <cell r="B253" t="str">
            <v>0334-15</v>
          </cell>
          <cell r="C253" t="str">
            <v>BASICA MANUEL DE JESUS GALVAN</v>
          </cell>
          <cell r="D253" t="str">
            <v/>
          </cell>
          <cell r="E253" t="str">
            <v>SANTO DOMINGO</v>
          </cell>
          <cell r="F253" t="str">
            <v>LOS ALCARRIZOS</v>
          </cell>
          <cell r="G253" t="str">
            <v>NUEVA</v>
          </cell>
          <cell r="H253" t="str">
            <v>4</v>
          </cell>
          <cell r="I253" t="str">
            <v>BASICA (B)</v>
          </cell>
          <cell r="J253" t="str">
            <v>ESCUELA</v>
          </cell>
          <cell r="K253" t="str">
            <v>MOPC2</v>
          </cell>
          <cell r="L253" t="str">
            <v>VILMA MERCEDES ALVAREZ MARTINEZ</v>
          </cell>
          <cell r="M253">
            <v>24</v>
          </cell>
          <cell r="N253" t="str">
            <v>VICTOR JAQUEZ</v>
          </cell>
          <cell r="O253">
            <v>17</v>
          </cell>
          <cell r="P253">
            <v>44274</v>
          </cell>
          <cell r="Q253">
            <v>44274</v>
          </cell>
          <cell r="R253">
            <v>44274</v>
          </cell>
          <cell r="S253" t="str">
            <v>COINCIDE</v>
          </cell>
          <cell r="T253" t="str">
            <v>COINCIDE</v>
          </cell>
          <cell r="U253" t="str">
            <v>COINCIDE</v>
          </cell>
          <cell r="V253">
            <v>44274</v>
          </cell>
          <cell r="W253">
            <v>44274</v>
          </cell>
          <cell r="X253"/>
          <cell r="Y253"/>
          <cell r="Z253" t="str">
            <v>ACTIVA</v>
          </cell>
          <cell r="AA253" t="str">
            <v>ACTIVA</v>
          </cell>
          <cell r="AB253" t="str">
            <v>COINCIDE</v>
          </cell>
          <cell r="AC253" t="str">
            <v>RITMO ESPERADO</v>
          </cell>
        </row>
        <row r="254">
          <cell r="A254">
            <v>1773</v>
          </cell>
          <cell r="B254" t="str">
            <v>0446-2015</v>
          </cell>
          <cell r="C254" t="str">
            <v>BASICA OBRA DE DIOS</v>
          </cell>
          <cell r="D254" t="str">
            <v/>
          </cell>
          <cell r="E254" t="str">
            <v>SANTO DOMINGO</v>
          </cell>
          <cell r="F254" t="str">
            <v>LOS ALCARRIZOS</v>
          </cell>
          <cell r="G254" t="str">
            <v>NUEVA</v>
          </cell>
          <cell r="H254" t="str">
            <v>4</v>
          </cell>
          <cell r="I254" t="str">
            <v>BASICA (B)</v>
          </cell>
          <cell r="J254" t="str">
            <v>ESCUELA</v>
          </cell>
          <cell r="K254" t="str">
            <v>MOPC2</v>
          </cell>
          <cell r="L254" t="str">
            <v>INMOBILIARIA VINIRASA SRL</v>
          </cell>
          <cell r="M254">
            <v>20</v>
          </cell>
          <cell r="N254" t="str">
            <v>VICTOR JAQUEZ</v>
          </cell>
          <cell r="O254">
            <v>5</v>
          </cell>
          <cell r="P254">
            <v>44302</v>
          </cell>
          <cell r="Q254">
            <v>44545</v>
          </cell>
          <cell r="R254">
            <v>44302</v>
          </cell>
          <cell r="S254" t="str">
            <v>NO COINCIDE</v>
          </cell>
          <cell r="T254" t="str">
            <v>COINCIDE</v>
          </cell>
          <cell r="U254" t="str">
            <v>NO COINCIDE</v>
          </cell>
          <cell r="V254">
            <v>44302</v>
          </cell>
          <cell r="W254">
            <v>44302</v>
          </cell>
          <cell r="X254"/>
          <cell r="Y254">
            <v>43363</v>
          </cell>
          <cell r="Z254" t="str">
            <v>DETENIDA</v>
          </cell>
          <cell r="AA254" t="str">
            <v>DETENIDA</v>
          </cell>
          <cell r="AB254" t="str">
            <v>COINCIDE</v>
          </cell>
          <cell r="AC254" t="str">
            <v>DEPARTAMENTO DISEÑO</v>
          </cell>
        </row>
        <row r="255">
          <cell r="A255">
            <v>1774</v>
          </cell>
          <cell r="B255" t="str">
            <v/>
          </cell>
          <cell r="C255" t="str">
            <v>BASICA OBRAS PUBLICAS-INVI</v>
          </cell>
          <cell r="D255" t="str">
            <v/>
          </cell>
          <cell r="E255" t="str">
            <v>SANTO DOMINGO</v>
          </cell>
          <cell r="F255" t="str">
            <v>LOS ALCARRIZOS</v>
          </cell>
          <cell r="G255" t="str">
            <v>NUEVA</v>
          </cell>
          <cell r="H255" t="str">
            <v>4</v>
          </cell>
          <cell r="I255" t="str">
            <v>BASICA (B)</v>
          </cell>
          <cell r="J255" t="str">
            <v>ESCUELA</v>
          </cell>
          <cell r="K255" t="str">
            <v>MOPC2</v>
          </cell>
          <cell r="L255" t="str">
            <v>DE OCA INGENIERIA SRL</v>
          </cell>
          <cell r="M255">
            <v>24</v>
          </cell>
          <cell r="N255" t="str">
            <v>VICTOR JAQUEZ</v>
          </cell>
          <cell r="O255">
            <v>37</v>
          </cell>
          <cell r="P255">
            <v>44220</v>
          </cell>
          <cell r="Q255">
            <v>44220</v>
          </cell>
          <cell r="R255">
            <v>44220</v>
          </cell>
          <cell r="S255" t="str">
            <v>COINCIDE</v>
          </cell>
          <cell r="T255" t="str">
            <v>COINCIDE</v>
          </cell>
          <cell r="U255" t="str">
            <v>COINCIDE</v>
          </cell>
          <cell r="V255">
            <v>44220</v>
          </cell>
          <cell r="W255">
            <v>44220</v>
          </cell>
          <cell r="X255"/>
          <cell r="Y255">
            <v>43397</v>
          </cell>
          <cell r="Z255" t="str">
            <v>ACTIVA</v>
          </cell>
          <cell r="AA255" t="str">
            <v>ACTIVA</v>
          </cell>
          <cell r="AB255" t="str">
            <v>COINCIDE</v>
          </cell>
          <cell r="AC255" t="str">
            <v>RITMO ESPERADO</v>
          </cell>
        </row>
        <row r="256">
          <cell r="A256">
            <v>1658</v>
          </cell>
          <cell r="B256" t="str">
            <v/>
          </cell>
          <cell r="C256" t="str">
            <v>PLAZA EDUCATIVA MANOGUAYABO (BASICA MARCOS CASTANER FE Y ALEGRIA)</v>
          </cell>
          <cell r="D256" t="str">
            <v/>
          </cell>
          <cell r="E256" t="str">
            <v>SANTO DOMINGO</v>
          </cell>
          <cell r="F256" t="str">
            <v>LOS ALCARRIZOS</v>
          </cell>
          <cell r="G256" t="str">
            <v>NUEVA</v>
          </cell>
          <cell r="H256" t="str">
            <v>4</v>
          </cell>
          <cell r="I256" t="str">
            <v>BASICA (B)</v>
          </cell>
          <cell r="J256" t="str">
            <v>ESCUELA</v>
          </cell>
          <cell r="K256" t="str">
            <v>MOPC</v>
          </cell>
          <cell r="L256" t="str">
            <v>ROMILLY SRL</v>
          </cell>
          <cell r="M256">
            <v>24</v>
          </cell>
          <cell r="N256" t="str">
            <v>VICTOR JAQUEZ</v>
          </cell>
          <cell r="O256">
            <v>5</v>
          </cell>
          <cell r="P256">
            <v>44362</v>
          </cell>
          <cell r="Q256">
            <v>44545</v>
          </cell>
          <cell r="R256">
            <v>44362</v>
          </cell>
          <cell r="S256" t="str">
            <v>NO COINCIDE</v>
          </cell>
          <cell r="T256" t="str">
            <v>COINCIDE</v>
          </cell>
          <cell r="U256" t="str">
            <v>NO COINCIDE</v>
          </cell>
          <cell r="V256">
            <v>44362</v>
          </cell>
          <cell r="W256">
            <v>44058</v>
          </cell>
          <cell r="X256"/>
          <cell r="Y256"/>
          <cell r="Z256" t="str">
            <v>PRELIMINARES</v>
          </cell>
          <cell r="AA256" t="str">
            <v>DETENIDA</v>
          </cell>
          <cell r="AB256" t="str">
            <v>NO COINCIDE</v>
          </cell>
          <cell r="AC256" t="str">
            <v>PROBLEMAS LEGALES</v>
          </cell>
        </row>
        <row r="257">
          <cell r="A257">
            <v>1326</v>
          </cell>
          <cell r="B257" t="str">
            <v>2064</v>
          </cell>
          <cell r="C257" t="str">
            <v>BASICA ESPEJO MARIA MONTESSORI</v>
          </cell>
          <cell r="D257" t="str">
            <v/>
          </cell>
          <cell r="E257" t="str">
            <v>SANTO DOMINGO</v>
          </cell>
          <cell r="F257" t="str">
            <v>PEDRO BRAND</v>
          </cell>
          <cell r="G257" t="str">
            <v>NUEVA</v>
          </cell>
          <cell r="H257" t="str">
            <v>3</v>
          </cell>
          <cell r="I257" t="str">
            <v>BASICA (B)</v>
          </cell>
          <cell r="J257" t="str">
            <v>ESCUELA</v>
          </cell>
          <cell r="K257" t="str">
            <v>MOPC2</v>
          </cell>
          <cell r="L257" t="str">
            <v>MARIA LUZ PEREZ DIAZ</v>
          </cell>
          <cell r="M257">
            <v>22</v>
          </cell>
          <cell r="N257" t="str">
            <v>VICTOR JAQUEZ</v>
          </cell>
          <cell r="O257">
            <v>57</v>
          </cell>
          <cell r="P257">
            <v>44266</v>
          </cell>
          <cell r="Q257">
            <v>44266</v>
          </cell>
          <cell r="R257">
            <v>44266</v>
          </cell>
          <cell r="S257" t="str">
            <v>COINCIDE</v>
          </cell>
          <cell r="T257" t="str">
            <v>COINCIDE</v>
          </cell>
          <cell r="U257" t="str">
            <v>COINCIDE</v>
          </cell>
          <cell r="V257">
            <v>44266</v>
          </cell>
          <cell r="W257">
            <v>44266</v>
          </cell>
          <cell r="X257"/>
          <cell r="Y257"/>
          <cell r="Z257" t="str">
            <v>ACTIVA</v>
          </cell>
          <cell r="AA257" t="str">
            <v>ACTIVA</v>
          </cell>
          <cell r="AB257" t="str">
            <v>COINCIDE</v>
          </cell>
          <cell r="AC257" t="str">
            <v>RITMO ESPERADO</v>
          </cell>
        </row>
        <row r="258">
          <cell r="A258">
            <v>1917</v>
          </cell>
          <cell r="B258" t="str">
            <v>2130-2013</v>
          </cell>
          <cell r="C258" t="str">
            <v>BASICA SALUSTIANO ACEBAL MARTINEZ-LOS COROZOS (BASICA ESPEJO CAMILA HENRIQUEZ)</v>
          </cell>
          <cell r="D258" t="str">
            <v/>
          </cell>
          <cell r="E258" t="str">
            <v>SANTO DOMINGO</v>
          </cell>
          <cell r="F258" t="str">
            <v>PEDRO BRAND</v>
          </cell>
          <cell r="G258" t="str">
            <v>NUEVA</v>
          </cell>
          <cell r="H258" t="str">
            <v>3</v>
          </cell>
          <cell r="I258" t="str">
            <v>BASICA (B)</v>
          </cell>
          <cell r="J258" t="str">
            <v>ESCUELA</v>
          </cell>
          <cell r="K258" t="str">
            <v>MOPC</v>
          </cell>
          <cell r="L258" t="str">
            <v>LUZ CLARIBEL BAUTISTA CASTILLO</v>
          </cell>
          <cell r="M258">
            <v>0</v>
          </cell>
          <cell r="N258" t="str">
            <v>VICTOR JAQUEZ</v>
          </cell>
          <cell r="O258">
            <v>15</v>
          </cell>
          <cell r="P258">
            <v>44337</v>
          </cell>
          <cell r="Q258">
            <v>44337</v>
          </cell>
          <cell r="R258">
            <v>44337</v>
          </cell>
          <cell r="S258" t="str">
            <v>COINCIDE</v>
          </cell>
          <cell r="T258" t="str">
            <v>COINCIDE</v>
          </cell>
          <cell r="U258" t="str">
            <v>COINCIDE</v>
          </cell>
          <cell r="V258">
            <v>44337</v>
          </cell>
          <cell r="W258">
            <v>44337</v>
          </cell>
          <cell r="X258"/>
          <cell r="Y258"/>
          <cell r="Z258" t="str">
            <v>PRELIMINARES</v>
          </cell>
          <cell r="AA258" t="str">
            <v>DETENIDA</v>
          </cell>
          <cell r="AB258" t="str">
            <v>NO COINCIDE</v>
          </cell>
          <cell r="AC258" t="str">
            <v>A LA ESPERA DE DOCUMENTOS</v>
          </cell>
        </row>
        <row r="259">
          <cell r="A259">
            <v>1682</v>
          </cell>
          <cell r="B259" t="str">
            <v>0193-15</v>
          </cell>
          <cell r="C259" t="str">
            <v>BASICA SANTANA (GREGORIO SANTOS LOS COCOS)</v>
          </cell>
          <cell r="D259" t="str">
            <v/>
          </cell>
          <cell r="E259" t="str">
            <v>SANTO DOMINGO</v>
          </cell>
          <cell r="F259" t="str">
            <v>PEDRO BRAND</v>
          </cell>
          <cell r="G259" t="str">
            <v>NUEVA</v>
          </cell>
          <cell r="H259" t="str">
            <v>4</v>
          </cell>
          <cell r="I259" t="str">
            <v>BASICA (B)</v>
          </cell>
          <cell r="J259" t="str">
            <v>ESCUELA</v>
          </cell>
          <cell r="K259" t="str">
            <v>MOPC</v>
          </cell>
          <cell r="L259" t="str">
            <v>YANIRY BONIFACIO PEÑA DE SANCHEZ</v>
          </cell>
          <cell r="M259">
            <v>7</v>
          </cell>
          <cell r="N259" t="str">
            <v>VICTOR JAQUEZ</v>
          </cell>
          <cell r="O259">
            <v>10</v>
          </cell>
          <cell r="P259">
            <v>44244</v>
          </cell>
          <cell r="Q259">
            <v>44244</v>
          </cell>
          <cell r="R259">
            <v>44244</v>
          </cell>
          <cell r="S259" t="str">
            <v>COINCIDE</v>
          </cell>
          <cell r="T259" t="str">
            <v>COINCIDE</v>
          </cell>
          <cell r="U259" t="str">
            <v>COINCIDE</v>
          </cell>
          <cell r="V259">
            <v>44244</v>
          </cell>
          <cell r="W259">
            <v>44244</v>
          </cell>
          <cell r="X259"/>
          <cell r="Y259">
            <v>43710</v>
          </cell>
          <cell r="Z259" t="str">
            <v>DETENIDA</v>
          </cell>
          <cell r="AA259" t="str">
            <v>ACTIVA</v>
          </cell>
          <cell r="AB259" t="str">
            <v>NO COINCIDE</v>
          </cell>
          <cell r="AC259" t="str">
            <v>RITMO ESPERADO</v>
          </cell>
        </row>
        <row r="260">
          <cell r="A260">
            <v>1785</v>
          </cell>
          <cell r="B260" t="str">
            <v>0268-15</v>
          </cell>
          <cell r="C260" t="str">
            <v>BASICA LAS MISIONERAS</v>
          </cell>
          <cell r="D260" t="str">
            <v/>
          </cell>
          <cell r="E260" t="str">
            <v>SANTO DOMINGO</v>
          </cell>
          <cell r="F260" t="str">
            <v>SAN ANTONIO DE GUERRA</v>
          </cell>
          <cell r="G260" t="str">
            <v>NUEVA</v>
          </cell>
          <cell r="H260" t="str">
            <v>4</v>
          </cell>
          <cell r="I260" t="str">
            <v>BASICA (B)</v>
          </cell>
          <cell r="J260" t="str">
            <v>ESCUELA</v>
          </cell>
          <cell r="K260" t="str">
            <v>MOPC2</v>
          </cell>
          <cell r="L260" t="str">
            <v>CESAR MANUEL TEJEDA VASQUEZ</v>
          </cell>
          <cell r="M260">
            <v>18</v>
          </cell>
          <cell r="N260" t="str">
            <v>VICTOR JAQUEZ</v>
          </cell>
          <cell r="O260">
            <v>5</v>
          </cell>
          <cell r="P260">
            <v>44638</v>
          </cell>
          <cell r="Q260">
            <v>44545</v>
          </cell>
          <cell r="R260">
            <v>44638</v>
          </cell>
          <cell r="S260" t="str">
            <v>NO COINCIDE</v>
          </cell>
          <cell r="T260" t="str">
            <v>COINCIDE</v>
          </cell>
          <cell r="U260" t="str">
            <v>NO COINCIDE</v>
          </cell>
          <cell r="V260">
            <v>44638</v>
          </cell>
          <cell r="W260">
            <v>44638</v>
          </cell>
          <cell r="X260"/>
          <cell r="Y260">
            <v>42954</v>
          </cell>
          <cell r="Z260" t="str">
            <v>DETENIDA</v>
          </cell>
          <cell r="AA260" t="str">
            <v>DETENIDA</v>
          </cell>
          <cell r="AB260" t="str">
            <v>COINCIDE</v>
          </cell>
          <cell r="AC260" t="str">
            <v xml:space="preserve">PAGO SOLAR </v>
          </cell>
        </row>
        <row r="261">
          <cell r="A261">
            <v>1441</v>
          </cell>
          <cell r="B261" t="str">
            <v>0013-15</v>
          </cell>
          <cell r="C261" t="str">
            <v>BASICA VICENTE CRUZ VICTORIANO - EL GRAMASO</v>
          </cell>
          <cell r="D261" t="str">
            <v>BASICA VICENTE CRUZ VICTORIANO - EL GRAMASO</v>
          </cell>
          <cell r="E261" t="str">
            <v>SANTO DOMINGO</v>
          </cell>
          <cell r="F261" t="str">
            <v>SAN ANTONIO DE GUERRA</v>
          </cell>
          <cell r="G261" t="str">
            <v>NUEVA</v>
          </cell>
          <cell r="H261" t="str">
            <v>4</v>
          </cell>
          <cell r="I261" t="str">
            <v>BASICA (B)</v>
          </cell>
          <cell r="J261" t="str">
            <v>ESCUELA</v>
          </cell>
          <cell r="K261" t="str">
            <v>MOPC2</v>
          </cell>
          <cell r="L261" t="str">
            <v>GISELL FELIXA HENRIQUEZ TAVAREZ</v>
          </cell>
          <cell r="M261">
            <v>7</v>
          </cell>
          <cell r="N261" t="str">
            <v>VICTOR JAQUEZ</v>
          </cell>
          <cell r="O261">
            <v>72</v>
          </cell>
          <cell r="P261">
            <v>44000</v>
          </cell>
          <cell r="Q261">
            <v>44000</v>
          </cell>
          <cell r="R261">
            <v>44000</v>
          </cell>
          <cell r="S261" t="str">
            <v>COINCIDE</v>
          </cell>
          <cell r="T261" t="str">
            <v>COINCIDE</v>
          </cell>
          <cell r="U261" t="str">
            <v>COINCIDE</v>
          </cell>
          <cell r="V261">
            <v>44000</v>
          </cell>
          <cell r="W261">
            <v>44000</v>
          </cell>
          <cell r="X261"/>
          <cell r="Y261"/>
          <cell r="Z261" t="str">
            <v>ACTIVA</v>
          </cell>
          <cell r="AA261" t="str">
            <v>ACTIVA</v>
          </cell>
          <cell r="AB261" t="str">
            <v>COINCIDE</v>
          </cell>
          <cell r="AC261" t="str">
            <v>RITMO ESPERADO</v>
          </cell>
        </row>
        <row r="262">
          <cell r="A262">
            <v>332</v>
          </cell>
          <cell r="B262" t="str">
            <v>1507-2012</v>
          </cell>
          <cell r="C262" t="str">
            <v>BASICA CANCINO ADENTRO 1</v>
          </cell>
          <cell r="D262" t="str">
            <v/>
          </cell>
          <cell r="E262" t="str">
            <v>SANTO DOMINGO</v>
          </cell>
          <cell r="F262" t="str">
            <v>SANTO DOMINGO ESTE</v>
          </cell>
          <cell r="G262" t="str">
            <v>NUEVA</v>
          </cell>
          <cell r="H262" t="str">
            <v>1</v>
          </cell>
          <cell r="I262" t="str">
            <v>BASICA (B)</v>
          </cell>
          <cell r="J262" t="str">
            <v>ESCUELA</v>
          </cell>
          <cell r="K262" t="str">
            <v>MOPC2</v>
          </cell>
          <cell r="L262" t="str">
            <v>DIONICIO APOLINAR ORTEGA DE JESUS</v>
          </cell>
          <cell r="M262">
            <v>24</v>
          </cell>
          <cell r="N262" t="str">
            <v>VICTOR JAQUEZ</v>
          </cell>
          <cell r="O262">
            <v>20</v>
          </cell>
          <cell r="P262">
            <v>44673</v>
          </cell>
          <cell r="Q262">
            <v>44545</v>
          </cell>
          <cell r="R262">
            <v>44673</v>
          </cell>
          <cell r="S262" t="str">
            <v>NO COINCIDE</v>
          </cell>
          <cell r="T262" t="str">
            <v>COINCIDE</v>
          </cell>
          <cell r="U262" t="str">
            <v>NO COINCIDE</v>
          </cell>
          <cell r="V262">
            <v>44673</v>
          </cell>
          <cell r="W262">
            <v>44673</v>
          </cell>
          <cell r="X262"/>
          <cell r="Y262"/>
          <cell r="Z262" t="str">
            <v>DETENIDA</v>
          </cell>
          <cell r="AA262" t="str">
            <v>DETENIDA</v>
          </cell>
          <cell r="AB262" t="str">
            <v>COINCIDE</v>
          </cell>
          <cell r="AC262" t="str">
            <v>INTERVENCION LEGAL</v>
          </cell>
        </row>
        <row r="263">
          <cell r="A263">
            <v>1791</v>
          </cell>
          <cell r="B263" t="str">
            <v>285-2015</v>
          </cell>
          <cell r="C263" t="str">
            <v>BASICA  CAMILA HENRIQUEZ</v>
          </cell>
          <cell r="D263" t="str">
            <v/>
          </cell>
          <cell r="E263" t="str">
            <v>SANTO DOMINGO</v>
          </cell>
          <cell r="F263" t="str">
            <v>SANTO DOMINGO ESTE</v>
          </cell>
          <cell r="G263" t="str">
            <v>NUEVA</v>
          </cell>
          <cell r="H263" t="str">
            <v>4</v>
          </cell>
          <cell r="I263" t="str">
            <v>BASICA (B)</v>
          </cell>
          <cell r="J263" t="str">
            <v>ESCUELA</v>
          </cell>
          <cell r="K263" t="str">
            <v>MOPC2</v>
          </cell>
          <cell r="L263" t="str">
            <v>NORMA LUISA PEREZ NUNEZ</v>
          </cell>
          <cell r="M263">
            <v>24</v>
          </cell>
          <cell r="N263" t="str">
            <v>VICTOR JAQUEZ</v>
          </cell>
          <cell r="O263">
            <v>5</v>
          </cell>
          <cell r="P263">
            <v>44420</v>
          </cell>
          <cell r="Q263">
            <v>44420</v>
          </cell>
          <cell r="R263">
            <v>44420</v>
          </cell>
          <cell r="S263" t="str">
            <v>COINCIDE</v>
          </cell>
          <cell r="T263" t="str">
            <v>COINCIDE</v>
          </cell>
          <cell r="U263" t="str">
            <v>COINCIDE</v>
          </cell>
          <cell r="V263">
            <v>44420</v>
          </cell>
          <cell r="W263">
            <v>44420</v>
          </cell>
          <cell r="X263"/>
          <cell r="Y263"/>
          <cell r="Z263" t="str">
            <v>PRELIMINARES</v>
          </cell>
          <cell r="AA263" t="str">
            <v>PRELIMINARES</v>
          </cell>
          <cell r="AB263" t="str">
            <v>COINCIDE</v>
          </cell>
          <cell r="AC263" t="str">
            <v>A LA ESPERA DE DOCUMENTOS</v>
          </cell>
        </row>
        <row r="264">
          <cell r="A264">
            <v>1792</v>
          </cell>
          <cell r="B264" t="str">
            <v/>
          </cell>
          <cell r="C264" t="str">
            <v>BASICA  ESPEJO PIKI LORA</v>
          </cell>
          <cell r="D264" t="str">
            <v/>
          </cell>
          <cell r="E264" t="str">
            <v>SANTO DOMINGO</v>
          </cell>
          <cell r="F264" t="str">
            <v>SANTO DOMINGO ESTE</v>
          </cell>
          <cell r="G264" t="str">
            <v>NUEVA</v>
          </cell>
          <cell r="H264" t="str">
            <v>4</v>
          </cell>
          <cell r="I264" t="str">
            <v>BASICA (B)</v>
          </cell>
          <cell r="J264" t="str">
            <v>ESCUELA</v>
          </cell>
          <cell r="K264" t="str">
            <v>MOPC2</v>
          </cell>
          <cell r="L264" t="str">
            <v>GESCON SRL</v>
          </cell>
          <cell r="M264">
            <v>24</v>
          </cell>
          <cell r="N264" t="str">
            <v>VICTOR JAQUEZ</v>
          </cell>
          <cell r="O264">
            <v>5</v>
          </cell>
          <cell r="P264">
            <v>44673</v>
          </cell>
          <cell r="Q264">
            <v>44545</v>
          </cell>
          <cell r="R264">
            <v>44673</v>
          </cell>
          <cell r="S264" t="str">
            <v>NO COINCIDE</v>
          </cell>
          <cell r="T264" t="str">
            <v>COINCIDE</v>
          </cell>
          <cell r="U264" t="str">
            <v>NO COINCIDE</v>
          </cell>
          <cell r="V264">
            <v>44673</v>
          </cell>
          <cell r="W264">
            <v>44673</v>
          </cell>
          <cell r="X264"/>
          <cell r="Y264">
            <v>43271</v>
          </cell>
          <cell r="Z264" t="str">
            <v>DETENIDA</v>
          </cell>
          <cell r="AA264" t="str">
            <v>DETENIDA</v>
          </cell>
          <cell r="AB264" t="str">
            <v>COINCIDE</v>
          </cell>
          <cell r="AC264" t="str">
            <v>A LA ESPERA DE DOCUMENTOS</v>
          </cell>
        </row>
        <row r="265">
          <cell r="A265">
            <v>1793</v>
          </cell>
          <cell r="B265" t="str">
            <v>0285-15</v>
          </cell>
          <cell r="C265" t="str">
            <v>BASICA  LOS CARTONES</v>
          </cell>
          <cell r="D265" t="str">
            <v/>
          </cell>
          <cell r="E265" t="str">
            <v>SANTO DOMINGO</v>
          </cell>
          <cell r="F265" t="str">
            <v>SANTO DOMINGO ESTE</v>
          </cell>
          <cell r="G265" t="str">
            <v>NUEVA</v>
          </cell>
          <cell r="H265" t="str">
            <v>4</v>
          </cell>
          <cell r="I265" t="str">
            <v>BASICA (B)</v>
          </cell>
          <cell r="J265" t="str">
            <v>ESCUELA</v>
          </cell>
          <cell r="K265" t="str">
            <v>MOPC2</v>
          </cell>
          <cell r="L265" t="str">
            <v>FREMY FELIPE FRIAS BATISTA</v>
          </cell>
          <cell r="M265">
            <v>24</v>
          </cell>
          <cell r="N265" t="str">
            <v>VICTOR JAQUEZ</v>
          </cell>
          <cell r="O265">
            <v>5</v>
          </cell>
          <cell r="P265">
            <v>44337</v>
          </cell>
          <cell r="Q265">
            <v>44337</v>
          </cell>
          <cell r="R265">
            <v>44337</v>
          </cell>
          <cell r="S265" t="str">
            <v>COINCIDE</v>
          </cell>
          <cell r="T265" t="str">
            <v>COINCIDE</v>
          </cell>
          <cell r="U265" t="str">
            <v>COINCIDE</v>
          </cell>
          <cell r="V265">
            <v>44337</v>
          </cell>
          <cell r="W265">
            <v>44337</v>
          </cell>
          <cell r="X265"/>
          <cell r="Y265">
            <v>43397</v>
          </cell>
          <cell r="Z265" t="str">
            <v>DETENIDA</v>
          </cell>
          <cell r="AA265" t="str">
            <v>DETENIDA</v>
          </cell>
          <cell r="AB265" t="str">
            <v>COINCIDE</v>
          </cell>
          <cell r="AC265" t="str">
            <v>DEPARTAMENTO DISEÑO</v>
          </cell>
        </row>
        <row r="266">
          <cell r="A266">
            <v>1794</v>
          </cell>
          <cell r="B266" t="str">
            <v>0286-15</v>
          </cell>
          <cell r="C266" t="str">
            <v>BASICA EL BONITO ADENTRO</v>
          </cell>
          <cell r="D266" t="str">
            <v/>
          </cell>
          <cell r="E266" t="str">
            <v>SANTO DOMINGO</v>
          </cell>
          <cell r="F266" t="str">
            <v>SANTO DOMINGO ESTE</v>
          </cell>
          <cell r="G266" t="str">
            <v>NUEVA</v>
          </cell>
          <cell r="H266" t="str">
            <v>4</v>
          </cell>
          <cell r="I266" t="str">
            <v>BASICA (B)</v>
          </cell>
          <cell r="J266" t="str">
            <v>ESCUELA</v>
          </cell>
          <cell r="K266" t="str">
            <v>MOPC2</v>
          </cell>
          <cell r="L266" t="str">
            <v>RAFAEL HENRY ALCANTARA ALMONTE</v>
          </cell>
          <cell r="M266">
            <v>24</v>
          </cell>
          <cell r="N266" t="str">
            <v>VICTOR JAQUEZ</v>
          </cell>
          <cell r="O266">
            <v>5</v>
          </cell>
          <cell r="P266">
            <v>44414</v>
          </cell>
          <cell r="Q266">
            <v>44414</v>
          </cell>
          <cell r="R266">
            <v>44414</v>
          </cell>
          <cell r="S266" t="str">
            <v>COINCIDE</v>
          </cell>
          <cell r="T266" t="str">
            <v>COINCIDE</v>
          </cell>
          <cell r="U266" t="str">
            <v>COINCIDE</v>
          </cell>
          <cell r="V266">
            <v>44414</v>
          </cell>
          <cell r="W266">
            <v>44414</v>
          </cell>
          <cell r="X266"/>
          <cell r="Y266"/>
          <cell r="Z266" t="str">
            <v>PRELIMINARES</v>
          </cell>
          <cell r="AA266" t="str">
            <v>PRELIMINARES</v>
          </cell>
          <cell r="AB266" t="str">
            <v>COINCIDE</v>
          </cell>
          <cell r="AC266" t="str">
            <v>DEPARTAMENTO DISEÑO</v>
          </cell>
        </row>
        <row r="267">
          <cell r="A267">
            <v>1795</v>
          </cell>
          <cell r="B267" t="str">
            <v>0287-15</v>
          </cell>
          <cell r="C267" t="str">
            <v>BASICA INVIVIENDA</v>
          </cell>
          <cell r="D267" t="str">
            <v/>
          </cell>
          <cell r="E267" t="str">
            <v>SANTO DOMINGO</v>
          </cell>
          <cell r="F267" t="str">
            <v>SANTO DOMINGO ESTE</v>
          </cell>
          <cell r="G267" t="str">
            <v>NUEVA</v>
          </cell>
          <cell r="H267" t="str">
            <v>4</v>
          </cell>
          <cell r="I267" t="str">
            <v>BASICA (B)</v>
          </cell>
          <cell r="J267" t="str">
            <v>ESCUELA</v>
          </cell>
          <cell r="K267" t="str">
            <v>MOPC2</v>
          </cell>
          <cell r="L267" t="str">
            <v>JOSE FELIZ BAEZ</v>
          </cell>
          <cell r="M267">
            <v>24</v>
          </cell>
          <cell r="N267" t="str">
            <v>VICTOR JAQUEZ</v>
          </cell>
          <cell r="O267">
            <v>30</v>
          </cell>
          <cell r="P267">
            <v>44365</v>
          </cell>
          <cell r="Q267">
            <v>44365</v>
          </cell>
          <cell r="R267">
            <v>44365</v>
          </cell>
          <cell r="S267" t="str">
            <v>COINCIDE</v>
          </cell>
          <cell r="T267" t="str">
            <v>COINCIDE</v>
          </cell>
          <cell r="U267" t="str">
            <v>COINCIDE</v>
          </cell>
          <cell r="V267">
            <v>44365</v>
          </cell>
          <cell r="W267">
            <v>44365</v>
          </cell>
          <cell r="X267"/>
          <cell r="Y267"/>
          <cell r="Z267" t="str">
            <v>ACTIVA</v>
          </cell>
          <cell r="AA267" t="str">
            <v>ACTIVA</v>
          </cell>
          <cell r="AB267" t="str">
            <v>COINCIDE</v>
          </cell>
          <cell r="AC267" t="str">
            <v>RITMO ESPERADO</v>
          </cell>
        </row>
        <row r="268">
          <cell r="A268">
            <v>1797</v>
          </cell>
          <cell r="B268" t="str">
            <v>0289-15</v>
          </cell>
          <cell r="C268" t="str">
            <v>BASICA LAS CASITAS</v>
          </cell>
          <cell r="D268" t="str">
            <v/>
          </cell>
          <cell r="E268" t="str">
            <v>SANTO DOMINGO</v>
          </cell>
          <cell r="F268" t="str">
            <v>SANTO DOMINGO ESTE</v>
          </cell>
          <cell r="G268" t="str">
            <v>NUEVA</v>
          </cell>
          <cell r="H268" t="str">
            <v>4</v>
          </cell>
          <cell r="I268" t="str">
            <v>BASICA (B)</v>
          </cell>
          <cell r="J268" t="str">
            <v>ESCUELA</v>
          </cell>
          <cell r="K268" t="str">
            <v>MOPC2</v>
          </cell>
          <cell r="L268" t="str">
            <v>GARY TOMAS ZAYAS LANTIGUA</v>
          </cell>
          <cell r="M268">
            <v>18</v>
          </cell>
          <cell r="N268" t="str">
            <v>VICTOR JAQUEZ</v>
          </cell>
          <cell r="O268">
            <v>43</v>
          </cell>
          <cell r="P268">
            <v>44252</v>
          </cell>
          <cell r="Q268">
            <v>44424</v>
          </cell>
          <cell r="R268">
            <v>44252</v>
          </cell>
          <cell r="S268" t="str">
            <v>NO COINCIDE</v>
          </cell>
          <cell r="T268" t="str">
            <v>COINCIDE</v>
          </cell>
          <cell r="U268" t="str">
            <v>NO COINCIDE</v>
          </cell>
          <cell r="V268">
            <v>44252</v>
          </cell>
          <cell r="W268">
            <v>44252</v>
          </cell>
          <cell r="X268"/>
          <cell r="Y268"/>
          <cell r="Z268" t="str">
            <v>ACTIVA</v>
          </cell>
          <cell r="AA268" t="str">
            <v>ACTIVA</v>
          </cell>
          <cell r="AB268" t="str">
            <v>COINCIDE</v>
          </cell>
          <cell r="AC268" t="str">
            <v>RITMO ESPERADO</v>
          </cell>
        </row>
        <row r="269">
          <cell r="A269">
            <v>1801</v>
          </cell>
          <cell r="B269" t="str">
            <v/>
          </cell>
          <cell r="C269" t="str">
            <v>BASICA PROF. JUAN BOSCH</v>
          </cell>
          <cell r="D269" t="str">
            <v/>
          </cell>
          <cell r="E269" t="str">
            <v>SANTO DOMINGO</v>
          </cell>
          <cell r="F269" t="str">
            <v>SANTO DOMINGO ESTE</v>
          </cell>
          <cell r="G269" t="str">
            <v>NUEVA</v>
          </cell>
          <cell r="H269" t="str">
            <v>4</v>
          </cell>
          <cell r="I269" t="str">
            <v>BASICA (B)</v>
          </cell>
          <cell r="J269" t="str">
            <v>ESCUELA</v>
          </cell>
          <cell r="K269" t="str">
            <v>MOPC2</v>
          </cell>
          <cell r="L269" t="str">
            <v>CORNELIO BENJAMIN AYBAR ADAMES</v>
          </cell>
          <cell r="M269">
            <v>24</v>
          </cell>
          <cell r="N269" t="str">
            <v>VICTOR JAQUEZ</v>
          </cell>
          <cell r="O269">
            <v>73</v>
          </cell>
          <cell r="P269">
            <v>43972</v>
          </cell>
          <cell r="Q269">
            <v>44060</v>
          </cell>
          <cell r="R269">
            <v>43972</v>
          </cell>
          <cell r="S269" t="str">
            <v>NO COINCIDE</v>
          </cell>
          <cell r="T269" t="str">
            <v>COINCIDE</v>
          </cell>
          <cell r="U269" t="str">
            <v>NO COINCIDE</v>
          </cell>
          <cell r="V269">
            <v>43972</v>
          </cell>
          <cell r="W269">
            <v>43972</v>
          </cell>
          <cell r="X269"/>
          <cell r="Y269"/>
          <cell r="Z269" t="str">
            <v>ACTIVA</v>
          </cell>
          <cell r="AA269" t="str">
            <v>ACTIVA</v>
          </cell>
          <cell r="AB269" t="str">
            <v>COINCIDE</v>
          </cell>
          <cell r="AC269" t="str">
            <v>RITMO ESPERADO</v>
          </cell>
        </row>
        <row r="270">
          <cell r="A270">
            <v>1649</v>
          </cell>
          <cell r="B270" t="str">
            <v/>
          </cell>
          <cell r="C270" t="str">
            <v>BASICA SIGLO XXI (SECUNDARIA CACHÓN DE LA RUBIA)</v>
          </cell>
          <cell r="D270" t="str">
            <v>BASICA SIGLO XXI</v>
          </cell>
          <cell r="E270" t="str">
            <v>SANTO DOMINGO</v>
          </cell>
          <cell r="F270" t="str">
            <v>SANTO DOMINGO ESTE</v>
          </cell>
          <cell r="G270" t="str">
            <v>NUEVA</v>
          </cell>
          <cell r="H270" t="str">
            <v>4</v>
          </cell>
          <cell r="I270" t="str">
            <v>BASICA (B)</v>
          </cell>
          <cell r="J270" t="str">
            <v>ESCUELA</v>
          </cell>
          <cell r="K270" t="str">
            <v>MOPC</v>
          </cell>
          <cell r="L270" t="str">
            <v>WILSTON HIPOLITO RODRIGUEZ VALDEZ</v>
          </cell>
          <cell r="M270">
            <v>24</v>
          </cell>
          <cell r="N270" t="str">
            <v>VICTOR JAQUEZ</v>
          </cell>
          <cell r="O270">
            <v>5</v>
          </cell>
          <cell r="P270">
            <v>44418</v>
          </cell>
          <cell r="Q270">
            <v>44418</v>
          </cell>
          <cell r="R270">
            <v>44418</v>
          </cell>
          <cell r="S270" t="str">
            <v>COINCIDE</v>
          </cell>
          <cell r="T270" t="str">
            <v>COINCIDE</v>
          </cell>
          <cell r="U270" t="str">
            <v>COINCIDE</v>
          </cell>
          <cell r="V270">
            <v>44418</v>
          </cell>
          <cell r="W270">
            <v>44418</v>
          </cell>
          <cell r="X270"/>
          <cell r="Y270"/>
          <cell r="Z270" t="str">
            <v>PRELIMINARES</v>
          </cell>
          <cell r="AA270" t="str">
            <v>PRELIMINARES</v>
          </cell>
          <cell r="AB270" t="str">
            <v>COINCIDE</v>
          </cell>
          <cell r="AC270" t="str">
            <v>DEPARTAMENTO CALCULO</v>
          </cell>
        </row>
        <row r="271">
          <cell r="A271">
            <v>1803</v>
          </cell>
          <cell r="B271" t="str">
            <v>0295-15</v>
          </cell>
          <cell r="C271" t="str">
            <v>BASICA VIRGEN DE LA ALTAGRACIA</v>
          </cell>
          <cell r="D271" t="str">
            <v/>
          </cell>
          <cell r="E271" t="str">
            <v>SANTO DOMINGO</v>
          </cell>
          <cell r="F271" t="str">
            <v>SANTO DOMINGO ESTE</v>
          </cell>
          <cell r="G271" t="str">
            <v>NUEVA</v>
          </cell>
          <cell r="H271" t="str">
            <v>4</v>
          </cell>
          <cell r="I271" t="str">
            <v>BASICA (B)</v>
          </cell>
          <cell r="J271" t="str">
            <v>ESCUELA</v>
          </cell>
          <cell r="K271" t="str">
            <v>MOPC2</v>
          </cell>
          <cell r="L271" t="str">
            <v>MARIA DEL CARMEN TEJADA GUTIERREZ</v>
          </cell>
          <cell r="M271">
            <v>24</v>
          </cell>
          <cell r="N271" t="str">
            <v>VICTOR JAQUEZ</v>
          </cell>
          <cell r="O271">
            <v>75</v>
          </cell>
          <cell r="P271">
            <v>43999</v>
          </cell>
          <cell r="Q271">
            <v>43999</v>
          </cell>
          <cell r="R271">
            <v>43999</v>
          </cell>
          <cell r="S271" t="str">
            <v>COINCIDE</v>
          </cell>
          <cell r="T271" t="str">
            <v>COINCIDE</v>
          </cell>
          <cell r="U271" t="str">
            <v>COINCIDE</v>
          </cell>
          <cell r="V271">
            <v>43999</v>
          </cell>
          <cell r="W271">
            <v>43999</v>
          </cell>
          <cell r="X271"/>
          <cell r="Y271"/>
          <cell r="Z271" t="str">
            <v>ACTIVA</v>
          </cell>
          <cell r="AA271" t="str">
            <v>ACTIVA</v>
          </cell>
          <cell r="AB271" t="str">
            <v>COINCIDE</v>
          </cell>
          <cell r="AC271" t="str">
            <v>RITMO LENTO</v>
          </cell>
        </row>
        <row r="272">
          <cell r="A272">
            <v>1913</v>
          </cell>
          <cell r="B272" t="str">
            <v>2556-2013</v>
          </cell>
          <cell r="C272" t="str">
            <v>BASICA LA ESPERANZA</v>
          </cell>
          <cell r="D272" t="str">
            <v/>
          </cell>
          <cell r="E272" t="str">
            <v>SANTO DOMINGO</v>
          </cell>
          <cell r="F272" t="str">
            <v>SANTO DOMINGO NORTE</v>
          </cell>
          <cell r="G272" t="str">
            <v>NUEVA</v>
          </cell>
          <cell r="H272" t="str">
            <v>1</v>
          </cell>
          <cell r="I272" t="str">
            <v>BASICA (B)</v>
          </cell>
          <cell r="J272" t="str">
            <v>ESCUELA</v>
          </cell>
          <cell r="K272" t="str">
            <v>MOPC2</v>
          </cell>
          <cell r="L272" t="str">
            <v>LUCIA ARGENTINA NINA DE LA ROSA</v>
          </cell>
          <cell r="M272">
            <v>0</v>
          </cell>
          <cell r="N272" t="str">
            <v>VICTOR JAQUEZ</v>
          </cell>
          <cell r="O272">
            <v>17</v>
          </cell>
          <cell r="P272">
            <v>44610</v>
          </cell>
          <cell r="Q272">
            <v>44545</v>
          </cell>
          <cell r="R272">
            <v>44610</v>
          </cell>
          <cell r="S272" t="str">
            <v>NO COINCIDE</v>
          </cell>
          <cell r="T272" t="str">
            <v>COINCIDE</v>
          </cell>
          <cell r="U272" t="str">
            <v>NO COINCIDE</v>
          </cell>
          <cell r="V272">
            <v>44610</v>
          </cell>
          <cell r="W272">
            <v>44610</v>
          </cell>
          <cell r="X272"/>
          <cell r="Y272">
            <v>43418</v>
          </cell>
          <cell r="Z272" t="str">
            <v>DETENIDA</v>
          </cell>
          <cell r="AA272" t="str">
            <v>ACTIVA</v>
          </cell>
          <cell r="AB272" t="str">
            <v>NO COINCIDE</v>
          </cell>
          <cell r="AC272" t="str">
            <v>RITMO ESPERADO</v>
          </cell>
        </row>
        <row r="273">
          <cell r="A273">
            <v>1914</v>
          </cell>
          <cell r="B273" t="str">
            <v>2556-2013</v>
          </cell>
          <cell r="C273" t="str">
            <v>BASICA MARIA MONTESORRI</v>
          </cell>
          <cell r="D273" t="str">
            <v/>
          </cell>
          <cell r="E273" t="str">
            <v>SANTO DOMINGO</v>
          </cell>
          <cell r="F273" t="str">
            <v>SANTO DOMINGO NORTE</v>
          </cell>
          <cell r="G273" t="str">
            <v>NUEVA</v>
          </cell>
          <cell r="H273" t="str">
            <v>1</v>
          </cell>
          <cell r="I273" t="str">
            <v>BASICA (B)</v>
          </cell>
          <cell r="J273" t="str">
            <v>ESCUELA</v>
          </cell>
          <cell r="K273" t="str">
            <v>MOPC2</v>
          </cell>
          <cell r="L273" t="str">
            <v>LUCIA ARGENTINA NINA DE LA ROSA</v>
          </cell>
          <cell r="M273">
            <v>0</v>
          </cell>
          <cell r="N273" t="str">
            <v>VICTOR JAQUEZ</v>
          </cell>
          <cell r="O273">
            <v>0</v>
          </cell>
          <cell r="P273">
            <v>44638</v>
          </cell>
          <cell r="Q273">
            <v>44638</v>
          </cell>
          <cell r="R273">
            <v>44638</v>
          </cell>
          <cell r="S273" t="str">
            <v>COINCIDE</v>
          </cell>
          <cell r="T273" t="str">
            <v>COINCIDE</v>
          </cell>
          <cell r="U273" t="str">
            <v>COINCIDE</v>
          </cell>
          <cell r="V273">
            <v>44638</v>
          </cell>
          <cell r="W273">
            <v>44638</v>
          </cell>
          <cell r="X273"/>
          <cell r="Y273"/>
          <cell r="Z273" t="str">
            <v>NO INICIADA</v>
          </cell>
          <cell r="AA273" t="str">
            <v>NO INICIADA</v>
          </cell>
          <cell r="AB273" t="str">
            <v>COINCIDE</v>
          </cell>
          <cell r="AC273" t="str">
            <v>A LA ESPERA DE DOCUMENTOS</v>
          </cell>
        </row>
        <row r="274">
          <cell r="A274">
            <v>1894</v>
          </cell>
          <cell r="B274" t="str">
            <v>2555</v>
          </cell>
          <cell r="C274" t="str">
            <v>CENTRO EDUCATIVO FERREGU</v>
          </cell>
          <cell r="D274" t="str">
            <v/>
          </cell>
          <cell r="E274" t="str">
            <v>SANTO DOMINGO</v>
          </cell>
          <cell r="F274" t="str">
            <v>SANTO DOMINGO NORTE</v>
          </cell>
          <cell r="G274" t="str">
            <v>AMPLIACION Y REPARACION</v>
          </cell>
          <cell r="H274" t="str">
            <v>1</v>
          </cell>
          <cell r="I274" t="str">
            <v>BASICA (B)</v>
          </cell>
          <cell r="J274" t="str">
            <v>ESCUELA</v>
          </cell>
          <cell r="K274" t="str">
            <v>MOPC</v>
          </cell>
          <cell r="L274" t="str">
            <v>JOSIAN GERMAN RUIZ MEJIA</v>
          </cell>
          <cell r="M274">
            <v>7</v>
          </cell>
          <cell r="N274" t="str">
            <v>VICTOR JAQUEZ</v>
          </cell>
          <cell r="O274">
            <v>18</v>
          </cell>
          <cell r="P274">
            <v>44426</v>
          </cell>
          <cell r="Q274">
            <v>44426</v>
          </cell>
          <cell r="R274">
            <v>44426</v>
          </cell>
          <cell r="S274" t="str">
            <v>COINCIDE</v>
          </cell>
          <cell r="T274" t="str">
            <v>COINCIDE</v>
          </cell>
          <cell r="U274" t="str">
            <v>COINCIDE</v>
          </cell>
          <cell r="V274">
            <v>44426</v>
          </cell>
          <cell r="W274">
            <v>44426</v>
          </cell>
          <cell r="X274"/>
          <cell r="Y274"/>
          <cell r="Z274" t="str">
            <v>ACTIVA</v>
          </cell>
          <cell r="AA274" t="str">
            <v>ACTIVA</v>
          </cell>
          <cell r="AB274" t="str">
            <v>COINCIDE</v>
          </cell>
          <cell r="AC274" t="str">
            <v>RITMO ESPERADO</v>
          </cell>
        </row>
        <row r="275">
          <cell r="A275">
            <v>1919</v>
          </cell>
          <cell r="B275" t="str">
            <v>644-2013</v>
          </cell>
          <cell r="C275" t="str">
            <v>BASICA RUBEN VALDES SANCHEZ - PIEDRA GORDA</v>
          </cell>
          <cell r="D275" t="str">
            <v/>
          </cell>
          <cell r="E275" t="str">
            <v>SANTO DOMINGO</v>
          </cell>
          <cell r="F275" t="str">
            <v>SANTO DOMINGO NORTE</v>
          </cell>
          <cell r="G275" t="str">
            <v>AMPLIACION Y REPARACION</v>
          </cell>
          <cell r="H275" t="str">
            <v>2</v>
          </cell>
          <cell r="I275" t="str">
            <v>BASICA (B)</v>
          </cell>
          <cell r="J275" t="str">
            <v>ESCUELA</v>
          </cell>
          <cell r="K275" t="str">
            <v>MOPC</v>
          </cell>
          <cell r="L275" t="str">
            <v>GREGORIO ANTONIO AUZON ABREU</v>
          </cell>
          <cell r="M275">
            <v>0</v>
          </cell>
          <cell r="N275" t="str">
            <v>VICTOR JAQUEZ</v>
          </cell>
          <cell r="O275">
            <v>5</v>
          </cell>
          <cell r="P275">
            <v>44418</v>
          </cell>
          <cell r="Q275">
            <v>44418</v>
          </cell>
          <cell r="R275">
            <v>44418</v>
          </cell>
          <cell r="S275" t="str">
            <v>COINCIDE</v>
          </cell>
          <cell r="T275" t="str">
            <v>COINCIDE</v>
          </cell>
          <cell r="U275" t="str">
            <v>COINCIDE</v>
          </cell>
          <cell r="V275">
            <v>44418</v>
          </cell>
          <cell r="W275">
            <v>44418</v>
          </cell>
          <cell r="X275"/>
          <cell r="Y275">
            <v>43383</v>
          </cell>
          <cell r="Z275" t="str">
            <v>DETENIDA</v>
          </cell>
          <cell r="AA275" t="str">
            <v>DETENIDA</v>
          </cell>
          <cell r="AB275" t="str">
            <v>COINCIDE</v>
          </cell>
          <cell r="AC275" t="str">
            <v>A LA ESPERA DE DOCUMENTOS</v>
          </cell>
        </row>
        <row r="276">
          <cell r="A276">
            <v>1357</v>
          </cell>
          <cell r="B276" t="str">
            <v>2090-2013</v>
          </cell>
          <cell r="C276" t="str">
            <v>BASICA ANGEL DE JESUS DURAN PROF. - MATA MAMON</v>
          </cell>
          <cell r="D276" t="str">
            <v/>
          </cell>
          <cell r="E276" t="str">
            <v>SANTO DOMINGO</v>
          </cell>
          <cell r="F276" t="str">
            <v>SANTO DOMINGO NORTE</v>
          </cell>
          <cell r="G276" t="str">
            <v>NUEVA</v>
          </cell>
          <cell r="H276" t="str">
            <v>3</v>
          </cell>
          <cell r="I276" t="str">
            <v>BASICA (B)</v>
          </cell>
          <cell r="J276" t="str">
            <v>ESCUELA</v>
          </cell>
          <cell r="K276" t="str">
            <v>MOPC2</v>
          </cell>
          <cell r="L276" t="str">
            <v>KELVIN REYNORD SANCHEZ MEDINA</v>
          </cell>
          <cell r="M276">
            <v>9</v>
          </cell>
          <cell r="N276" t="str">
            <v>VICTOR JAQUEZ</v>
          </cell>
          <cell r="O276">
            <v>45</v>
          </cell>
          <cell r="P276">
            <v>44345</v>
          </cell>
          <cell r="Q276">
            <v>44545</v>
          </cell>
          <cell r="R276">
            <v>44345</v>
          </cell>
          <cell r="S276" t="str">
            <v>NO COINCIDE</v>
          </cell>
          <cell r="T276" t="str">
            <v>COINCIDE</v>
          </cell>
          <cell r="U276" t="str">
            <v>NO COINCIDE</v>
          </cell>
          <cell r="V276">
            <v>44345</v>
          </cell>
          <cell r="W276">
            <v>44345</v>
          </cell>
          <cell r="X276"/>
          <cell r="Y276">
            <v>43678</v>
          </cell>
          <cell r="Z276" t="str">
            <v>DETENIDA</v>
          </cell>
          <cell r="AA276" t="str">
            <v>ACTIVA</v>
          </cell>
          <cell r="AB276" t="str">
            <v>NO COINCIDE</v>
          </cell>
          <cell r="AC276" t="str">
            <v>RITMO ESPERADO</v>
          </cell>
        </row>
        <row r="277">
          <cell r="A277">
            <v>1358</v>
          </cell>
          <cell r="B277" t="str">
            <v>2091</v>
          </cell>
          <cell r="C277" t="str">
            <v>BASICA BARRIO LINDO I (OISOE)</v>
          </cell>
          <cell r="D277" t="str">
            <v/>
          </cell>
          <cell r="E277" t="str">
            <v>SANTO DOMINGO</v>
          </cell>
          <cell r="F277" t="str">
            <v>SANTO DOMINGO NORTE</v>
          </cell>
          <cell r="G277" t="str">
            <v>NUEVA</v>
          </cell>
          <cell r="H277" t="str">
            <v>3</v>
          </cell>
          <cell r="I277" t="str">
            <v>BASICA (B)</v>
          </cell>
          <cell r="J277" t="str">
            <v>ESCUELA</v>
          </cell>
          <cell r="K277" t="str">
            <v>MOPC2</v>
          </cell>
          <cell r="L277" t="str">
            <v>RAFAEL ERNESTO LEMBERT MENDEZ</v>
          </cell>
          <cell r="M277">
            <v>24</v>
          </cell>
          <cell r="N277" t="str">
            <v>VICTOR JAQUEZ</v>
          </cell>
          <cell r="O277">
            <v>58</v>
          </cell>
          <cell r="P277">
            <v>44274</v>
          </cell>
          <cell r="Q277">
            <v>44424</v>
          </cell>
          <cell r="R277">
            <v>44274</v>
          </cell>
          <cell r="S277" t="str">
            <v>NO COINCIDE</v>
          </cell>
          <cell r="T277" t="str">
            <v>COINCIDE</v>
          </cell>
          <cell r="U277" t="str">
            <v>NO COINCIDE</v>
          </cell>
          <cell r="V277">
            <v>44274</v>
          </cell>
          <cell r="W277">
            <v>44274</v>
          </cell>
          <cell r="X277"/>
          <cell r="Y277"/>
          <cell r="Z277" t="str">
            <v>ACTIVA</v>
          </cell>
          <cell r="AA277" t="str">
            <v>ACTIVA</v>
          </cell>
          <cell r="AB277" t="str">
            <v>COINCIDE</v>
          </cell>
          <cell r="AC277" t="str">
            <v>RITMO LENTO</v>
          </cell>
        </row>
        <row r="278">
          <cell r="A278">
            <v>1359</v>
          </cell>
          <cell r="B278" t="str">
            <v>2092</v>
          </cell>
          <cell r="C278" t="str">
            <v>BASICA BUEN NOMBRE</v>
          </cell>
          <cell r="D278" t="str">
            <v/>
          </cell>
          <cell r="E278" t="str">
            <v>SANTO DOMINGO</v>
          </cell>
          <cell r="F278" t="str">
            <v>SANTO DOMINGO NORTE</v>
          </cell>
          <cell r="G278" t="str">
            <v>NUEVA</v>
          </cell>
          <cell r="H278" t="str">
            <v>3</v>
          </cell>
          <cell r="I278" t="str">
            <v>BASICA (B)</v>
          </cell>
          <cell r="J278" t="str">
            <v>ESCUELA</v>
          </cell>
          <cell r="K278" t="str">
            <v>MOPC</v>
          </cell>
          <cell r="L278" t="str">
            <v>ADOLFO BORG</v>
          </cell>
          <cell r="M278">
            <v>24</v>
          </cell>
          <cell r="N278" t="str">
            <v>VICTOR JAQUEZ</v>
          </cell>
          <cell r="O278">
            <v>84</v>
          </cell>
          <cell r="P278">
            <v>44057</v>
          </cell>
          <cell r="Q278">
            <v>44057</v>
          </cell>
          <cell r="R278">
            <v>44057</v>
          </cell>
          <cell r="S278" t="str">
            <v>COINCIDE</v>
          </cell>
          <cell r="T278" t="str">
            <v>COINCIDE</v>
          </cell>
          <cell r="U278" t="str">
            <v>COINCIDE</v>
          </cell>
          <cell r="V278">
            <v>44057</v>
          </cell>
          <cell r="W278">
            <v>44057</v>
          </cell>
          <cell r="X278"/>
          <cell r="Y278"/>
          <cell r="Z278" t="str">
            <v>ACTIVA</v>
          </cell>
          <cell r="AA278" t="str">
            <v>ACTIVA</v>
          </cell>
          <cell r="AB278" t="str">
            <v>COINCIDE</v>
          </cell>
          <cell r="AC278" t="str">
            <v>RITMO LENTO</v>
          </cell>
        </row>
        <row r="279">
          <cell r="A279">
            <v>1367</v>
          </cell>
          <cell r="B279" t="str">
            <v>2100</v>
          </cell>
          <cell r="C279" t="str">
            <v>BASICA ESPEJO CRISTO OBRERO</v>
          </cell>
          <cell r="D279" t="str">
            <v>BASICA ESPEJO CRISTO OBRERO</v>
          </cell>
          <cell r="E279" t="str">
            <v>SANTO DOMINGO</v>
          </cell>
          <cell r="F279" t="str">
            <v>SANTO DOMINGO NORTE</v>
          </cell>
          <cell r="G279" t="str">
            <v>NUEVA</v>
          </cell>
          <cell r="H279" t="str">
            <v>3</v>
          </cell>
          <cell r="I279" t="str">
            <v>BASICA (B)</v>
          </cell>
          <cell r="J279" t="str">
            <v>ESCUELA</v>
          </cell>
          <cell r="K279" t="str">
            <v>MOPC</v>
          </cell>
          <cell r="L279" t="str">
            <v>CLARINDA EMILIA DAVIS PATRONE</v>
          </cell>
          <cell r="M279">
            <v>24</v>
          </cell>
          <cell r="N279" t="str">
            <v>VICTOR JAQUEZ</v>
          </cell>
          <cell r="O279">
            <v>5</v>
          </cell>
          <cell r="P279">
            <v>44729</v>
          </cell>
          <cell r="Q279">
            <v>44545</v>
          </cell>
          <cell r="R279">
            <v>44729</v>
          </cell>
          <cell r="S279" t="str">
            <v>NO COINCIDE</v>
          </cell>
          <cell r="T279" t="str">
            <v>COINCIDE</v>
          </cell>
          <cell r="U279" t="str">
            <v>NO COINCIDE</v>
          </cell>
          <cell r="V279">
            <v>44729</v>
          </cell>
          <cell r="W279">
            <v>44729</v>
          </cell>
          <cell r="X279"/>
          <cell r="Y279">
            <v>43238</v>
          </cell>
          <cell r="Z279" t="str">
            <v>DETENIDA</v>
          </cell>
          <cell r="AA279" t="str">
            <v>DETENIDA</v>
          </cell>
          <cell r="AB279" t="str">
            <v>COINCIDE</v>
          </cell>
          <cell r="AC279" t="str">
            <v>A LA ESPERA DE DOCUMENTOS</v>
          </cell>
        </row>
        <row r="280">
          <cell r="A280">
            <v>1373</v>
          </cell>
          <cell r="B280" t="str">
            <v>2383</v>
          </cell>
          <cell r="C280" t="str">
            <v>BASICA GUARICANO NOROESTE</v>
          </cell>
          <cell r="D280" t="str">
            <v/>
          </cell>
          <cell r="E280" t="str">
            <v>SANTO DOMINGO</v>
          </cell>
          <cell r="F280" t="str">
            <v>SANTO DOMINGO NORTE</v>
          </cell>
          <cell r="G280" t="str">
            <v>NUEVA</v>
          </cell>
          <cell r="H280" t="str">
            <v>3</v>
          </cell>
          <cell r="I280" t="str">
            <v>BASICA (B)</v>
          </cell>
          <cell r="J280" t="str">
            <v>ESCUELA</v>
          </cell>
          <cell r="K280" t="str">
            <v>MOPC</v>
          </cell>
          <cell r="L280" t="str">
            <v>METRO ELECTRICA SRL</v>
          </cell>
          <cell r="M280">
            <v>24</v>
          </cell>
          <cell r="N280" t="str">
            <v>VICTOR JAQUEZ</v>
          </cell>
          <cell r="O280">
            <v>5</v>
          </cell>
          <cell r="P280">
            <v>44418</v>
          </cell>
          <cell r="Q280">
            <v>44418</v>
          </cell>
          <cell r="R280">
            <v>44418</v>
          </cell>
          <cell r="S280" t="str">
            <v>COINCIDE</v>
          </cell>
          <cell r="T280" t="str">
            <v>COINCIDE</v>
          </cell>
          <cell r="U280" t="str">
            <v>COINCIDE</v>
          </cell>
          <cell r="V280">
            <v>44418</v>
          </cell>
          <cell r="W280">
            <v>44418</v>
          </cell>
          <cell r="X280"/>
          <cell r="Y280"/>
          <cell r="Z280" t="str">
            <v>PRELIMINARES</v>
          </cell>
          <cell r="AA280" t="str">
            <v>PRELIMINARES</v>
          </cell>
          <cell r="AB280" t="str">
            <v>COINCIDE</v>
          </cell>
          <cell r="AC280" t="str">
            <v>DEPARTAMENTO CALCULO</v>
          </cell>
        </row>
        <row r="281">
          <cell r="A281">
            <v>1379</v>
          </cell>
          <cell r="B281" t="str">
            <v>2110</v>
          </cell>
          <cell r="C281" t="str">
            <v>BASICA LAS MARVINAS</v>
          </cell>
          <cell r="D281" t="str">
            <v/>
          </cell>
          <cell r="E281" t="str">
            <v>SANTO DOMINGO</v>
          </cell>
          <cell r="F281" t="str">
            <v>SANTO DOMINGO NORTE</v>
          </cell>
          <cell r="G281" t="str">
            <v>NUEVA</v>
          </cell>
          <cell r="H281" t="str">
            <v>3</v>
          </cell>
          <cell r="I281" t="str">
            <v>BASICA (B)</v>
          </cell>
          <cell r="J281" t="str">
            <v>ESCUELA</v>
          </cell>
          <cell r="K281" t="str">
            <v>MOPC</v>
          </cell>
          <cell r="L281" t="str">
            <v>ELBIS ERNESTO PEÑA ROSARIO</v>
          </cell>
          <cell r="M281">
            <v>24</v>
          </cell>
          <cell r="N281" t="str">
            <v>VICTOR JAQUEZ</v>
          </cell>
          <cell r="O281">
            <v>5</v>
          </cell>
          <cell r="P281">
            <v>44585</v>
          </cell>
          <cell r="Q281">
            <v>44545</v>
          </cell>
          <cell r="R281">
            <v>44585</v>
          </cell>
          <cell r="S281" t="str">
            <v>NO COINCIDE</v>
          </cell>
          <cell r="T281" t="str">
            <v>COINCIDE</v>
          </cell>
          <cell r="U281" t="str">
            <v>NO COINCIDE</v>
          </cell>
          <cell r="V281">
            <v>44585</v>
          </cell>
          <cell r="W281">
            <v>44585</v>
          </cell>
          <cell r="X281"/>
          <cell r="Y281"/>
          <cell r="Z281" t="str">
            <v>PRELIMINARES</v>
          </cell>
          <cell r="AA281" t="str">
            <v>DETENIDA</v>
          </cell>
          <cell r="AB281" t="str">
            <v>NO COINCIDE</v>
          </cell>
          <cell r="AC281" t="str">
            <v xml:space="preserve">PAGO SOLAR </v>
          </cell>
        </row>
        <row r="282">
          <cell r="A282">
            <v>1380</v>
          </cell>
          <cell r="B282" t="str">
            <v>2111</v>
          </cell>
          <cell r="C282" t="str">
            <v>BASICA LAS PALMERAS</v>
          </cell>
          <cell r="D282" t="str">
            <v/>
          </cell>
          <cell r="E282" t="str">
            <v>SANTO DOMINGO</v>
          </cell>
          <cell r="F282" t="str">
            <v>SANTO DOMINGO NORTE</v>
          </cell>
          <cell r="G282" t="str">
            <v>NUEVA</v>
          </cell>
          <cell r="H282" t="str">
            <v>3</v>
          </cell>
          <cell r="I282" t="str">
            <v>BASICA (B)</v>
          </cell>
          <cell r="J282" t="str">
            <v>ESCUELA</v>
          </cell>
          <cell r="K282" t="str">
            <v>MOPC</v>
          </cell>
          <cell r="L282" t="str">
            <v>JOSE ARIEL GOMEZ GUZMAN</v>
          </cell>
          <cell r="M282">
            <v>24</v>
          </cell>
          <cell r="N282" t="str">
            <v>VICTOR JAQUEZ</v>
          </cell>
          <cell r="O282">
            <v>85</v>
          </cell>
          <cell r="P282">
            <v>43966</v>
          </cell>
          <cell r="Q282">
            <v>43966</v>
          </cell>
          <cell r="R282">
            <v>43966</v>
          </cell>
          <cell r="S282" t="str">
            <v>COINCIDE</v>
          </cell>
          <cell r="T282" t="str">
            <v>COINCIDE</v>
          </cell>
          <cell r="U282" t="str">
            <v>COINCIDE</v>
          </cell>
          <cell r="V282">
            <v>43966</v>
          </cell>
          <cell r="W282">
            <v>43966</v>
          </cell>
          <cell r="X282"/>
          <cell r="Y282"/>
          <cell r="Z282" t="str">
            <v>ACTIVA</v>
          </cell>
          <cell r="AA282" t="str">
            <v>ACTIVA</v>
          </cell>
          <cell r="AB282" t="str">
            <v>COINCIDE</v>
          </cell>
          <cell r="AC282" t="str">
            <v>RITMO ESPERADO</v>
          </cell>
        </row>
        <row r="283">
          <cell r="A283">
            <v>1384</v>
          </cell>
          <cell r="B283" t="str">
            <v>2114</v>
          </cell>
          <cell r="C283" t="str">
            <v>BASICA PARAISO</v>
          </cell>
          <cell r="D283" t="str">
            <v/>
          </cell>
          <cell r="E283" t="str">
            <v>SANTO DOMINGO</v>
          </cell>
          <cell r="F283" t="str">
            <v>SANTO DOMINGO NORTE</v>
          </cell>
          <cell r="G283" t="str">
            <v>NUEVA</v>
          </cell>
          <cell r="H283" t="str">
            <v>3</v>
          </cell>
          <cell r="I283" t="str">
            <v>BASICA (B)</v>
          </cell>
          <cell r="J283" t="str">
            <v>ESCUELA</v>
          </cell>
          <cell r="K283" t="str">
            <v>MOPC</v>
          </cell>
          <cell r="L283" t="str">
            <v>GRISELDA ALICIA ROSARIO BELTRE</v>
          </cell>
          <cell r="M283">
            <v>24</v>
          </cell>
          <cell r="N283" t="str">
            <v>VICTOR JAQUEZ</v>
          </cell>
          <cell r="O283">
            <v>52</v>
          </cell>
          <cell r="P283">
            <v>44252</v>
          </cell>
          <cell r="Q283">
            <v>44424</v>
          </cell>
          <cell r="R283">
            <v>44252</v>
          </cell>
          <cell r="S283" t="str">
            <v>NO COINCIDE</v>
          </cell>
          <cell r="T283" t="str">
            <v>COINCIDE</v>
          </cell>
          <cell r="U283" t="str">
            <v>NO COINCIDE</v>
          </cell>
          <cell r="V283">
            <v>44252</v>
          </cell>
          <cell r="W283">
            <v>44252</v>
          </cell>
          <cell r="X283"/>
          <cell r="Y283"/>
          <cell r="Z283" t="str">
            <v>ACTIVA</v>
          </cell>
          <cell r="AA283" t="str">
            <v>ACTIVA</v>
          </cell>
          <cell r="AB283" t="str">
            <v>COINCIDE</v>
          </cell>
          <cell r="AC283" t="str">
            <v>RITMO LENTO</v>
          </cell>
        </row>
        <row r="284">
          <cell r="A284">
            <v>1385</v>
          </cell>
          <cell r="B284" t="str">
            <v>2385</v>
          </cell>
          <cell r="C284" t="str">
            <v>BASICA PONCE</v>
          </cell>
          <cell r="D284" t="str">
            <v/>
          </cell>
          <cell r="E284" t="str">
            <v>SANTO DOMINGO</v>
          </cell>
          <cell r="F284" t="str">
            <v>SANTO DOMINGO NORTE</v>
          </cell>
          <cell r="G284" t="str">
            <v>NUEVA</v>
          </cell>
          <cell r="H284" t="str">
            <v>3</v>
          </cell>
          <cell r="I284" t="str">
            <v>BASICA (B)</v>
          </cell>
          <cell r="J284" t="str">
            <v>ESCUELA</v>
          </cell>
          <cell r="K284" t="str">
            <v>MOPC</v>
          </cell>
          <cell r="L284" t="str">
            <v xml:space="preserve">BIOTEC CONSTRUCCIONES SRL </v>
          </cell>
          <cell r="M284">
            <v>24</v>
          </cell>
          <cell r="N284" t="str">
            <v>VICTOR JAQUEZ</v>
          </cell>
          <cell r="O284">
            <v>40</v>
          </cell>
          <cell r="P284">
            <v>44251</v>
          </cell>
          <cell r="Q284">
            <v>44251</v>
          </cell>
          <cell r="R284">
            <v>44251</v>
          </cell>
          <cell r="S284" t="str">
            <v>COINCIDE</v>
          </cell>
          <cell r="T284" t="str">
            <v>COINCIDE</v>
          </cell>
          <cell r="U284" t="str">
            <v>COINCIDE</v>
          </cell>
          <cell r="V284">
            <v>44251</v>
          </cell>
          <cell r="W284">
            <v>44251</v>
          </cell>
          <cell r="X284"/>
          <cell r="Y284"/>
          <cell r="Z284" t="str">
            <v>ACTIVA</v>
          </cell>
          <cell r="AA284" t="str">
            <v>ACTIVA</v>
          </cell>
          <cell r="AB284" t="str">
            <v>COINCIDE</v>
          </cell>
          <cell r="AC284" t="str">
            <v>RITMO ESPERADO</v>
          </cell>
        </row>
        <row r="285">
          <cell r="A285">
            <v>1386</v>
          </cell>
          <cell r="B285" t="str">
            <v>2115</v>
          </cell>
          <cell r="C285" t="str">
            <v>BASICA SABANA BARRIO NUEVO</v>
          </cell>
          <cell r="D285" t="str">
            <v/>
          </cell>
          <cell r="E285" t="str">
            <v>SANTO DOMINGO</v>
          </cell>
          <cell r="F285" t="str">
            <v>SANTO DOMINGO NORTE</v>
          </cell>
          <cell r="G285" t="str">
            <v>NUEVA</v>
          </cell>
          <cell r="H285" t="str">
            <v>3</v>
          </cell>
          <cell r="I285" t="str">
            <v>BASICA (B)</v>
          </cell>
          <cell r="J285" t="str">
            <v>ESCUELA</v>
          </cell>
          <cell r="K285" t="str">
            <v>MOPC</v>
          </cell>
          <cell r="L285" t="str">
            <v>GUSTAVO JOSE FEBLES FERNANDEZ</v>
          </cell>
          <cell r="M285">
            <v>24</v>
          </cell>
          <cell r="N285" t="str">
            <v>VICTOR JAQUEZ</v>
          </cell>
          <cell r="O285">
            <v>75</v>
          </cell>
          <cell r="P285">
            <v>44062</v>
          </cell>
          <cell r="Q285">
            <v>44062</v>
          </cell>
          <cell r="R285">
            <v>44062</v>
          </cell>
          <cell r="S285" t="str">
            <v>COINCIDE</v>
          </cell>
          <cell r="T285" t="str">
            <v>COINCIDE</v>
          </cell>
          <cell r="U285" t="str">
            <v>COINCIDE</v>
          </cell>
          <cell r="V285">
            <v>44062</v>
          </cell>
          <cell r="W285">
            <v>44062</v>
          </cell>
          <cell r="X285"/>
          <cell r="Y285"/>
          <cell r="Z285" t="str">
            <v>ACTIVA</v>
          </cell>
          <cell r="AA285" t="str">
            <v>ACTIVA</v>
          </cell>
          <cell r="AB285" t="str">
            <v>COINCIDE</v>
          </cell>
          <cell r="AC285" t="str">
            <v>RITMO ESPERADO</v>
          </cell>
        </row>
        <row r="286">
          <cell r="A286">
            <v>1387</v>
          </cell>
          <cell r="B286" t="str">
            <v>2116</v>
          </cell>
          <cell r="C286" t="str">
            <v>BASICA SABANA LAS COLINAS</v>
          </cell>
          <cell r="D286" t="str">
            <v/>
          </cell>
          <cell r="E286" t="str">
            <v>SANTO DOMINGO</v>
          </cell>
          <cell r="F286" t="str">
            <v>SANTO DOMINGO NORTE</v>
          </cell>
          <cell r="G286" t="str">
            <v>NUEVA</v>
          </cell>
          <cell r="H286" t="str">
            <v>3</v>
          </cell>
          <cell r="I286" t="str">
            <v>BASICA (B)</v>
          </cell>
          <cell r="J286" t="str">
            <v>ESCUELA</v>
          </cell>
          <cell r="K286" t="str">
            <v>MOPC</v>
          </cell>
          <cell r="L286" t="str">
            <v>OSVALDO DE JESUS PIÑA SORIANO</v>
          </cell>
          <cell r="M286">
            <v>24</v>
          </cell>
          <cell r="N286" t="str">
            <v>VICTOR JAQUEZ</v>
          </cell>
          <cell r="O286">
            <v>70</v>
          </cell>
          <cell r="P286">
            <v>44544</v>
          </cell>
          <cell r="Q286">
            <v>44424</v>
          </cell>
          <cell r="R286">
            <v>44544</v>
          </cell>
          <cell r="S286" t="str">
            <v>NO COINCIDE</v>
          </cell>
          <cell r="T286" t="str">
            <v>COINCIDE</v>
          </cell>
          <cell r="U286" t="str">
            <v>NO COINCIDE</v>
          </cell>
          <cell r="V286">
            <v>44544</v>
          </cell>
          <cell r="W286">
            <v>44544</v>
          </cell>
          <cell r="X286"/>
          <cell r="Y286"/>
          <cell r="Z286" t="str">
            <v>ACTIVA</v>
          </cell>
          <cell r="AA286" t="str">
            <v>DETENIDA</v>
          </cell>
          <cell r="AB286" t="str">
            <v>NO COINCIDE</v>
          </cell>
          <cell r="AC286" t="str">
            <v>EN MANOS DEL SUPERVISOR</v>
          </cell>
        </row>
        <row r="287">
          <cell r="A287">
            <v>1388</v>
          </cell>
          <cell r="B287" t="str">
            <v>2117</v>
          </cell>
          <cell r="C287" t="str">
            <v>BASICA SABANA PERDIDA  HOGAR</v>
          </cell>
          <cell r="D287" t="str">
            <v/>
          </cell>
          <cell r="E287" t="str">
            <v>SANTO DOMINGO</v>
          </cell>
          <cell r="F287" t="str">
            <v>SANTO DOMINGO NORTE</v>
          </cell>
          <cell r="G287" t="str">
            <v>NUEVA</v>
          </cell>
          <cell r="H287" t="str">
            <v>3</v>
          </cell>
          <cell r="I287" t="str">
            <v>BASICA (B)</v>
          </cell>
          <cell r="J287" t="str">
            <v>ESCUELA</v>
          </cell>
          <cell r="K287" t="str">
            <v>MOPC</v>
          </cell>
          <cell r="L287" t="str">
            <v>CRISTIAN JOEL CRUZ GONZALEZ</v>
          </cell>
          <cell r="M287">
            <v>24</v>
          </cell>
          <cell r="N287" t="str">
            <v>VICTOR JAQUEZ</v>
          </cell>
          <cell r="O287">
            <v>90</v>
          </cell>
          <cell r="P287">
            <v>43918</v>
          </cell>
          <cell r="Q287">
            <v>43907</v>
          </cell>
          <cell r="R287">
            <v>43889</v>
          </cell>
          <cell r="S287" t="str">
            <v>NO COINCIDE</v>
          </cell>
          <cell r="T287" t="str">
            <v>NO COINCIDE</v>
          </cell>
          <cell r="U287" t="str">
            <v>NO COINCIDE</v>
          </cell>
          <cell r="V287">
            <v>43918</v>
          </cell>
          <cell r="W287">
            <v>43889</v>
          </cell>
          <cell r="X287"/>
          <cell r="Y287"/>
          <cell r="Z287" t="str">
            <v>ACTIVA</v>
          </cell>
          <cell r="AA287" t="str">
            <v>ACTIVA</v>
          </cell>
          <cell r="AB287" t="str">
            <v>COINCIDE</v>
          </cell>
          <cell r="AC287" t="str">
            <v>RITMO LENTO</v>
          </cell>
        </row>
        <row r="288">
          <cell r="A288">
            <v>1389</v>
          </cell>
          <cell r="B288" t="str">
            <v>2118</v>
          </cell>
          <cell r="C288" t="str">
            <v>BASICA SABANA PERDIDA-LA FELICIDAD</v>
          </cell>
          <cell r="D288" t="str">
            <v/>
          </cell>
          <cell r="E288" t="str">
            <v>SANTO DOMINGO</v>
          </cell>
          <cell r="F288" t="str">
            <v>SANTO DOMINGO NORTE</v>
          </cell>
          <cell r="G288" t="str">
            <v>NUEVA</v>
          </cell>
          <cell r="H288" t="str">
            <v>3</v>
          </cell>
          <cell r="I288" t="str">
            <v>BASICA (B)</v>
          </cell>
          <cell r="J288" t="str">
            <v>ESCUELA</v>
          </cell>
          <cell r="K288" t="str">
            <v>MOPC2</v>
          </cell>
          <cell r="L288" t="str">
            <v>PEDRO JOSE BERNABEL CABRERA</v>
          </cell>
          <cell r="M288">
            <v>24</v>
          </cell>
          <cell r="N288" t="str">
            <v>VICTOR JAQUEZ</v>
          </cell>
          <cell r="O288">
            <v>85</v>
          </cell>
          <cell r="P288">
            <v>43907</v>
          </cell>
          <cell r="Q288">
            <v>43931</v>
          </cell>
          <cell r="R288">
            <v>43907</v>
          </cell>
          <cell r="S288" t="str">
            <v>NO COINCIDE</v>
          </cell>
          <cell r="T288" t="str">
            <v>COINCIDE</v>
          </cell>
          <cell r="U288" t="str">
            <v>NO COINCIDE</v>
          </cell>
          <cell r="V288">
            <v>43907</v>
          </cell>
          <cell r="W288">
            <v>43907</v>
          </cell>
          <cell r="X288"/>
          <cell r="Y288"/>
          <cell r="Z288" t="str">
            <v>ACTIVA</v>
          </cell>
          <cell r="AA288" t="str">
            <v>ACTIVA</v>
          </cell>
          <cell r="AB288" t="str">
            <v>COINCIDE</v>
          </cell>
          <cell r="AC288" t="str">
            <v>RITMO LENTO</v>
          </cell>
        </row>
        <row r="289">
          <cell r="A289">
            <v>1826</v>
          </cell>
          <cell r="B289" t="str">
            <v>0310-15</v>
          </cell>
          <cell r="C289" t="str">
            <v>BASICA CAMPECHITO-CHARLLE</v>
          </cell>
          <cell r="D289" t="str">
            <v/>
          </cell>
          <cell r="E289" t="str">
            <v>SANTO DOMINGO</v>
          </cell>
          <cell r="F289" t="str">
            <v>SANTO DOMINGO NORTE</v>
          </cell>
          <cell r="G289" t="str">
            <v>NUEVA</v>
          </cell>
          <cell r="H289" t="str">
            <v>4</v>
          </cell>
          <cell r="I289" t="str">
            <v>BASICA (B)</v>
          </cell>
          <cell r="J289" t="str">
            <v>ESCUELA</v>
          </cell>
          <cell r="K289" t="str">
            <v>MOPC2</v>
          </cell>
          <cell r="L289" t="str">
            <v>OSCAR HERMOGENES NUÑEZ BUENO</v>
          </cell>
          <cell r="M289">
            <v>24</v>
          </cell>
          <cell r="N289" t="str">
            <v>VICTOR JAQUEZ</v>
          </cell>
          <cell r="O289">
            <v>62</v>
          </cell>
          <cell r="P289">
            <v>44182</v>
          </cell>
          <cell r="Q289">
            <v>44036</v>
          </cell>
          <cell r="R289">
            <v>44182</v>
          </cell>
          <cell r="S289" t="str">
            <v>NO COINCIDE</v>
          </cell>
          <cell r="T289" t="str">
            <v>COINCIDE</v>
          </cell>
          <cell r="U289" t="str">
            <v>NO COINCIDE</v>
          </cell>
          <cell r="V289">
            <v>44182</v>
          </cell>
          <cell r="W289">
            <v>44182</v>
          </cell>
          <cell r="X289"/>
          <cell r="Y289"/>
          <cell r="Z289" t="str">
            <v>ACTIVA</v>
          </cell>
          <cell r="AA289" t="str">
            <v>ACTIVA</v>
          </cell>
          <cell r="AB289" t="str">
            <v>COINCIDE</v>
          </cell>
          <cell r="AC289" t="str">
            <v>RITMO ESPERADO</v>
          </cell>
        </row>
        <row r="290">
          <cell r="A290">
            <v>1827</v>
          </cell>
          <cell r="B290" t="str">
            <v>0451-15</v>
          </cell>
          <cell r="C290" t="str">
            <v>BASICA CASA VIEJA</v>
          </cell>
          <cell r="D290" t="str">
            <v/>
          </cell>
          <cell r="E290" t="str">
            <v>SANTO DOMINGO</v>
          </cell>
          <cell r="F290" t="str">
            <v>SANTO DOMINGO NORTE</v>
          </cell>
          <cell r="G290" t="str">
            <v>NUEVA</v>
          </cell>
          <cell r="H290" t="str">
            <v>4</v>
          </cell>
          <cell r="I290" t="str">
            <v>BASICA (B)</v>
          </cell>
          <cell r="J290" t="str">
            <v>ESCUELA</v>
          </cell>
          <cell r="K290" t="str">
            <v>MOPC2</v>
          </cell>
          <cell r="L290" t="str">
            <v>INNOVATION SRL</v>
          </cell>
          <cell r="M290">
            <v>24</v>
          </cell>
          <cell r="N290" t="str">
            <v>VICTOR JAQUEZ</v>
          </cell>
          <cell r="O290">
            <v>35</v>
          </cell>
          <cell r="P290">
            <v>44242</v>
          </cell>
          <cell r="Q290">
            <v>44242</v>
          </cell>
          <cell r="R290">
            <v>44242</v>
          </cell>
          <cell r="S290" t="str">
            <v>COINCIDE</v>
          </cell>
          <cell r="T290" t="str">
            <v>COINCIDE</v>
          </cell>
          <cell r="U290" t="str">
            <v>COINCIDE</v>
          </cell>
          <cell r="V290">
            <v>44242</v>
          </cell>
          <cell r="W290">
            <v>44053</v>
          </cell>
          <cell r="X290"/>
          <cell r="Y290"/>
          <cell r="Z290" t="str">
            <v>ACTIVA</v>
          </cell>
          <cell r="AA290" t="str">
            <v>ACTIVA</v>
          </cell>
          <cell r="AB290" t="str">
            <v>COINCIDE</v>
          </cell>
          <cell r="AC290" t="str">
            <v>RITMO ESPERADO</v>
          </cell>
        </row>
        <row r="291">
          <cell r="A291">
            <v>1828</v>
          </cell>
          <cell r="B291" t="str">
            <v>0311-2015</v>
          </cell>
          <cell r="C291" t="str">
            <v>BASICA EL CERCADILLO</v>
          </cell>
          <cell r="D291" t="str">
            <v/>
          </cell>
          <cell r="E291" t="str">
            <v>SANTO DOMINGO</v>
          </cell>
          <cell r="F291" t="str">
            <v>SANTO DOMINGO NORTE</v>
          </cell>
          <cell r="G291" t="str">
            <v>NUEVA</v>
          </cell>
          <cell r="H291" t="str">
            <v>4</v>
          </cell>
          <cell r="I291" t="str">
            <v>BASICA (B)</v>
          </cell>
          <cell r="J291" t="str">
            <v>ESCUELA</v>
          </cell>
          <cell r="K291" t="str">
            <v>MOPC2</v>
          </cell>
          <cell r="L291" t="str">
            <v>JOSE ISRAEL ROJAS FERREYRA</v>
          </cell>
          <cell r="M291">
            <v>18</v>
          </cell>
          <cell r="N291" t="str">
            <v>VICTOR JAQUEZ</v>
          </cell>
          <cell r="O291">
            <v>62</v>
          </cell>
          <cell r="P291">
            <v>44043</v>
          </cell>
          <cell r="Q291">
            <v>44043</v>
          </cell>
          <cell r="R291">
            <v>44043</v>
          </cell>
          <cell r="S291" t="str">
            <v>COINCIDE</v>
          </cell>
          <cell r="T291" t="str">
            <v>COINCIDE</v>
          </cell>
          <cell r="U291" t="str">
            <v>COINCIDE</v>
          </cell>
          <cell r="V291">
            <v>44043</v>
          </cell>
          <cell r="W291">
            <v>44043</v>
          </cell>
          <cell r="X291"/>
          <cell r="Y291"/>
          <cell r="Z291" t="str">
            <v>ACTIVA</v>
          </cell>
          <cell r="AA291" t="str">
            <v>ACTIVA</v>
          </cell>
          <cell r="AB291" t="str">
            <v>COINCIDE</v>
          </cell>
          <cell r="AC291" t="str">
            <v>RITMO ESPERADO</v>
          </cell>
        </row>
        <row r="292">
          <cell r="A292">
            <v>1829</v>
          </cell>
          <cell r="B292" t="str">
            <v>0312-2015</v>
          </cell>
          <cell r="C292" t="str">
            <v>BASICA EL CRISTAL</v>
          </cell>
          <cell r="D292" t="str">
            <v/>
          </cell>
          <cell r="E292" t="str">
            <v>SANTO DOMINGO</v>
          </cell>
          <cell r="F292" t="str">
            <v>SANTO DOMINGO NORTE</v>
          </cell>
          <cell r="G292" t="str">
            <v>NUEVA</v>
          </cell>
          <cell r="H292" t="str">
            <v>4</v>
          </cell>
          <cell r="I292" t="str">
            <v>BASICA (B)</v>
          </cell>
          <cell r="J292" t="str">
            <v>ESCUELA</v>
          </cell>
          <cell r="K292" t="str">
            <v>MOPC2</v>
          </cell>
          <cell r="L292" t="str">
            <v>GENEROSO DE JESUS PEÑA OLIVO</v>
          </cell>
          <cell r="M292">
            <v>24</v>
          </cell>
          <cell r="N292" t="str">
            <v>VICTOR JAQUEZ</v>
          </cell>
          <cell r="O292">
            <v>58</v>
          </cell>
          <cell r="P292">
            <v>44012</v>
          </cell>
          <cell r="Q292">
            <v>44180</v>
          </cell>
          <cell r="R292">
            <v>44012</v>
          </cell>
          <cell r="S292" t="str">
            <v>NO COINCIDE</v>
          </cell>
          <cell r="T292" t="str">
            <v>COINCIDE</v>
          </cell>
          <cell r="U292" t="str">
            <v>NO COINCIDE</v>
          </cell>
          <cell r="V292">
            <v>44012</v>
          </cell>
          <cell r="W292">
            <v>44012</v>
          </cell>
          <cell r="X292"/>
          <cell r="Y292"/>
          <cell r="Z292" t="str">
            <v>ACTIVA</v>
          </cell>
          <cell r="AA292" t="str">
            <v>ACTIVA</v>
          </cell>
          <cell r="AB292" t="str">
            <v>COINCIDE</v>
          </cell>
          <cell r="AC292" t="str">
            <v>RITMO ESPERADO</v>
          </cell>
        </row>
        <row r="293">
          <cell r="A293">
            <v>1830</v>
          </cell>
          <cell r="B293" t="str">
            <v>0273-15</v>
          </cell>
          <cell r="C293" t="str">
            <v>BASICA ESPEJO ANA CELIA VIUDA VASQUEZ</v>
          </cell>
          <cell r="D293" t="str">
            <v/>
          </cell>
          <cell r="E293" t="str">
            <v>SANTO DOMINGO</v>
          </cell>
          <cell r="F293" t="str">
            <v>SANTO DOMINGO NORTE</v>
          </cell>
          <cell r="G293" t="str">
            <v>NUEVA</v>
          </cell>
          <cell r="H293" t="str">
            <v>4</v>
          </cell>
          <cell r="I293" t="str">
            <v>BASICA (B)</v>
          </cell>
          <cell r="J293" t="str">
            <v>ESCUELA</v>
          </cell>
          <cell r="K293" t="str">
            <v>MOPC2</v>
          </cell>
          <cell r="L293" t="str">
            <v>JOSE ALEJANDRO SANCHEZ SUERO</v>
          </cell>
          <cell r="M293">
            <v>24</v>
          </cell>
          <cell r="N293" t="str">
            <v>VICTOR JAQUEZ</v>
          </cell>
          <cell r="O293">
            <v>42</v>
          </cell>
          <cell r="P293">
            <v>44244</v>
          </cell>
          <cell r="Q293">
            <v>44244</v>
          </cell>
          <cell r="R293">
            <v>44244</v>
          </cell>
          <cell r="S293" t="str">
            <v>COINCIDE</v>
          </cell>
          <cell r="T293" t="str">
            <v>COINCIDE</v>
          </cell>
          <cell r="U293" t="str">
            <v>COINCIDE</v>
          </cell>
          <cell r="V293">
            <v>44244</v>
          </cell>
          <cell r="W293">
            <v>44244</v>
          </cell>
          <cell r="X293"/>
          <cell r="Y293"/>
          <cell r="Z293" t="str">
            <v>ACTIVA</v>
          </cell>
          <cell r="AA293" t="str">
            <v>ACTIVA</v>
          </cell>
          <cell r="AB293" t="str">
            <v>COINCIDE</v>
          </cell>
          <cell r="AC293" t="str">
            <v>RITMO ESPERADO</v>
          </cell>
        </row>
        <row r="294">
          <cell r="A294">
            <v>1831</v>
          </cell>
          <cell r="B294" t="str">
            <v>0313-15</v>
          </cell>
          <cell r="C294" t="str">
            <v>BASICA ESPEJO RAMONA NERIS SOSA</v>
          </cell>
          <cell r="D294" t="str">
            <v/>
          </cell>
          <cell r="E294" t="str">
            <v>SANTO DOMINGO</v>
          </cell>
          <cell r="F294" t="str">
            <v>SANTO DOMINGO NORTE</v>
          </cell>
          <cell r="G294" t="str">
            <v>NUEVA</v>
          </cell>
          <cell r="H294" t="str">
            <v>4</v>
          </cell>
          <cell r="I294" t="str">
            <v>BASICA (B)</v>
          </cell>
          <cell r="J294" t="str">
            <v>ESCUELA</v>
          </cell>
          <cell r="K294" t="str">
            <v>MOPC2</v>
          </cell>
          <cell r="L294" t="str">
            <v>JOSE NICOLAS SANTANA SANTANA</v>
          </cell>
          <cell r="M294">
            <v>24</v>
          </cell>
          <cell r="N294" t="str">
            <v>VICTOR JAQUEZ</v>
          </cell>
          <cell r="O294">
            <v>80</v>
          </cell>
          <cell r="P294">
            <v>44252</v>
          </cell>
          <cell r="Q294">
            <v>44169</v>
          </cell>
          <cell r="R294">
            <v>44252</v>
          </cell>
          <cell r="S294" t="str">
            <v>NO COINCIDE</v>
          </cell>
          <cell r="T294" t="str">
            <v>COINCIDE</v>
          </cell>
          <cell r="U294" t="str">
            <v>NO COINCIDE</v>
          </cell>
          <cell r="V294">
            <v>44252</v>
          </cell>
          <cell r="W294">
            <v>44252</v>
          </cell>
          <cell r="X294"/>
          <cell r="Y294"/>
          <cell r="Z294" t="str">
            <v>ACTIVA</v>
          </cell>
          <cell r="AA294" t="str">
            <v>ACTIVA</v>
          </cell>
          <cell r="AB294" t="str">
            <v>COINCIDE</v>
          </cell>
          <cell r="AC294" t="str">
            <v>RITMO ESPERADO</v>
          </cell>
        </row>
        <row r="295">
          <cell r="A295">
            <v>1832</v>
          </cell>
          <cell r="B295" t="str">
            <v>0314-15</v>
          </cell>
          <cell r="C295" t="str">
            <v>BASICA LA JAVILLA-NUEVO PROYECTO</v>
          </cell>
          <cell r="D295" t="str">
            <v/>
          </cell>
          <cell r="E295" t="str">
            <v>SANTO DOMINGO</v>
          </cell>
          <cell r="F295" t="str">
            <v>SANTO DOMINGO NORTE</v>
          </cell>
          <cell r="G295" t="str">
            <v>NUEVA</v>
          </cell>
          <cell r="H295" t="str">
            <v>4</v>
          </cell>
          <cell r="I295" t="str">
            <v>BASICA (B)</v>
          </cell>
          <cell r="J295" t="str">
            <v>ESCUELA</v>
          </cell>
          <cell r="K295" t="str">
            <v>MOPC2</v>
          </cell>
          <cell r="L295" t="str">
            <v>TEONIS LAPAIX ACOSTA</v>
          </cell>
          <cell r="M295">
            <v>24</v>
          </cell>
          <cell r="N295" t="str">
            <v>VICTOR JAQUEZ</v>
          </cell>
          <cell r="O295">
            <v>37</v>
          </cell>
          <cell r="P295">
            <v>44210</v>
          </cell>
          <cell r="Q295">
            <v>44424</v>
          </cell>
          <cell r="R295">
            <v>44210</v>
          </cell>
          <cell r="S295" t="str">
            <v>NO COINCIDE</v>
          </cell>
          <cell r="T295" t="str">
            <v>COINCIDE</v>
          </cell>
          <cell r="U295" t="str">
            <v>NO COINCIDE</v>
          </cell>
          <cell r="V295">
            <v>44210</v>
          </cell>
          <cell r="W295">
            <v>44210</v>
          </cell>
          <cell r="X295"/>
          <cell r="Y295"/>
          <cell r="Z295" t="str">
            <v>ACTIVA</v>
          </cell>
          <cell r="AA295" t="str">
            <v>ACTIVA</v>
          </cell>
          <cell r="AB295" t="str">
            <v>COINCIDE</v>
          </cell>
          <cell r="AC295" t="str">
            <v>RITMO ESPERADO</v>
          </cell>
        </row>
        <row r="296">
          <cell r="A296">
            <v>1833</v>
          </cell>
          <cell r="B296" t="str">
            <v/>
          </cell>
          <cell r="C296" t="str">
            <v>BASICA LOS REDIMIDOS</v>
          </cell>
          <cell r="D296" t="str">
            <v/>
          </cell>
          <cell r="E296" t="str">
            <v>SANTO DOMINGO</v>
          </cell>
          <cell r="F296" t="str">
            <v>SANTO DOMINGO NORTE</v>
          </cell>
          <cell r="G296" t="str">
            <v>NUEVA</v>
          </cell>
          <cell r="H296" t="str">
            <v>4</v>
          </cell>
          <cell r="I296" t="str">
            <v>BASICA (B)</v>
          </cell>
          <cell r="J296" t="str">
            <v>ESCUELA</v>
          </cell>
          <cell r="K296" t="str">
            <v>MOPC2</v>
          </cell>
          <cell r="L296" t="str">
            <v>FELIX NOEL LAGARES HERNANDEZ</v>
          </cell>
          <cell r="M296">
            <v>18</v>
          </cell>
          <cell r="N296" t="str">
            <v>VICTOR JAQUEZ</v>
          </cell>
          <cell r="O296">
            <v>57</v>
          </cell>
          <cell r="P296">
            <v>44057</v>
          </cell>
          <cell r="Q296">
            <v>44057</v>
          </cell>
          <cell r="R296">
            <v>44057</v>
          </cell>
          <cell r="S296" t="str">
            <v>COINCIDE</v>
          </cell>
          <cell r="T296" t="str">
            <v>COINCIDE</v>
          </cell>
          <cell r="U296" t="str">
            <v>COINCIDE</v>
          </cell>
          <cell r="V296">
            <v>44057</v>
          </cell>
          <cell r="W296">
            <v>44057</v>
          </cell>
          <cell r="X296"/>
          <cell r="Y296"/>
          <cell r="Z296" t="str">
            <v>ACTIVA</v>
          </cell>
          <cell r="AA296" t="str">
            <v>ACTIVA</v>
          </cell>
          <cell r="AB296" t="str">
            <v>COINCIDE</v>
          </cell>
          <cell r="AC296" t="str">
            <v>RITMO ESPERADO</v>
          </cell>
        </row>
        <row r="297">
          <cell r="A297">
            <v>1834</v>
          </cell>
          <cell r="B297" t="str">
            <v>0316-15</v>
          </cell>
          <cell r="C297" t="str">
            <v>BASICA PARAISO ESCONDIDO (MAMA TINGO)</v>
          </cell>
          <cell r="D297" t="str">
            <v/>
          </cell>
          <cell r="E297" t="str">
            <v>SANTO DOMINGO</v>
          </cell>
          <cell r="F297" t="str">
            <v>SANTO DOMINGO NORTE</v>
          </cell>
          <cell r="G297" t="str">
            <v>NUEVA</v>
          </cell>
          <cell r="H297" t="str">
            <v>4</v>
          </cell>
          <cell r="I297" t="str">
            <v>BASICA (B)</v>
          </cell>
          <cell r="J297" t="str">
            <v>ESCUELA</v>
          </cell>
          <cell r="K297" t="str">
            <v>MOPC2</v>
          </cell>
          <cell r="L297" t="str">
            <v>RODNEY RAFAEL DE LA ROSA RODRIGUEZ</v>
          </cell>
          <cell r="M297">
            <v>24</v>
          </cell>
          <cell r="N297" t="str">
            <v>VICTOR JAQUEZ</v>
          </cell>
          <cell r="O297">
            <v>78</v>
          </cell>
          <cell r="P297">
            <v>44012</v>
          </cell>
          <cell r="Q297">
            <v>44043</v>
          </cell>
          <cell r="R297">
            <v>44012</v>
          </cell>
          <cell r="S297" t="str">
            <v>NO COINCIDE</v>
          </cell>
          <cell r="T297" t="str">
            <v>COINCIDE</v>
          </cell>
          <cell r="U297" t="str">
            <v>NO COINCIDE</v>
          </cell>
          <cell r="V297">
            <v>44012</v>
          </cell>
          <cell r="W297">
            <v>44012</v>
          </cell>
          <cell r="X297"/>
          <cell r="Y297"/>
          <cell r="Z297" t="str">
            <v>ACTIVA</v>
          </cell>
          <cell r="AA297" t="str">
            <v>ACTIVA</v>
          </cell>
          <cell r="AB297" t="str">
            <v>COINCIDE</v>
          </cell>
          <cell r="AC297" t="str">
            <v>RITMO ESPERADO</v>
          </cell>
        </row>
        <row r="298">
          <cell r="A298">
            <v>1835</v>
          </cell>
          <cell r="B298" t="str">
            <v/>
          </cell>
          <cell r="C298" t="str">
            <v>BASICA PARAISO II</v>
          </cell>
          <cell r="D298" t="str">
            <v/>
          </cell>
          <cell r="E298" t="str">
            <v>SANTO DOMINGO</v>
          </cell>
          <cell r="F298" t="str">
            <v>SANTO DOMINGO NORTE</v>
          </cell>
          <cell r="G298" t="str">
            <v>NUEVA</v>
          </cell>
          <cell r="H298" t="str">
            <v>4</v>
          </cell>
          <cell r="I298" t="str">
            <v>BASICA (B)</v>
          </cell>
          <cell r="J298" t="str">
            <v>ESCUELA</v>
          </cell>
          <cell r="K298" t="str">
            <v>MOPC2</v>
          </cell>
          <cell r="L298" t="str">
            <v>ENRIQUE DO¥E SEVERINO</v>
          </cell>
          <cell r="M298">
            <v>24</v>
          </cell>
          <cell r="N298" t="str">
            <v>VICTOR JAQUEZ</v>
          </cell>
          <cell r="O298">
            <v>7</v>
          </cell>
          <cell r="P298">
            <v>44666</v>
          </cell>
          <cell r="Q298">
            <v>44420</v>
          </cell>
          <cell r="R298">
            <v>44666</v>
          </cell>
          <cell r="S298" t="str">
            <v>NO COINCIDE</v>
          </cell>
          <cell r="T298" t="str">
            <v>COINCIDE</v>
          </cell>
          <cell r="U298" t="str">
            <v>NO COINCIDE</v>
          </cell>
          <cell r="V298">
            <v>44666</v>
          </cell>
          <cell r="W298">
            <v>44666</v>
          </cell>
          <cell r="X298"/>
          <cell r="Y298">
            <v>43193</v>
          </cell>
          <cell r="Z298" t="str">
            <v>PRELIMINARES</v>
          </cell>
          <cell r="AA298" t="str">
            <v>PRELIMINARES</v>
          </cell>
          <cell r="AB298" t="str">
            <v>COINCIDE</v>
          </cell>
          <cell r="AC298" t="str">
            <v>DEPARTAMENTO CALCULO</v>
          </cell>
        </row>
        <row r="299">
          <cell r="A299">
            <v>1836</v>
          </cell>
          <cell r="B299" t="str">
            <v/>
          </cell>
          <cell r="C299" t="str">
            <v>BASICA SABANA PERDIDA 1</v>
          </cell>
          <cell r="D299" t="str">
            <v/>
          </cell>
          <cell r="E299" t="str">
            <v>SANTO DOMINGO</v>
          </cell>
          <cell r="F299" t="str">
            <v>SANTO DOMINGO NORTE</v>
          </cell>
          <cell r="G299" t="str">
            <v>NUEVA</v>
          </cell>
          <cell r="H299" t="str">
            <v>4</v>
          </cell>
          <cell r="I299" t="str">
            <v>BASICA (B)</v>
          </cell>
          <cell r="J299" t="str">
            <v>ESCUELA</v>
          </cell>
          <cell r="K299" t="str">
            <v>MOPC2</v>
          </cell>
          <cell r="L299" t="str">
            <v>MERCEDES ADAMES INGENIERIA SRL</v>
          </cell>
          <cell r="M299">
            <v>24</v>
          </cell>
          <cell r="N299" t="str">
            <v>VICTOR JAQUEZ</v>
          </cell>
          <cell r="O299">
            <v>20</v>
          </cell>
          <cell r="P299">
            <v>44758</v>
          </cell>
          <cell r="Q299">
            <v>44545</v>
          </cell>
          <cell r="R299">
            <v>44758</v>
          </cell>
          <cell r="S299" t="str">
            <v>NO COINCIDE</v>
          </cell>
          <cell r="T299" t="str">
            <v>COINCIDE</v>
          </cell>
          <cell r="U299" t="str">
            <v>NO COINCIDE</v>
          </cell>
          <cell r="V299">
            <v>44758</v>
          </cell>
          <cell r="W299">
            <v>44758</v>
          </cell>
          <cell r="X299"/>
          <cell r="Y299">
            <v>43293</v>
          </cell>
          <cell r="Z299" t="str">
            <v>DETENIDA</v>
          </cell>
          <cell r="AA299" t="str">
            <v>DETENIDA</v>
          </cell>
          <cell r="AB299" t="str">
            <v>COINCIDE</v>
          </cell>
          <cell r="AC299" t="str">
            <v>SOLICITUD APROBACIÓN ENVIADA</v>
          </cell>
        </row>
        <row r="300">
          <cell r="A300">
            <v>1837</v>
          </cell>
          <cell r="B300" t="str">
            <v>0454-15</v>
          </cell>
          <cell r="C300" t="str">
            <v>BASICA SAN FELIPE SUR-GUALEY</v>
          </cell>
          <cell r="D300" t="str">
            <v/>
          </cell>
          <cell r="E300" t="str">
            <v>SANTO DOMINGO</v>
          </cell>
          <cell r="F300" t="str">
            <v>SANTO DOMINGO NORTE</v>
          </cell>
          <cell r="G300" t="str">
            <v>NUEVA</v>
          </cell>
          <cell r="H300" t="str">
            <v>4</v>
          </cell>
          <cell r="I300" t="str">
            <v>BASICA (B)</v>
          </cell>
          <cell r="J300" t="str">
            <v>ESCUELA</v>
          </cell>
          <cell r="K300" t="str">
            <v>MOPC2</v>
          </cell>
          <cell r="L300" t="str">
            <v>TIPAGA CONSTRUCTORA SRL</v>
          </cell>
          <cell r="M300">
            <v>24</v>
          </cell>
          <cell r="N300" t="str">
            <v>VICTOR JAQUEZ</v>
          </cell>
          <cell r="O300">
            <v>67</v>
          </cell>
          <cell r="P300">
            <v>43966</v>
          </cell>
          <cell r="Q300">
            <v>44060</v>
          </cell>
          <cell r="R300">
            <v>43966</v>
          </cell>
          <cell r="S300" t="str">
            <v>NO COINCIDE</v>
          </cell>
          <cell r="T300" t="str">
            <v>COINCIDE</v>
          </cell>
          <cell r="U300" t="str">
            <v>NO COINCIDE</v>
          </cell>
          <cell r="V300">
            <v>43966</v>
          </cell>
          <cell r="W300">
            <v>43966</v>
          </cell>
          <cell r="X300"/>
          <cell r="Y300"/>
          <cell r="Z300" t="str">
            <v>ACTIVA</v>
          </cell>
          <cell r="AA300" t="str">
            <v>ACTIVA</v>
          </cell>
          <cell r="AB300" t="str">
            <v>COINCIDE</v>
          </cell>
          <cell r="AC300" t="str">
            <v>RITMO ESPERADO</v>
          </cell>
        </row>
        <row r="301">
          <cell r="A301">
            <v>1838</v>
          </cell>
          <cell r="B301" t="str">
            <v>0318-15</v>
          </cell>
          <cell r="C301" t="str">
            <v>BASICA VILLA JERUSALEN</v>
          </cell>
          <cell r="D301" t="str">
            <v/>
          </cell>
          <cell r="E301" t="str">
            <v>SANTO DOMINGO</v>
          </cell>
          <cell r="F301" t="str">
            <v>SANTO DOMINGO NORTE</v>
          </cell>
          <cell r="G301" t="str">
            <v>NUEVA</v>
          </cell>
          <cell r="H301" t="str">
            <v>4</v>
          </cell>
          <cell r="I301" t="str">
            <v>BASICA (B)</v>
          </cell>
          <cell r="J301" t="str">
            <v>ESCUELA</v>
          </cell>
          <cell r="K301" t="str">
            <v>MOPC2</v>
          </cell>
          <cell r="L301" t="str">
            <v>PABLO MANUEL MARTE PEREZ</v>
          </cell>
          <cell r="M301">
            <v>24</v>
          </cell>
          <cell r="N301" t="str">
            <v>VICTOR JAQUEZ</v>
          </cell>
          <cell r="O301">
            <v>65</v>
          </cell>
          <cell r="P301">
            <v>43966</v>
          </cell>
          <cell r="Q301">
            <v>44053</v>
          </cell>
          <cell r="R301">
            <v>43966</v>
          </cell>
          <cell r="S301" t="str">
            <v>NO COINCIDE</v>
          </cell>
          <cell r="T301" t="str">
            <v>COINCIDE</v>
          </cell>
          <cell r="U301" t="str">
            <v>NO COINCIDE</v>
          </cell>
          <cell r="V301">
            <v>43966</v>
          </cell>
          <cell r="W301">
            <v>43966</v>
          </cell>
          <cell r="X301"/>
          <cell r="Y301"/>
          <cell r="Z301" t="str">
            <v>ACTIVA</v>
          </cell>
          <cell r="AA301" t="str">
            <v>ACTIVA</v>
          </cell>
          <cell r="AB301" t="str">
            <v>COINCIDE</v>
          </cell>
          <cell r="AC301" t="str">
            <v>RITMO ESPERADO</v>
          </cell>
        </row>
        <row r="302">
          <cell r="A302">
            <v>674</v>
          </cell>
          <cell r="B302" t="str">
            <v>615-2013</v>
          </cell>
          <cell r="C302" t="str">
            <v>BASICA ESPEJO BELLA COLINA-JAPON</v>
          </cell>
          <cell r="D302" t="str">
            <v/>
          </cell>
          <cell r="E302" t="str">
            <v>SANTO DOMINGO</v>
          </cell>
          <cell r="F302" t="str">
            <v>SANTO DOMINGO OESTE</v>
          </cell>
          <cell r="G302" t="str">
            <v>NUEVA</v>
          </cell>
          <cell r="H302" t="str">
            <v>2</v>
          </cell>
          <cell r="I302" t="str">
            <v>BASICA (B)</v>
          </cell>
          <cell r="J302" t="str">
            <v>ESCUELA</v>
          </cell>
          <cell r="K302" t="str">
            <v>MOPC</v>
          </cell>
          <cell r="L302" t="str">
            <v>EIRA PAOLA CURIEL CRUZ</v>
          </cell>
          <cell r="M302">
            <v>22</v>
          </cell>
          <cell r="N302" t="str">
            <v>VICTOR JAQUEZ</v>
          </cell>
          <cell r="O302">
            <v>80</v>
          </cell>
          <cell r="P302">
            <v>44620</v>
          </cell>
          <cell r="Q302">
            <v>44545</v>
          </cell>
          <cell r="R302">
            <v>44620</v>
          </cell>
          <cell r="S302" t="str">
            <v>NO COINCIDE</v>
          </cell>
          <cell r="T302" t="str">
            <v>COINCIDE</v>
          </cell>
          <cell r="U302" t="str">
            <v>NO COINCIDE</v>
          </cell>
          <cell r="V302">
            <v>44620</v>
          </cell>
          <cell r="W302">
            <v>44620</v>
          </cell>
          <cell r="X302"/>
          <cell r="Y302">
            <v>43272</v>
          </cell>
          <cell r="Z302" t="str">
            <v>DETENIDA</v>
          </cell>
          <cell r="AA302" t="str">
            <v>DETENIDA</v>
          </cell>
          <cell r="AB302" t="str">
            <v>COINCIDE</v>
          </cell>
          <cell r="AC302" t="str">
            <v>INTERVENCION LEGAL</v>
          </cell>
        </row>
        <row r="303">
          <cell r="A303">
            <v>415</v>
          </cell>
          <cell r="B303" t="str">
            <v>616-2013</v>
          </cell>
          <cell r="C303" t="str">
            <v>BASICA LAS CAOBAS #2</v>
          </cell>
          <cell r="D303" t="str">
            <v/>
          </cell>
          <cell r="E303" t="str">
            <v>SANTO DOMINGO</v>
          </cell>
          <cell r="F303" t="str">
            <v>SANTO DOMINGO OESTE</v>
          </cell>
          <cell r="G303" t="str">
            <v>NUEVA</v>
          </cell>
          <cell r="H303" t="str">
            <v>2</v>
          </cell>
          <cell r="I303" t="str">
            <v>BASICA (B)</v>
          </cell>
          <cell r="J303" t="str">
            <v>ESCUELA</v>
          </cell>
          <cell r="K303" t="str">
            <v>MOPC</v>
          </cell>
          <cell r="L303" t="str">
            <v>NESTOR ENRIGUE LIRANZO PAULINO</v>
          </cell>
          <cell r="M303">
            <v>26</v>
          </cell>
          <cell r="N303" t="str">
            <v>VICTOR JAQUEZ</v>
          </cell>
          <cell r="O303">
            <v>90</v>
          </cell>
          <cell r="P303">
            <v>44218</v>
          </cell>
          <cell r="Q303">
            <v>44545</v>
          </cell>
          <cell r="R303">
            <v>44218</v>
          </cell>
          <cell r="S303" t="str">
            <v>NO COINCIDE</v>
          </cell>
          <cell r="T303" t="str">
            <v>COINCIDE</v>
          </cell>
          <cell r="U303" t="str">
            <v>NO COINCIDE</v>
          </cell>
          <cell r="V303">
            <v>44218</v>
          </cell>
          <cell r="W303">
            <v>44218</v>
          </cell>
          <cell r="X303"/>
          <cell r="Y303">
            <v>43348</v>
          </cell>
          <cell r="Z303" t="str">
            <v>DETENIDA</v>
          </cell>
          <cell r="AA303" t="str">
            <v>DETENIDA</v>
          </cell>
          <cell r="AB303" t="str">
            <v>COINCIDE</v>
          </cell>
          <cell r="AC303" t="str">
            <v>DEPARTAMENTO DISEÑO</v>
          </cell>
        </row>
        <row r="304">
          <cell r="A304">
            <v>1408</v>
          </cell>
          <cell r="B304" t="str">
            <v>2389</v>
          </cell>
          <cell r="C304" t="str">
            <v>BASICA JUAN GUZMAN-MANOGUAYABO</v>
          </cell>
          <cell r="D304" t="str">
            <v/>
          </cell>
          <cell r="E304" t="str">
            <v>SANTO DOMINGO</v>
          </cell>
          <cell r="F304" t="str">
            <v>SANTO DOMINGO OESTE</v>
          </cell>
          <cell r="G304" t="str">
            <v>NUEVA</v>
          </cell>
          <cell r="H304" t="str">
            <v>3</v>
          </cell>
          <cell r="I304" t="str">
            <v>BASICA (B)</v>
          </cell>
          <cell r="J304" t="str">
            <v>ESCUELA</v>
          </cell>
          <cell r="K304" t="str">
            <v>MOPC</v>
          </cell>
          <cell r="L304" t="str">
            <v>CONSTRUCCION SUPERVISION Y ESTUDIOS TOPOGRAFICOS SRL</v>
          </cell>
          <cell r="M304">
            <v>24</v>
          </cell>
          <cell r="N304" t="str">
            <v>VICTOR JAQUEZ</v>
          </cell>
          <cell r="O304">
            <v>5</v>
          </cell>
          <cell r="P304">
            <v>44491</v>
          </cell>
          <cell r="Q304">
            <v>44424</v>
          </cell>
          <cell r="R304">
            <v>44491</v>
          </cell>
          <cell r="S304" t="str">
            <v>NO COINCIDE</v>
          </cell>
          <cell r="T304" t="str">
            <v>COINCIDE</v>
          </cell>
          <cell r="U304" t="str">
            <v>NO COINCIDE</v>
          </cell>
          <cell r="V304">
            <v>44491</v>
          </cell>
          <cell r="W304">
            <v>44491</v>
          </cell>
          <cell r="X304"/>
          <cell r="Y304"/>
          <cell r="Z304" t="str">
            <v>PRELIMINARES</v>
          </cell>
          <cell r="AA304" t="str">
            <v>DETENIDA</v>
          </cell>
          <cell r="AB304" t="str">
            <v>NO COINCIDE</v>
          </cell>
          <cell r="AC304" t="str">
            <v>EN MANOS DEL SUPERVISOR</v>
          </cell>
        </row>
        <row r="305">
          <cell r="A305">
            <v>1865</v>
          </cell>
          <cell r="B305" t="str">
            <v>0355-15</v>
          </cell>
          <cell r="C305" t="str">
            <v>BASICA EL CAFE 2</v>
          </cell>
          <cell r="D305" t="str">
            <v/>
          </cell>
          <cell r="E305" t="str">
            <v>SANTO DOMINGO</v>
          </cell>
          <cell r="F305" t="str">
            <v>SANTO DOMINGO OESTE</v>
          </cell>
          <cell r="G305" t="str">
            <v>NUEVA</v>
          </cell>
          <cell r="H305" t="str">
            <v>4</v>
          </cell>
          <cell r="I305" t="str">
            <v>BASICA (B)</v>
          </cell>
          <cell r="J305" t="str">
            <v>ESCUELA</v>
          </cell>
          <cell r="K305" t="str">
            <v>MOPC2</v>
          </cell>
          <cell r="L305" t="str">
            <v>NUVIA RAFAELA OLIVER MARIN</v>
          </cell>
          <cell r="M305">
            <v>24</v>
          </cell>
          <cell r="N305" t="str">
            <v>VICTOR JAQUEZ</v>
          </cell>
          <cell r="O305">
            <v>30</v>
          </cell>
          <cell r="P305">
            <v>44365</v>
          </cell>
          <cell r="Q305">
            <v>44365</v>
          </cell>
          <cell r="R305">
            <v>44365</v>
          </cell>
          <cell r="S305" t="str">
            <v>COINCIDE</v>
          </cell>
          <cell r="T305" t="str">
            <v>COINCIDE</v>
          </cell>
          <cell r="U305" t="str">
            <v>COINCIDE</v>
          </cell>
          <cell r="V305">
            <v>44365</v>
          </cell>
          <cell r="W305">
            <v>44365</v>
          </cell>
          <cell r="X305"/>
          <cell r="Y305"/>
          <cell r="Z305" t="str">
            <v>ACTIVA</v>
          </cell>
          <cell r="AA305" t="str">
            <v>ACTIVA</v>
          </cell>
          <cell r="AB305" t="str">
            <v>COINCIDE</v>
          </cell>
          <cell r="AC305" t="str">
            <v>RITMO ESPERADO</v>
          </cell>
        </row>
        <row r="306">
          <cell r="A306">
            <v>1866</v>
          </cell>
          <cell r="B306" t="str">
            <v>0356-15</v>
          </cell>
          <cell r="C306" t="str">
            <v>BASICA ESPEJO JAMAICA</v>
          </cell>
          <cell r="D306" t="str">
            <v/>
          </cell>
          <cell r="E306" t="str">
            <v>SANTO DOMINGO</v>
          </cell>
          <cell r="F306" t="str">
            <v>SANTO DOMINGO OESTE</v>
          </cell>
          <cell r="G306" t="str">
            <v>NUEVA</v>
          </cell>
          <cell r="H306" t="str">
            <v>4</v>
          </cell>
          <cell r="I306" t="str">
            <v>BASICA (B)</v>
          </cell>
          <cell r="J306" t="str">
            <v>ESCUELA</v>
          </cell>
          <cell r="K306" t="str">
            <v>MOPC2</v>
          </cell>
          <cell r="L306" t="str">
            <v>DEYANIRA DEL ROSARIO BOTTIER DUVERNAI</v>
          </cell>
          <cell r="M306">
            <v>18</v>
          </cell>
          <cell r="N306" t="str">
            <v>VICTOR JAQUEZ</v>
          </cell>
          <cell r="O306">
            <v>10</v>
          </cell>
          <cell r="P306">
            <v>44544</v>
          </cell>
          <cell r="Q306">
            <v>44055</v>
          </cell>
          <cell r="R306">
            <v>44544</v>
          </cell>
          <cell r="S306" t="str">
            <v>NO COINCIDE</v>
          </cell>
          <cell r="T306" t="str">
            <v>COINCIDE</v>
          </cell>
          <cell r="U306" t="str">
            <v>NO COINCIDE</v>
          </cell>
          <cell r="V306">
            <v>44544</v>
          </cell>
          <cell r="W306">
            <v>44544</v>
          </cell>
          <cell r="X306"/>
          <cell r="Y306"/>
          <cell r="Z306" t="str">
            <v>ACTIVA</v>
          </cell>
          <cell r="AA306" t="str">
            <v>ACTIVA</v>
          </cell>
          <cell r="AB306" t="str">
            <v>COINCIDE</v>
          </cell>
          <cell r="AC306" t="str">
            <v>RITMO ESPERADO</v>
          </cell>
        </row>
        <row r="307">
          <cell r="A307">
            <v>1867</v>
          </cell>
          <cell r="B307" t="str">
            <v/>
          </cell>
          <cell r="C307" t="str">
            <v>BASICA JUAN GUZMAN</v>
          </cell>
          <cell r="D307" t="str">
            <v/>
          </cell>
          <cell r="E307" t="str">
            <v>SANTO DOMINGO</v>
          </cell>
          <cell r="F307" t="str">
            <v>SANTO DOMINGO OESTE</v>
          </cell>
          <cell r="G307" t="str">
            <v>NUEVA</v>
          </cell>
          <cell r="H307" t="str">
            <v>4</v>
          </cell>
          <cell r="I307" t="str">
            <v>BASICA (B)</v>
          </cell>
          <cell r="J307" t="str">
            <v>ESCUELA</v>
          </cell>
          <cell r="K307" t="str">
            <v>MOPC2</v>
          </cell>
          <cell r="L307" t="str">
            <v>RAFAEL GUZMAN MENDEZ</v>
          </cell>
          <cell r="M307">
            <v>10</v>
          </cell>
          <cell r="N307" t="str">
            <v>VICTOR JAQUEZ</v>
          </cell>
          <cell r="O307">
            <v>5</v>
          </cell>
          <cell r="P307">
            <v>44673</v>
          </cell>
          <cell r="Q307">
            <v>44545</v>
          </cell>
          <cell r="R307">
            <v>44673</v>
          </cell>
          <cell r="S307" t="str">
            <v>NO COINCIDE</v>
          </cell>
          <cell r="T307" t="str">
            <v>COINCIDE</v>
          </cell>
          <cell r="U307" t="str">
            <v>NO COINCIDE</v>
          </cell>
          <cell r="V307">
            <v>44673</v>
          </cell>
          <cell r="W307">
            <v>44673</v>
          </cell>
          <cell r="X307"/>
          <cell r="Y307">
            <v>42809</v>
          </cell>
          <cell r="Z307" t="str">
            <v>DETENIDA</v>
          </cell>
          <cell r="AA307" t="str">
            <v>DETENIDA</v>
          </cell>
          <cell r="AB307" t="str">
            <v>COINCIDE</v>
          </cell>
          <cell r="AC307" t="str">
            <v>CAMBIO DE SOLAR</v>
          </cell>
        </row>
        <row r="308">
          <cell r="A308">
            <v>1868</v>
          </cell>
          <cell r="B308" t="str">
            <v/>
          </cell>
          <cell r="C308" t="str">
            <v>BASICA LAS PALMAS</v>
          </cell>
          <cell r="D308" t="str">
            <v/>
          </cell>
          <cell r="E308" t="str">
            <v>SANTO DOMINGO</v>
          </cell>
          <cell r="F308" t="str">
            <v>SANTO DOMINGO OESTE</v>
          </cell>
          <cell r="G308" t="str">
            <v>NUEVA</v>
          </cell>
          <cell r="H308" t="str">
            <v>4</v>
          </cell>
          <cell r="I308" t="str">
            <v>BASICA (B)</v>
          </cell>
          <cell r="J308" t="str">
            <v>ESCUELA</v>
          </cell>
          <cell r="K308" t="str">
            <v>MOPC2</v>
          </cell>
          <cell r="L308" t="str">
            <v>JRR INGENIERIA SRL</v>
          </cell>
          <cell r="M308">
            <v>24</v>
          </cell>
          <cell r="N308" t="str">
            <v>VICTOR JAQUEZ</v>
          </cell>
          <cell r="O308">
            <v>5</v>
          </cell>
          <cell r="P308">
            <v>44778</v>
          </cell>
          <cell r="Q308">
            <v>44545</v>
          </cell>
          <cell r="R308">
            <v>44778</v>
          </cell>
          <cell r="S308" t="str">
            <v>NO COINCIDE</v>
          </cell>
          <cell r="T308" t="str">
            <v>COINCIDE</v>
          </cell>
          <cell r="U308" t="str">
            <v>NO COINCIDE</v>
          </cell>
          <cell r="V308">
            <v>44778</v>
          </cell>
          <cell r="W308">
            <v>44778</v>
          </cell>
          <cell r="X308"/>
          <cell r="Y308">
            <v>43656</v>
          </cell>
          <cell r="Z308" t="str">
            <v>DETENIDA</v>
          </cell>
          <cell r="AA308" t="str">
            <v>DETENIDA</v>
          </cell>
          <cell r="AB308" t="str">
            <v>COINCIDE</v>
          </cell>
          <cell r="AC308" t="str">
            <v>EN MANOS DEL SUPERVISOR</v>
          </cell>
        </row>
        <row r="309">
          <cell r="A309">
            <v>1869</v>
          </cell>
          <cell r="B309" t="str">
            <v/>
          </cell>
          <cell r="C309" t="str">
            <v>BASICA MOVEARTE FLOR EL CAFE</v>
          </cell>
          <cell r="D309" t="str">
            <v/>
          </cell>
          <cell r="E309" t="str">
            <v>SANTO DOMINGO</v>
          </cell>
          <cell r="F309" t="str">
            <v>SANTO DOMINGO OESTE</v>
          </cell>
          <cell r="G309" t="str">
            <v>NUEVA</v>
          </cell>
          <cell r="H309" t="str">
            <v>4</v>
          </cell>
          <cell r="I309" t="str">
            <v>BASICA (B)</v>
          </cell>
          <cell r="J309" t="str">
            <v>ESCUELA</v>
          </cell>
          <cell r="K309" t="str">
            <v>MOPC2</v>
          </cell>
          <cell r="L309" t="str">
            <v>SURELIS ELIZABETH CALDERON BOYER</v>
          </cell>
          <cell r="M309">
            <v>24</v>
          </cell>
          <cell r="N309" t="str">
            <v>VICTOR JAQUEZ</v>
          </cell>
          <cell r="O309">
            <v>0</v>
          </cell>
          <cell r="P309">
            <v>44712</v>
          </cell>
          <cell r="Q309">
            <v>44712</v>
          </cell>
          <cell r="R309">
            <v>44712</v>
          </cell>
          <cell r="S309" t="str">
            <v>COINCIDE</v>
          </cell>
          <cell r="T309" t="str">
            <v>COINCIDE</v>
          </cell>
          <cell r="U309" t="str">
            <v>COINCIDE</v>
          </cell>
          <cell r="V309">
            <v>44712</v>
          </cell>
          <cell r="W309">
            <v>44712</v>
          </cell>
          <cell r="X309"/>
          <cell r="Y309"/>
          <cell r="Z309" t="str">
            <v>NO INICIADA</v>
          </cell>
          <cell r="AA309" t="str">
            <v>NO INICIADA</v>
          </cell>
          <cell r="AB309" t="str">
            <v>COINCIDE</v>
          </cell>
          <cell r="AC309" t="str">
            <v>SOLAR NO IDENTIFICADO</v>
          </cell>
        </row>
        <row r="310">
          <cell r="A310">
            <v>1459</v>
          </cell>
          <cell r="B310" t="str">
            <v>0026-15</v>
          </cell>
          <cell r="C310" t="str">
            <v>CENTRO DE EDUCACION ESPECIAL</v>
          </cell>
          <cell r="D310" t="str">
            <v>CENTRO DE EDUCACION ESPECIAL</v>
          </cell>
          <cell r="E310" t="str">
            <v>DAJABON</v>
          </cell>
          <cell r="F310" t="str">
            <v>DAJABON</v>
          </cell>
          <cell r="G310" t="str">
            <v>NUEVA</v>
          </cell>
          <cell r="H310" t="str">
            <v>4</v>
          </cell>
          <cell r="I310" t="str">
            <v>CENTRO DE EDUCACION ESPECIAL (CEE)</v>
          </cell>
          <cell r="J310" t="str">
            <v>ESCUELA</v>
          </cell>
          <cell r="K310" t="str">
            <v>MOPC</v>
          </cell>
          <cell r="L310" t="str">
            <v>ARIEL AMIN RODRIGUEZ LIBERATO</v>
          </cell>
          <cell r="M310">
            <v>20</v>
          </cell>
          <cell r="N310" t="str">
            <v>DIOGENES REYES</v>
          </cell>
          <cell r="O310">
            <v>20</v>
          </cell>
          <cell r="P310">
            <v>44180</v>
          </cell>
          <cell r="Q310">
            <v>44239</v>
          </cell>
          <cell r="R310">
            <v>44180</v>
          </cell>
          <cell r="S310" t="str">
            <v>NO COINCIDE</v>
          </cell>
          <cell r="T310" t="str">
            <v>COINCIDE</v>
          </cell>
          <cell r="U310" t="str">
            <v>NO COINCIDE</v>
          </cell>
          <cell r="V310">
            <v>44180</v>
          </cell>
          <cell r="W310">
            <v>44180</v>
          </cell>
          <cell r="X310"/>
          <cell r="Y310"/>
          <cell r="Z310" t="str">
            <v>ACTIVA</v>
          </cell>
          <cell r="AA310" t="str">
            <v>ACTIVA</v>
          </cell>
          <cell r="AB310" t="str">
            <v>COINCIDE</v>
          </cell>
          <cell r="AC310" t="str">
            <v>RITMO ESPERADO</v>
          </cell>
        </row>
        <row r="311">
          <cell r="A311">
            <v>1594</v>
          </cell>
          <cell r="B311" t="str">
            <v>0402-15</v>
          </cell>
          <cell r="C311" t="str">
            <v>CENTRO DE EDUCACION ESPECIAL</v>
          </cell>
          <cell r="D311" t="str">
            <v/>
          </cell>
          <cell r="E311" t="str">
            <v>MONTE CRISTI</v>
          </cell>
          <cell r="F311" t="str">
            <v>MONTE CRISTI</v>
          </cell>
          <cell r="G311" t="str">
            <v>NUEVA</v>
          </cell>
          <cell r="H311" t="str">
            <v>4</v>
          </cell>
          <cell r="I311" t="str">
            <v>CENTRO DE EDUCACION ESPECIAL (CEE)</v>
          </cell>
          <cell r="J311" t="str">
            <v>ESCUELA</v>
          </cell>
          <cell r="K311" t="str">
            <v>MOPC2</v>
          </cell>
          <cell r="L311" t="str">
            <v>STRUCTA SRL</v>
          </cell>
          <cell r="M311">
            <v>22</v>
          </cell>
          <cell r="N311" t="str">
            <v>DIOGENES REYES</v>
          </cell>
          <cell r="O311">
            <v>42</v>
          </cell>
          <cell r="P311">
            <v>44180</v>
          </cell>
          <cell r="Q311">
            <v>44073</v>
          </cell>
          <cell r="R311">
            <v>44180</v>
          </cell>
          <cell r="S311" t="str">
            <v>NO COINCIDE</v>
          </cell>
          <cell r="T311" t="str">
            <v>COINCIDE</v>
          </cell>
          <cell r="U311" t="str">
            <v>NO COINCIDE</v>
          </cell>
          <cell r="V311">
            <v>44180</v>
          </cell>
          <cell r="W311">
            <v>44180</v>
          </cell>
          <cell r="X311"/>
          <cell r="Y311"/>
          <cell r="Z311" t="str">
            <v>ACTIVA</v>
          </cell>
          <cell r="AA311" t="str">
            <v>ACTIVA</v>
          </cell>
          <cell r="AB311" t="str">
            <v>COINCIDE</v>
          </cell>
          <cell r="AC311" t="str">
            <v>RITMO LENTO</v>
          </cell>
        </row>
        <row r="312">
          <cell r="A312">
            <v>1582</v>
          </cell>
          <cell r="B312" t="str">
            <v>0128-15</v>
          </cell>
          <cell r="C312" t="str">
            <v>CENTRO DE EDUCACION ESPECIAL</v>
          </cell>
          <cell r="D312" t="str">
            <v/>
          </cell>
          <cell r="E312" t="str">
            <v>MARIA TRINIDAD SANCHEZ</v>
          </cell>
          <cell r="F312" t="str">
            <v>NAGUA</v>
          </cell>
          <cell r="G312" t="str">
            <v>NUEVA</v>
          </cell>
          <cell r="H312" t="str">
            <v>4</v>
          </cell>
          <cell r="I312" t="str">
            <v>CENTRO DE EDUCACION ESPECIAL (CEE)</v>
          </cell>
          <cell r="J312" t="str">
            <v>ESCUELA</v>
          </cell>
          <cell r="K312" t="str">
            <v>MOPC2</v>
          </cell>
          <cell r="L312" t="str">
            <v>HEROINA LINARES DE LA CRUZ</v>
          </cell>
          <cell r="M312">
            <v>20</v>
          </cell>
          <cell r="N312" t="str">
            <v>JEISET SUSANA</v>
          </cell>
          <cell r="O312">
            <v>41</v>
          </cell>
          <cell r="P312">
            <v>44180</v>
          </cell>
          <cell r="Q312">
            <v>44424</v>
          </cell>
          <cell r="R312">
            <v>44180</v>
          </cell>
          <cell r="S312" t="str">
            <v>NO COINCIDE</v>
          </cell>
          <cell r="T312" t="str">
            <v>COINCIDE</v>
          </cell>
          <cell r="U312" t="str">
            <v>NO COINCIDE</v>
          </cell>
          <cell r="V312">
            <v>44180</v>
          </cell>
          <cell r="W312">
            <v>44180</v>
          </cell>
          <cell r="X312"/>
          <cell r="Y312"/>
          <cell r="Z312" t="str">
            <v>ACTIVA</v>
          </cell>
          <cell r="AA312" t="str">
            <v>ACTIVA</v>
          </cell>
          <cell r="AB312" t="str">
            <v>COINCIDE</v>
          </cell>
          <cell r="AC312" t="str">
            <v>RITMO ESPERADO</v>
          </cell>
        </row>
        <row r="313">
          <cell r="A313">
            <v>1707</v>
          </cell>
          <cell r="B313" t="str">
            <v>0214-15</v>
          </cell>
          <cell r="C313" t="str">
            <v>CENTRO DE EDUCACION ESPECIAL</v>
          </cell>
          <cell r="D313" t="str">
            <v>CENTRO DE EDUCACION ESPECIAL</v>
          </cell>
          <cell r="E313" t="str">
            <v>SANCHEZ RAMIREZ</v>
          </cell>
          <cell r="F313" t="str">
            <v>COTUI</v>
          </cell>
          <cell r="G313" t="str">
            <v>NUEVA</v>
          </cell>
          <cell r="H313" t="str">
            <v>4</v>
          </cell>
          <cell r="I313" t="str">
            <v>CENTRO DE EDUCACION ESPECIAL (CEE)</v>
          </cell>
          <cell r="J313" t="str">
            <v>ESCUELA</v>
          </cell>
          <cell r="K313" t="str">
            <v>MOPC</v>
          </cell>
          <cell r="L313" t="str">
            <v>ANDRES LEONEL HERNANDEZ HERNANDEZ</v>
          </cell>
          <cell r="M313">
            <v>20</v>
          </cell>
          <cell r="N313" t="str">
            <v>JEISET SUSANA</v>
          </cell>
          <cell r="O313">
            <v>2</v>
          </cell>
          <cell r="P313">
            <v>44426</v>
          </cell>
          <cell r="Q313">
            <v>44264</v>
          </cell>
          <cell r="R313">
            <v>44426</v>
          </cell>
          <cell r="S313" t="str">
            <v>NO COINCIDE</v>
          </cell>
          <cell r="T313" t="str">
            <v>COINCIDE</v>
          </cell>
          <cell r="U313" t="str">
            <v>NO COINCIDE</v>
          </cell>
          <cell r="V313">
            <v>44426</v>
          </cell>
          <cell r="W313">
            <v>44426</v>
          </cell>
          <cell r="X313"/>
          <cell r="Y313">
            <v>42425</v>
          </cell>
          <cell r="Z313" t="str">
            <v>DETENIDA</v>
          </cell>
          <cell r="AA313" t="str">
            <v>PRELIMINARES</v>
          </cell>
          <cell r="AB313" t="str">
            <v>NO COINCIDE</v>
          </cell>
          <cell r="AC313" t="str">
            <v>DEPARTAMENTO DISEÑO</v>
          </cell>
        </row>
        <row r="314">
          <cell r="A314">
            <v>1538</v>
          </cell>
          <cell r="B314" t="str">
            <v>0086-15</v>
          </cell>
          <cell r="C314" t="str">
            <v>CENTRO DE EDUCACION ESPECIAL</v>
          </cell>
          <cell r="D314" t="str">
            <v/>
          </cell>
          <cell r="E314" t="str">
            <v>LA ALTAGRACIA</v>
          </cell>
          <cell r="F314" t="str">
            <v>HIGUEY</v>
          </cell>
          <cell r="G314" t="str">
            <v>NUEVA</v>
          </cell>
          <cell r="H314" t="str">
            <v>4</v>
          </cell>
          <cell r="I314" t="str">
            <v>CENTRO DE EDUCACION ESPECIAL (CEE)</v>
          </cell>
          <cell r="J314" t="str">
            <v>ESCUELA</v>
          </cell>
          <cell r="K314" t="str">
            <v>MOPC2</v>
          </cell>
          <cell r="L314" t="str">
            <v>JOSE ARTURO CARABALLO LACHE</v>
          </cell>
          <cell r="M314">
            <v>20</v>
          </cell>
          <cell r="N314" t="str">
            <v>JOSE UREÑA</v>
          </cell>
          <cell r="O314">
            <v>55</v>
          </cell>
          <cell r="P314">
            <v>44039</v>
          </cell>
          <cell r="Q314">
            <v>44039</v>
          </cell>
          <cell r="R314">
            <v>44039</v>
          </cell>
          <cell r="S314" t="str">
            <v>COINCIDE</v>
          </cell>
          <cell r="T314" t="str">
            <v>COINCIDE</v>
          </cell>
          <cell r="U314" t="str">
            <v>COINCIDE</v>
          </cell>
          <cell r="V314">
            <v>44039</v>
          </cell>
          <cell r="W314">
            <v>43980</v>
          </cell>
          <cell r="X314"/>
          <cell r="Y314"/>
          <cell r="Z314" t="str">
            <v>ACTIVA</v>
          </cell>
          <cell r="AA314" t="str">
            <v>ACTIVA</v>
          </cell>
          <cell r="AB314" t="str">
            <v>COINCIDE</v>
          </cell>
          <cell r="AC314" t="str">
            <v>RITMO LENTO</v>
          </cell>
        </row>
        <row r="315">
          <cell r="A315">
            <v>1650</v>
          </cell>
          <cell r="B315" t="str">
            <v/>
          </cell>
          <cell r="C315" t="str">
            <v>PRIMARIA VILLA REAL (CENTRO DE EDUCACION ESPECIAL)</v>
          </cell>
          <cell r="D315" t="str">
            <v>CENTRO DE EDUCACION ESPECIAL</v>
          </cell>
          <cell r="E315" t="str">
            <v>LA ROMANA</v>
          </cell>
          <cell r="F315" t="str">
            <v>LA ROMANA</v>
          </cell>
          <cell r="G315" t="str">
            <v>NUEVA</v>
          </cell>
          <cell r="H315" t="str">
            <v>4</v>
          </cell>
          <cell r="I315" t="str">
            <v>CENTRO DE EDUCACION ESPECIAL (CEE)</v>
          </cell>
          <cell r="J315" t="str">
            <v>ESCUELA</v>
          </cell>
          <cell r="K315" t="str">
            <v>MOPC</v>
          </cell>
          <cell r="L315" t="str">
            <v xml:space="preserve">NAVAM ARQUITECTURA Y CONSTRUCCIONES MODERNAS SRL </v>
          </cell>
          <cell r="M315">
            <v>20</v>
          </cell>
          <cell r="N315" t="str">
            <v>JOSE UREÑA</v>
          </cell>
          <cell r="O315">
            <v>2</v>
          </cell>
          <cell r="P315">
            <v>44363</v>
          </cell>
          <cell r="Q315">
            <v>44424</v>
          </cell>
          <cell r="R315">
            <v>44363</v>
          </cell>
          <cell r="S315" t="str">
            <v>NO COINCIDE</v>
          </cell>
          <cell r="T315" t="str">
            <v>COINCIDE</v>
          </cell>
          <cell r="U315" t="str">
            <v>NO COINCIDE</v>
          </cell>
          <cell r="V315">
            <v>44363</v>
          </cell>
          <cell r="W315">
            <v>44363</v>
          </cell>
          <cell r="X315"/>
          <cell r="Y315">
            <v>43733</v>
          </cell>
          <cell r="Z315" t="str">
            <v>ACTIVA</v>
          </cell>
          <cell r="AA315" t="str">
            <v>ACTIVA</v>
          </cell>
          <cell r="AB315" t="str">
            <v>COINCIDE</v>
          </cell>
          <cell r="AC315" t="str">
            <v>RITMO LENTO</v>
          </cell>
        </row>
        <row r="316">
          <cell r="A316">
            <v>1445</v>
          </cell>
          <cell r="B316" t="str">
            <v>0016-15</v>
          </cell>
          <cell r="C316" t="str">
            <v>CENTRO DE EDUCACION ESPECIAL</v>
          </cell>
          <cell r="D316" t="str">
            <v/>
          </cell>
          <cell r="E316" t="str">
            <v>BAHORUCO</v>
          </cell>
          <cell r="F316" t="str">
            <v>NEIBA</v>
          </cell>
          <cell r="G316" t="str">
            <v>NUEVA</v>
          </cell>
          <cell r="H316" t="str">
            <v>4</v>
          </cell>
          <cell r="I316" t="str">
            <v>CENTRO DE EDUCACION ESPECIAL (CEE)</v>
          </cell>
          <cell r="J316" t="str">
            <v>ESCUELA</v>
          </cell>
          <cell r="K316" t="str">
            <v>MOPC</v>
          </cell>
          <cell r="L316" t="str">
            <v>ANGELICA ALTAGRACIA TERRERO PEREZ</v>
          </cell>
          <cell r="M316">
            <v>20</v>
          </cell>
          <cell r="N316" t="str">
            <v>KATHERINE FONT FRIAS</v>
          </cell>
          <cell r="O316">
            <v>42</v>
          </cell>
          <cell r="P316">
            <v>44165</v>
          </cell>
          <cell r="Q316">
            <v>44165</v>
          </cell>
          <cell r="R316">
            <v>44165</v>
          </cell>
          <cell r="S316" t="str">
            <v>COINCIDE</v>
          </cell>
          <cell r="T316" t="str">
            <v>COINCIDE</v>
          </cell>
          <cell r="U316" t="str">
            <v>COINCIDE</v>
          </cell>
          <cell r="V316">
            <v>44165</v>
          </cell>
          <cell r="W316">
            <v>44165</v>
          </cell>
          <cell r="X316"/>
          <cell r="Y316"/>
          <cell r="Z316" t="str">
            <v>ACTIVA</v>
          </cell>
          <cell r="AA316" t="str">
            <v>ACTIVA</v>
          </cell>
          <cell r="AB316" t="str">
            <v>COINCIDE</v>
          </cell>
          <cell r="AC316" t="str">
            <v>RITMO ESPERADO</v>
          </cell>
        </row>
        <row r="317">
          <cell r="A317">
            <v>1453</v>
          </cell>
          <cell r="B317" t="str">
            <v>0020-15</v>
          </cell>
          <cell r="C317" t="str">
            <v>CENTRO DE EDUCACION ESPECIAL</v>
          </cell>
          <cell r="D317" t="str">
            <v/>
          </cell>
          <cell r="E317" t="str">
            <v>BARAHONA</v>
          </cell>
          <cell r="F317" t="str">
            <v>BARAHONA</v>
          </cell>
          <cell r="G317" t="str">
            <v>NUEVA</v>
          </cell>
          <cell r="H317" t="str">
            <v>4</v>
          </cell>
          <cell r="I317" t="str">
            <v>CENTRO DE EDUCACION ESPECIAL (CEE)</v>
          </cell>
          <cell r="J317" t="str">
            <v>ESCUELA</v>
          </cell>
          <cell r="K317" t="str">
            <v>MOPC</v>
          </cell>
          <cell r="L317" t="str">
            <v>DEMBEL RAMIREZ ARIAS</v>
          </cell>
          <cell r="M317">
            <v>20</v>
          </cell>
          <cell r="N317" t="str">
            <v>KATHERINE FONT FRIAS</v>
          </cell>
          <cell r="O317">
            <v>0</v>
          </cell>
          <cell r="P317">
            <v>44439</v>
          </cell>
          <cell r="Q317">
            <v>44560</v>
          </cell>
          <cell r="R317">
            <v>44439</v>
          </cell>
          <cell r="S317" t="str">
            <v>NO COINCIDE</v>
          </cell>
          <cell r="T317" t="str">
            <v>COINCIDE</v>
          </cell>
          <cell r="U317" t="str">
            <v>NO COINCIDE</v>
          </cell>
          <cell r="V317">
            <v>44439</v>
          </cell>
          <cell r="W317">
            <v>44347</v>
          </cell>
          <cell r="X317"/>
          <cell r="Y317"/>
          <cell r="Z317" t="str">
            <v>NO INICIADA</v>
          </cell>
          <cell r="AA317" t="str">
            <v>NO INICIADA</v>
          </cell>
          <cell r="AB317" t="str">
            <v>COINCIDE</v>
          </cell>
          <cell r="AC317" t="str">
            <v>SOLAR NO IDENTIFICADO</v>
          </cell>
        </row>
        <row r="318">
          <cell r="A318">
            <v>1775</v>
          </cell>
          <cell r="B318" t="str">
            <v/>
          </cell>
          <cell r="C318" t="str">
            <v>CENTRO DE EDUCACION ESPECIAL</v>
          </cell>
          <cell r="D318" t="str">
            <v/>
          </cell>
          <cell r="E318" t="str">
            <v>SANTO DOMINGO</v>
          </cell>
          <cell r="F318" t="str">
            <v>LOS ALCARRIZOS</v>
          </cell>
          <cell r="G318" t="str">
            <v>NUEVA</v>
          </cell>
          <cell r="H318" t="str">
            <v>4</v>
          </cell>
          <cell r="I318" t="str">
            <v>CENTRO DE EDUCACION ESPECIAL (CEE)</v>
          </cell>
          <cell r="J318" t="str">
            <v>ESCUELA</v>
          </cell>
          <cell r="K318" t="str">
            <v>MOPC2</v>
          </cell>
          <cell r="L318" t="str">
            <v>CANDY MAGDI LOPEZ LOPEZ</v>
          </cell>
          <cell r="M318">
            <v>20</v>
          </cell>
          <cell r="N318" t="str">
            <v>VICTOR JAQUEZ</v>
          </cell>
          <cell r="O318">
            <v>15</v>
          </cell>
          <cell r="P318">
            <v>44447</v>
          </cell>
          <cell r="Q318">
            <v>44424</v>
          </cell>
          <cell r="R318">
            <v>44447</v>
          </cell>
          <cell r="S318" t="str">
            <v>NO COINCIDE</v>
          </cell>
          <cell r="T318" t="str">
            <v>COINCIDE</v>
          </cell>
          <cell r="U318" t="str">
            <v>NO COINCIDE</v>
          </cell>
          <cell r="V318">
            <v>44447</v>
          </cell>
          <cell r="W318">
            <v>44447</v>
          </cell>
          <cell r="X318"/>
          <cell r="Y318"/>
          <cell r="Z318" t="str">
            <v>ACTIVA</v>
          </cell>
          <cell r="AA318" t="str">
            <v>DETENIDA</v>
          </cell>
          <cell r="AB318" t="str">
            <v>NO COINCIDE</v>
          </cell>
          <cell r="AC318" t="str">
            <v>A LA ESPERA DE DOCUMENTOS</v>
          </cell>
        </row>
        <row r="319">
          <cell r="A319">
            <v>1940</v>
          </cell>
          <cell r="B319" t="str">
            <v/>
          </cell>
          <cell r="C319" t="str">
            <v>PRIMARIA MADRE GERTRUDIS CASTAÑER FE Y ALEGRIA (BASICA JACAGUA)</v>
          </cell>
          <cell r="D319" t="str">
            <v/>
          </cell>
          <cell r="E319" t="str">
            <v>DAJABON</v>
          </cell>
          <cell r="F319" t="str">
            <v>DAJABON</v>
          </cell>
          <cell r="G319" t="str">
            <v>NUEVA</v>
          </cell>
          <cell r="H319" t="str">
            <v>3</v>
          </cell>
          <cell r="I319" t="str">
            <v>INICIAL (I)</v>
          </cell>
          <cell r="J319" t="str">
            <v>ESCUELA</v>
          </cell>
          <cell r="K319" t="str">
            <v>MOPC</v>
          </cell>
          <cell r="L319" t="str">
            <v>ELIGIO ANTONIO CERDA JAQUEZ</v>
          </cell>
          <cell r="M319">
            <v>0</v>
          </cell>
          <cell r="N319" t="str">
            <v>DIOGENES REYES</v>
          </cell>
          <cell r="O319">
            <v>4</v>
          </cell>
          <cell r="P319">
            <v>44438</v>
          </cell>
          <cell r="Q319">
            <v>44438</v>
          </cell>
          <cell r="R319">
            <v>44438</v>
          </cell>
          <cell r="S319" t="str">
            <v>COINCIDE</v>
          </cell>
          <cell r="T319" t="str">
            <v>COINCIDE</v>
          </cell>
          <cell r="U319" t="str">
            <v>COINCIDE</v>
          </cell>
          <cell r="V319">
            <v>44438</v>
          </cell>
          <cell r="W319">
            <v>44438</v>
          </cell>
          <cell r="X319"/>
          <cell r="Y319"/>
          <cell r="Z319" t="str">
            <v>PRELIMINARES</v>
          </cell>
          <cell r="AA319" t="str">
            <v>PRELIMINARES</v>
          </cell>
          <cell r="AB319" t="str">
            <v>COINCIDE</v>
          </cell>
          <cell r="AC319" t="str">
            <v>EN MANOS DEL SUPERVISOR</v>
          </cell>
        </row>
        <row r="320">
          <cell r="A320">
            <v>1903</v>
          </cell>
          <cell r="B320" t="str">
            <v>0725-15</v>
          </cell>
          <cell r="C320" t="str">
            <v>BASICA NICOLAS MELENDEZ FASE 2, BASICA PUERTO PLATA 3 Y LICEO MARTIN HIRALDO</v>
          </cell>
          <cell r="D320" t="str">
            <v/>
          </cell>
          <cell r="E320" t="str">
            <v>PUERTO PLATA</v>
          </cell>
          <cell r="F320" t="str">
            <v>PUERTO PLATA</v>
          </cell>
          <cell r="G320" t="str">
            <v>NUEVA</v>
          </cell>
          <cell r="H320" t="str">
            <v>2</v>
          </cell>
          <cell r="I320" t="str">
            <v>INICIAL (I)</v>
          </cell>
          <cell r="J320" t="str">
            <v>ESCUELA</v>
          </cell>
          <cell r="K320" t="str">
            <v>MOPC</v>
          </cell>
          <cell r="L320" t="str">
            <v>FRANCISCO MANUEL TEZANOS BAEZ</v>
          </cell>
          <cell r="M320">
            <v>8</v>
          </cell>
          <cell r="N320" t="str">
            <v>DIOGENES REYES</v>
          </cell>
          <cell r="O320">
            <v>5</v>
          </cell>
          <cell r="P320">
            <v>44253</v>
          </cell>
          <cell r="Q320">
            <v>44428</v>
          </cell>
          <cell r="R320">
            <v>44253</v>
          </cell>
          <cell r="S320" t="str">
            <v>NO COINCIDE</v>
          </cell>
          <cell r="T320" t="str">
            <v>COINCIDE</v>
          </cell>
          <cell r="U320" t="str">
            <v>NO COINCIDE</v>
          </cell>
          <cell r="V320">
            <v>44253</v>
          </cell>
          <cell r="W320">
            <v>44253</v>
          </cell>
          <cell r="X320"/>
          <cell r="Y320">
            <v>43709</v>
          </cell>
          <cell r="Z320" t="str">
            <v>DETENIDA</v>
          </cell>
          <cell r="AA320" t="str">
            <v>DETENIDA</v>
          </cell>
          <cell r="AB320" t="str">
            <v>COINCIDE</v>
          </cell>
          <cell r="AC320" t="str">
            <v>MAL MANEJO FINANCIERO-DESCAPITALIZACION DEL CONTRATISTA</v>
          </cell>
        </row>
        <row r="321">
          <cell r="A321">
            <v>1805</v>
          </cell>
          <cell r="B321" t="str">
            <v>0296-15</v>
          </cell>
          <cell r="C321" t="str">
            <v>CENTRO MODELO DE INICIAL</v>
          </cell>
          <cell r="D321" t="str">
            <v/>
          </cell>
          <cell r="E321" t="str">
            <v>SANTO DOMINGO</v>
          </cell>
          <cell r="F321" t="str">
            <v>SANTO DOMINGO ESTE</v>
          </cell>
          <cell r="G321" t="str">
            <v>NUEVA</v>
          </cell>
          <cell r="H321" t="str">
            <v>4</v>
          </cell>
          <cell r="I321" t="str">
            <v>INICIAL (I)</v>
          </cell>
          <cell r="J321" t="str">
            <v>ESCUELA</v>
          </cell>
          <cell r="K321" t="str">
            <v>MOPC2</v>
          </cell>
          <cell r="L321" t="str">
            <v>WELINGTON LEONIDAS SENCION PEÑA</v>
          </cell>
          <cell r="M321">
            <v>8</v>
          </cell>
          <cell r="N321" t="str">
            <v>VICTOR JAQUEZ</v>
          </cell>
          <cell r="O321">
            <v>5</v>
          </cell>
          <cell r="P321">
            <v>44428</v>
          </cell>
          <cell r="Q321">
            <v>44428</v>
          </cell>
          <cell r="R321">
            <v>44428</v>
          </cell>
          <cell r="S321" t="str">
            <v>COINCIDE</v>
          </cell>
          <cell r="T321" t="str">
            <v>COINCIDE</v>
          </cell>
          <cell r="U321" t="str">
            <v>COINCIDE</v>
          </cell>
          <cell r="V321">
            <v>44428</v>
          </cell>
          <cell r="W321">
            <v>44428</v>
          </cell>
          <cell r="X321"/>
          <cell r="Y321">
            <v>43391</v>
          </cell>
          <cell r="Z321" t="str">
            <v>DETENIDA</v>
          </cell>
          <cell r="AA321" t="str">
            <v>DETENIDA</v>
          </cell>
          <cell r="AB321" t="str">
            <v>COINCIDE</v>
          </cell>
          <cell r="AC321" t="str">
            <v>DEPARTAMENTO DISEÑO</v>
          </cell>
        </row>
        <row r="322">
          <cell r="A322">
            <v>30</v>
          </cell>
          <cell r="B322" t="str">
            <v>1372-2012</v>
          </cell>
          <cell r="C322" t="str">
            <v>LICEO AZUA 1</v>
          </cell>
          <cell r="D322" t="str">
            <v/>
          </cell>
          <cell r="E322" t="str">
            <v>AZUA</v>
          </cell>
          <cell r="F322" t="str">
            <v>AZUA</v>
          </cell>
          <cell r="G322" t="str">
            <v>NUEVA</v>
          </cell>
          <cell r="H322" t="str">
            <v>1</v>
          </cell>
          <cell r="I322" t="str">
            <v>MEDIA (M)</v>
          </cell>
          <cell r="J322" t="str">
            <v>ESCUELA</v>
          </cell>
          <cell r="K322" t="str">
            <v>MOPC</v>
          </cell>
          <cell r="L322" t="str">
            <v>JUAN CARLOS NOVA MENDEZ</v>
          </cell>
          <cell r="M322">
            <v>20</v>
          </cell>
          <cell r="N322" t="str">
            <v>ROXANNA LAKE</v>
          </cell>
          <cell r="O322">
            <v>95</v>
          </cell>
          <cell r="P322">
            <v>44551</v>
          </cell>
          <cell r="Q322">
            <v>44551</v>
          </cell>
          <cell r="R322">
            <v>44551</v>
          </cell>
          <cell r="S322" t="str">
            <v>COINCIDE</v>
          </cell>
          <cell r="T322" t="str">
            <v>COINCIDE</v>
          </cell>
          <cell r="U322" t="str">
            <v>COINCIDE</v>
          </cell>
          <cell r="V322">
            <v>44551</v>
          </cell>
          <cell r="W322">
            <v>44551</v>
          </cell>
          <cell r="X322"/>
          <cell r="Y322">
            <v>42643</v>
          </cell>
          <cell r="Z322" t="str">
            <v>DETENIDA</v>
          </cell>
          <cell r="AA322" t="str">
            <v>DETENIDA</v>
          </cell>
          <cell r="AB322" t="str">
            <v>COINCIDE</v>
          </cell>
          <cell r="AC322" t="str">
            <v>INTERVENCION LEGAL</v>
          </cell>
        </row>
        <row r="323">
          <cell r="A323">
            <v>1435</v>
          </cell>
          <cell r="B323" t="str">
            <v>0007-15</v>
          </cell>
          <cell r="C323" t="str">
            <v>LICEO EL PRADO</v>
          </cell>
          <cell r="D323" t="str">
            <v/>
          </cell>
          <cell r="E323" t="str">
            <v>AZUA</v>
          </cell>
          <cell r="F323" t="str">
            <v>AZUA</v>
          </cell>
          <cell r="G323" t="str">
            <v>NUEVA</v>
          </cell>
          <cell r="H323" t="str">
            <v>4</v>
          </cell>
          <cell r="I323" t="str">
            <v>MEDIA (M)</v>
          </cell>
          <cell r="J323" t="str">
            <v>ESCUELA</v>
          </cell>
          <cell r="K323" t="str">
            <v>MOPC</v>
          </cell>
          <cell r="L323" t="str">
            <v>YAQUI GERMOSEN TAVERAS</v>
          </cell>
          <cell r="M323">
            <v>24</v>
          </cell>
          <cell r="N323" t="str">
            <v>ROXANNA LAKE</v>
          </cell>
          <cell r="O323">
            <v>100</v>
          </cell>
          <cell r="P323">
            <v>43889</v>
          </cell>
          <cell r="Q323">
            <v>43889</v>
          </cell>
          <cell r="R323">
            <v>43889</v>
          </cell>
          <cell r="S323" t="str">
            <v>COINCIDE</v>
          </cell>
          <cell r="T323" t="str">
            <v>COINCIDE</v>
          </cell>
          <cell r="U323" t="str">
            <v>COINCIDE</v>
          </cell>
          <cell r="V323">
            <v>43889</v>
          </cell>
          <cell r="W323">
            <v>43889</v>
          </cell>
          <cell r="X323"/>
          <cell r="Y323"/>
          <cell r="Z323" t="str">
            <v>ACTIVA</v>
          </cell>
          <cell r="AA323" t="str">
            <v>TERMINADA</v>
          </cell>
          <cell r="AB323" t="str">
            <v>NO COINCIDE</v>
          </cell>
          <cell r="AC323" t="str">
            <v>RITMO ESPERADO</v>
          </cell>
        </row>
        <row r="324">
          <cell r="A324">
            <v>1436</v>
          </cell>
          <cell r="B324" t="str">
            <v>0008-15</v>
          </cell>
          <cell r="C324" t="str">
            <v>LICEO VILLA PALMAREJO</v>
          </cell>
          <cell r="D324" t="str">
            <v/>
          </cell>
          <cell r="E324" t="str">
            <v>AZUA</v>
          </cell>
          <cell r="F324" t="str">
            <v>AZUA</v>
          </cell>
          <cell r="G324" t="str">
            <v>NUEVA</v>
          </cell>
          <cell r="H324" t="str">
            <v>4</v>
          </cell>
          <cell r="I324" t="str">
            <v>MEDIA (M)</v>
          </cell>
          <cell r="J324" t="str">
            <v>ESCUELA</v>
          </cell>
          <cell r="K324" t="str">
            <v>MOPC</v>
          </cell>
          <cell r="L324" t="str">
            <v>CARLOS MIGUEL TEJEDA CABRERA</v>
          </cell>
          <cell r="M324">
            <v>24</v>
          </cell>
          <cell r="N324" t="str">
            <v>ROXANNA LAKE</v>
          </cell>
          <cell r="O324">
            <v>51</v>
          </cell>
          <cell r="P324">
            <v>44134</v>
          </cell>
          <cell r="Q324">
            <v>44134</v>
          </cell>
          <cell r="R324">
            <v>44134</v>
          </cell>
          <cell r="S324" t="str">
            <v>COINCIDE</v>
          </cell>
          <cell r="T324" t="str">
            <v>COINCIDE</v>
          </cell>
          <cell r="U324" t="str">
            <v>COINCIDE</v>
          </cell>
          <cell r="V324">
            <v>44134</v>
          </cell>
          <cell r="W324">
            <v>44134</v>
          </cell>
          <cell r="X324"/>
          <cell r="Y324"/>
          <cell r="Z324" t="str">
            <v>ACTIVA</v>
          </cell>
          <cell r="AA324" t="str">
            <v>ACTIVA</v>
          </cell>
          <cell r="AB324" t="str">
            <v>COINCIDE</v>
          </cell>
          <cell r="AC324" t="str">
            <v>RITMO ESPERADO</v>
          </cell>
        </row>
        <row r="325">
          <cell r="A325">
            <v>25</v>
          </cell>
          <cell r="B325" t="str">
            <v>1366-2012</v>
          </cell>
          <cell r="C325" t="str">
            <v>LICEO ANA MARIA ALCANTARA</v>
          </cell>
          <cell r="D325" t="str">
            <v/>
          </cell>
          <cell r="E325" t="str">
            <v>AZUA</v>
          </cell>
          <cell r="F325" t="str">
            <v>GUAYABAL</v>
          </cell>
          <cell r="G325" t="str">
            <v>NUEVA</v>
          </cell>
          <cell r="H325" t="str">
            <v>1</v>
          </cell>
          <cell r="I325" t="str">
            <v>MEDIA (M)</v>
          </cell>
          <cell r="J325" t="str">
            <v>ESCUELA</v>
          </cell>
          <cell r="K325" t="str">
            <v>MOPC</v>
          </cell>
          <cell r="L325" t="str">
            <v>RETROFIT ONE METAL</v>
          </cell>
          <cell r="M325">
            <v>14</v>
          </cell>
          <cell r="N325" t="str">
            <v>ROXANNA LAKE</v>
          </cell>
          <cell r="O325">
            <v>80</v>
          </cell>
          <cell r="P325">
            <v>44551</v>
          </cell>
          <cell r="Q325">
            <v>44551</v>
          </cell>
          <cell r="R325">
            <v>44551</v>
          </cell>
          <cell r="S325" t="str">
            <v>COINCIDE</v>
          </cell>
          <cell r="T325" t="str">
            <v>COINCIDE</v>
          </cell>
          <cell r="U325" t="str">
            <v>COINCIDE</v>
          </cell>
          <cell r="V325">
            <v>44551</v>
          </cell>
          <cell r="W325">
            <v>44551</v>
          </cell>
          <cell r="X325"/>
          <cell r="Y325">
            <v>42341</v>
          </cell>
          <cell r="Z325" t="str">
            <v>DETENIDA</v>
          </cell>
          <cell r="AA325" t="str">
            <v>DETENIDA</v>
          </cell>
          <cell r="AB325" t="str">
            <v>COINCIDE</v>
          </cell>
          <cell r="AC325" t="str">
            <v>INTERVENCION LEGAL</v>
          </cell>
        </row>
        <row r="326">
          <cell r="A326">
            <v>1958</v>
          </cell>
          <cell r="B326" t="str">
            <v>9575</v>
          </cell>
          <cell r="C326" t="str">
            <v>JUAN PABLO II</v>
          </cell>
          <cell r="D326" t="str">
            <v/>
          </cell>
          <cell r="E326" t="str">
            <v>AZUA</v>
          </cell>
          <cell r="F326" t="str">
            <v>LAS YAYAS DE VIAJAMA</v>
          </cell>
          <cell r="G326" t="str">
            <v>NUEVA</v>
          </cell>
          <cell r="H326" t="str">
            <v>2</v>
          </cell>
          <cell r="I326" t="str">
            <v>MEDIA (M)</v>
          </cell>
          <cell r="J326" t="str">
            <v>ESCUELA</v>
          </cell>
          <cell r="K326" t="str">
            <v>MOPC</v>
          </cell>
          <cell r="L326" t="str">
            <v>SAMUEL REYES FELIZ</v>
          </cell>
          <cell r="M326">
            <v>0</v>
          </cell>
          <cell r="N326" t="str">
            <v>ROXANNA LAKE</v>
          </cell>
          <cell r="O326">
            <v>75</v>
          </cell>
          <cell r="P326">
            <v>44439</v>
          </cell>
          <cell r="Q326">
            <v>44439</v>
          </cell>
          <cell r="R326">
            <v>44439</v>
          </cell>
          <cell r="S326" t="str">
            <v>COINCIDE</v>
          </cell>
          <cell r="T326" t="str">
            <v>COINCIDE</v>
          </cell>
          <cell r="U326" t="str">
            <v>COINCIDE</v>
          </cell>
          <cell r="V326">
            <v>44439</v>
          </cell>
          <cell r="W326">
            <v>44551</v>
          </cell>
          <cell r="X326"/>
          <cell r="Y326">
            <v>43740</v>
          </cell>
          <cell r="Z326" t="str">
            <v>DETENIDA</v>
          </cell>
          <cell r="AA326" t="str">
            <v>ACTIVA</v>
          </cell>
          <cell r="AB326" t="str">
            <v>NO COINCIDE</v>
          </cell>
          <cell r="AC326" t="str">
            <v>RITMO ESPERADO</v>
          </cell>
        </row>
        <row r="327">
          <cell r="A327">
            <v>1025</v>
          </cell>
          <cell r="B327" t="str">
            <v>2140</v>
          </cell>
          <cell r="C327" t="str">
            <v>LICEO LAS YAYAS DE VIAJAMA</v>
          </cell>
          <cell r="D327" t="str">
            <v/>
          </cell>
          <cell r="E327" t="str">
            <v>AZUA</v>
          </cell>
          <cell r="F327" t="str">
            <v>LAS YAYAS DE VIAJAMA</v>
          </cell>
          <cell r="G327" t="str">
            <v>NUEVA</v>
          </cell>
          <cell r="H327" t="str">
            <v>3</v>
          </cell>
          <cell r="I327" t="str">
            <v>MEDIA (M)</v>
          </cell>
          <cell r="J327" t="str">
            <v>ESCUELA</v>
          </cell>
          <cell r="K327" t="str">
            <v>MOPC</v>
          </cell>
          <cell r="L327" t="str">
            <v>EDWIN ERNESTO FIGUEROA FIGUEROA</v>
          </cell>
          <cell r="M327">
            <v>17</v>
          </cell>
          <cell r="N327" t="str">
            <v>ROXANNA LAKE</v>
          </cell>
          <cell r="O327">
            <v>55</v>
          </cell>
          <cell r="P327">
            <v>44551</v>
          </cell>
          <cell r="Q327">
            <v>44551</v>
          </cell>
          <cell r="R327">
            <v>44551</v>
          </cell>
          <cell r="S327" t="str">
            <v>COINCIDE</v>
          </cell>
          <cell r="T327" t="str">
            <v>COINCIDE</v>
          </cell>
          <cell r="U327" t="str">
            <v>COINCIDE</v>
          </cell>
          <cell r="V327">
            <v>44551</v>
          </cell>
          <cell r="W327">
            <v>44551</v>
          </cell>
          <cell r="X327"/>
          <cell r="Y327">
            <v>43231</v>
          </cell>
          <cell r="Z327" t="str">
            <v>DETENIDA</v>
          </cell>
          <cell r="AA327" t="str">
            <v>DETENIDA</v>
          </cell>
          <cell r="AB327" t="str">
            <v>COINCIDE</v>
          </cell>
          <cell r="AC327" t="str">
            <v>INTERVENCION LEGAL</v>
          </cell>
        </row>
        <row r="328">
          <cell r="A328">
            <v>710</v>
          </cell>
          <cell r="B328" t="str">
            <v>0751-2014</v>
          </cell>
          <cell r="C328" t="str">
            <v>TVC. VALENTIN GARCIA</v>
          </cell>
          <cell r="D328" t="str">
            <v/>
          </cell>
          <cell r="E328" t="str">
            <v>AZUA</v>
          </cell>
          <cell r="F328" t="str">
            <v>PADRE LAS CASAS</v>
          </cell>
          <cell r="G328" t="str">
            <v>AMPLIACION Y REPARACION</v>
          </cell>
          <cell r="H328" t="str">
            <v>2</v>
          </cell>
          <cell r="I328" t="str">
            <v>MEDIA (M)</v>
          </cell>
          <cell r="J328" t="str">
            <v>ESCUELA</v>
          </cell>
          <cell r="K328" t="str">
            <v>MOPC</v>
          </cell>
          <cell r="L328" t="str">
            <v>CESAR MEDRANO</v>
          </cell>
          <cell r="M328">
            <v>7</v>
          </cell>
          <cell r="N328" t="str">
            <v>ROXANNA LAKE</v>
          </cell>
          <cell r="O328">
            <v>55</v>
          </cell>
          <cell r="P328">
            <v>44192</v>
          </cell>
          <cell r="Q328">
            <v>44193</v>
          </cell>
          <cell r="R328">
            <v>44192</v>
          </cell>
          <cell r="S328" t="str">
            <v>NO COINCIDE</v>
          </cell>
          <cell r="T328" t="str">
            <v>COINCIDE</v>
          </cell>
          <cell r="U328" t="str">
            <v>NO COINCIDE</v>
          </cell>
          <cell r="V328">
            <v>44192</v>
          </cell>
          <cell r="W328">
            <v>44254</v>
          </cell>
          <cell r="X328"/>
          <cell r="Y328"/>
          <cell r="Z328" t="str">
            <v>ACTIVA</v>
          </cell>
          <cell r="AA328" t="str">
            <v>ACTIVA</v>
          </cell>
          <cell r="AB328" t="str">
            <v>COINCIDE</v>
          </cell>
          <cell r="AC328" t="str">
            <v>RITMO ESPERADO</v>
          </cell>
        </row>
        <row r="329">
          <cell r="A329">
            <v>540</v>
          </cell>
          <cell r="B329" t="str">
            <v>426-2013</v>
          </cell>
          <cell r="C329" t="str">
            <v>LICEO PUEBLO NUEVO</v>
          </cell>
          <cell r="D329" t="str">
            <v>LICEO PUEBLO NUEVO</v>
          </cell>
          <cell r="E329" t="str">
            <v>PERAVIA</v>
          </cell>
          <cell r="F329" t="str">
            <v>BANI</v>
          </cell>
          <cell r="G329" t="str">
            <v>NUEVA</v>
          </cell>
          <cell r="H329" t="str">
            <v>2</v>
          </cell>
          <cell r="I329" t="str">
            <v>MEDIA (M)</v>
          </cell>
          <cell r="J329" t="str">
            <v>ESCUELA</v>
          </cell>
          <cell r="K329" t="str">
            <v>MOPC</v>
          </cell>
          <cell r="L329" t="str">
            <v>MODESTO LEONIDAS PEÑA REYNA</v>
          </cell>
          <cell r="M329">
            <v>18</v>
          </cell>
          <cell r="N329" t="str">
            <v>ROXANNA LAKE</v>
          </cell>
          <cell r="O329">
            <v>68</v>
          </cell>
          <cell r="P329">
            <v>44551</v>
          </cell>
          <cell r="Q329">
            <v>44551</v>
          </cell>
          <cell r="R329">
            <v>44551</v>
          </cell>
          <cell r="S329" t="str">
            <v>COINCIDE</v>
          </cell>
          <cell r="T329" t="str">
            <v>COINCIDE</v>
          </cell>
          <cell r="U329" t="str">
            <v>COINCIDE</v>
          </cell>
          <cell r="V329">
            <v>44551</v>
          </cell>
          <cell r="W329">
            <v>44551</v>
          </cell>
          <cell r="X329"/>
          <cell r="Y329">
            <v>41729</v>
          </cell>
          <cell r="Z329" t="str">
            <v>DETENIDA</v>
          </cell>
          <cell r="AA329" t="str">
            <v>DETENIDA</v>
          </cell>
          <cell r="AB329" t="str">
            <v>COINCIDE</v>
          </cell>
          <cell r="AC329" t="str">
            <v>INTERVENCION LEGAL</v>
          </cell>
        </row>
        <row r="330">
          <cell r="A330">
            <v>1618</v>
          </cell>
          <cell r="B330" t="str">
            <v>0411-15</v>
          </cell>
          <cell r="C330" t="str">
            <v>LICEO CARRETON-CATALINA</v>
          </cell>
          <cell r="D330" t="str">
            <v>LICEO CARRETON-CATALINA</v>
          </cell>
          <cell r="E330" t="str">
            <v>PERAVIA</v>
          </cell>
          <cell r="F330" t="str">
            <v>BANI</v>
          </cell>
          <cell r="G330" t="str">
            <v>NUEVA</v>
          </cell>
          <cell r="H330" t="str">
            <v>4</v>
          </cell>
          <cell r="I330" t="str">
            <v>MEDIA (M)</v>
          </cell>
          <cell r="J330" t="str">
            <v>ESCUELA</v>
          </cell>
          <cell r="K330" t="str">
            <v>MOPC</v>
          </cell>
          <cell r="L330" t="str">
            <v>CONSTRUCTORAS LOS CALIMETES SRL</v>
          </cell>
          <cell r="M330">
            <v>20</v>
          </cell>
          <cell r="N330" t="str">
            <v>ROXANNA LAKE</v>
          </cell>
          <cell r="O330">
            <v>65</v>
          </cell>
          <cell r="P330">
            <v>44551</v>
          </cell>
          <cell r="Q330">
            <v>44551</v>
          </cell>
          <cell r="R330">
            <v>44551</v>
          </cell>
          <cell r="S330" t="str">
            <v>COINCIDE</v>
          </cell>
          <cell r="T330" t="str">
            <v>COINCIDE</v>
          </cell>
          <cell r="U330" t="str">
            <v>COINCIDE</v>
          </cell>
          <cell r="V330">
            <v>44551</v>
          </cell>
          <cell r="W330">
            <v>44186</v>
          </cell>
          <cell r="X330"/>
          <cell r="Y330">
            <v>43808</v>
          </cell>
          <cell r="Z330" t="str">
            <v>DETENIDA</v>
          </cell>
          <cell r="AA330" t="str">
            <v>DETENIDA</v>
          </cell>
          <cell r="AB330" t="str">
            <v>COINCIDE</v>
          </cell>
          <cell r="AC330" t="str">
            <v>MAL MANEJO FINANCIERO-DESCAPITALIZACION DEL CONTRATISTA</v>
          </cell>
        </row>
        <row r="331">
          <cell r="A331">
            <v>1200</v>
          </cell>
          <cell r="B331" t="str">
            <v>2281</v>
          </cell>
          <cell r="C331" t="str">
            <v>LICEO CALLE EN MEDIO</v>
          </cell>
          <cell r="D331" t="str">
            <v/>
          </cell>
          <cell r="E331" t="str">
            <v>SAN CRISTOBAL</v>
          </cell>
          <cell r="F331" t="str">
            <v>BAJOS DE HAINA</v>
          </cell>
          <cell r="G331" t="str">
            <v>NUEVA</v>
          </cell>
          <cell r="H331" t="str">
            <v>3</v>
          </cell>
          <cell r="I331" t="str">
            <v>MEDIA (M)</v>
          </cell>
          <cell r="J331" t="str">
            <v>ESCUELA</v>
          </cell>
          <cell r="K331" t="str">
            <v>MOPC</v>
          </cell>
          <cell r="L331" t="str">
            <v>ADONISE LLUBERES MUSTAFA</v>
          </cell>
          <cell r="M331">
            <v>20</v>
          </cell>
          <cell r="N331" t="str">
            <v>ROXANNA LAKE</v>
          </cell>
          <cell r="O331">
            <v>85</v>
          </cell>
          <cell r="P331">
            <v>44551</v>
          </cell>
          <cell r="Q331">
            <v>44551</v>
          </cell>
          <cell r="R331">
            <v>44551</v>
          </cell>
          <cell r="S331" t="str">
            <v>COINCIDE</v>
          </cell>
          <cell r="T331" t="str">
            <v>COINCIDE</v>
          </cell>
          <cell r="U331" t="str">
            <v>COINCIDE</v>
          </cell>
          <cell r="V331">
            <v>44551</v>
          </cell>
          <cell r="W331">
            <v>44253</v>
          </cell>
          <cell r="X331"/>
          <cell r="Y331">
            <v>43619</v>
          </cell>
          <cell r="Z331" t="str">
            <v>DETENIDA</v>
          </cell>
          <cell r="AA331" t="str">
            <v>ACTIVA</v>
          </cell>
          <cell r="AB331" t="str">
            <v>NO COINCIDE</v>
          </cell>
          <cell r="AC331" t="str">
            <v>RITMO ESPERADO</v>
          </cell>
        </row>
        <row r="332">
          <cell r="A332">
            <v>1652</v>
          </cell>
          <cell r="B332" t="str">
            <v>419-2015</v>
          </cell>
          <cell r="C332" t="str">
            <v>LICEO LA PLANTA</v>
          </cell>
          <cell r="D332" t="str">
            <v>LICEO LA PLANTA</v>
          </cell>
          <cell r="E332" t="str">
            <v>SAN CRISTOBAL</v>
          </cell>
          <cell r="F332" t="str">
            <v>BAJOS DE HAINA</v>
          </cell>
          <cell r="G332" t="str">
            <v>NUEVA</v>
          </cell>
          <cell r="H332" t="str">
            <v>4</v>
          </cell>
          <cell r="I332" t="str">
            <v>MEDIA (M)</v>
          </cell>
          <cell r="J332" t="str">
            <v>ESCUELA</v>
          </cell>
          <cell r="K332" t="str">
            <v>MOPC</v>
          </cell>
          <cell r="L332" t="str">
            <v>SOLUCIONES CATEJA SRL</v>
          </cell>
          <cell r="M332">
            <v>24</v>
          </cell>
          <cell r="N332" t="str">
            <v>ROXANNA LAKE</v>
          </cell>
          <cell r="O332">
            <v>6</v>
          </cell>
          <cell r="P332">
            <v>44439</v>
          </cell>
          <cell r="Q332">
            <v>44439</v>
          </cell>
          <cell r="R332">
            <v>44439</v>
          </cell>
          <cell r="S332" t="str">
            <v>COINCIDE</v>
          </cell>
          <cell r="T332" t="str">
            <v>COINCIDE</v>
          </cell>
          <cell r="U332" t="str">
            <v>COINCIDE</v>
          </cell>
          <cell r="V332">
            <v>44439</v>
          </cell>
          <cell r="W332">
            <v>44439</v>
          </cell>
          <cell r="X332"/>
          <cell r="Y332">
            <v>43512</v>
          </cell>
          <cell r="Z332" t="str">
            <v>DETENIDA</v>
          </cell>
          <cell r="AA332" t="str">
            <v>ACTIVA</v>
          </cell>
          <cell r="AB332" t="str">
            <v>NO COINCIDE</v>
          </cell>
          <cell r="AC332" t="str">
            <v>RITMO ESPERADO</v>
          </cell>
        </row>
        <row r="333">
          <cell r="A333">
            <v>1927</v>
          </cell>
          <cell r="B333" t="str">
            <v>0155</v>
          </cell>
          <cell r="C333" t="str">
            <v>JOSE ALTAGRACIA TEJEDA - SALOME UREÑA</v>
          </cell>
          <cell r="D333" t="str">
            <v/>
          </cell>
          <cell r="E333" t="str">
            <v>SAN CRISTOBAL</v>
          </cell>
          <cell r="F333" t="str">
            <v>CAMBITA GARABITOS</v>
          </cell>
          <cell r="G333" t="str">
            <v>NUEVA</v>
          </cell>
          <cell r="H333" t="str">
            <v>2</v>
          </cell>
          <cell r="I333" t="str">
            <v>MEDIA (M)</v>
          </cell>
          <cell r="J333" t="str">
            <v>ESCUELA</v>
          </cell>
          <cell r="K333" t="str">
            <v>MOPC</v>
          </cell>
          <cell r="L333" t="str">
            <v>MARILU FIGUEROA MEDINA</v>
          </cell>
          <cell r="M333">
            <v>0</v>
          </cell>
          <cell r="N333" t="str">
            <v>ROXANNA LAKE</v>
          </cell>
          <cell r="O333">
            <v>82</v>
          </cell>
          <cell r="P333">
            <v>44074</v>
          </cell>
          <cell r="Q333">
            <v>44074</v>
          </cell>
          <cell r="R333">
            <v>44074</v>
          </cell>
          <cell r="S333" t="str">
            <v>COINCIDE</v>
          </cell>
          <cell r="T333" t="str">
            <v>COINCIDE</v>
          </cell>
          <cell r="U333" t="str">
            <v>COINCIDE</v>
          </cell>
          <cell r="V333">
            <v>44074</v>
          </cell>
          <cell r="W333">
            <v>44074</v>
          </cell>
          <cell r="X333"/>
          <cell r="Y333">
            <v>43556</v>
          </cell>
          <cell r="Z333" t="str">
            <v>ACTIVA</v>
          </cell>
          <cell r="AA333" t="str">
            <v>DETENIDA</v>
          </cell>
          <cell r="AB333" t="str">
            <v>NO COINCIDE</v>
          </cell>
          <cell r="AC333" t="str">
            <v>PENDIENTE PAGO CUBICACION</v>
          </cell>
        </row>
        <row r="334">
          <cell r="A334">
            <v>583</v>
          </cell>
          <cell r="B334" t="str">
            <v>475-2013</v>
          </cell>
          <cell r="C334" t="str">
            <v>LICEO EL PUEBLECITO</v>
          </cell>
          <cell r="D334" t="str">
            <v>LICEO EL PUEBLECITO</v>
          </cell>
          <cell r="E334" t="str">
            <v>SAN CRISTOBAL</v>
          </cell>
          <cell r="F334" t="str">
            <v>CAMBITA GARABITOS</v>
          </cell>
          <cell r="G334" t="str">
            <v>NUEVA</v>
          </cell>
          <cell r="H334" t="str">
            <v>2</v>
          </cell>
          <cell r="I334" t="str">
            <v>MEDIA (M)</v>
          </cell>
          <cell r="J334" t="str">
            <v>ESCUELA</v>
          </cell>
          <cell r="K334" t="str">
            <v>MOPC</v>
          </cell>
          <cell r="L334" t="str">
            <v>EVELYN JAZMIN CUEVAS MARTE</v>
          </cell>
          <cell r="M334">
            <v>12</v>
          </cell>
          <cell r="N334" t="str">
            <v>ROXANNA LAKE</v>
          </cell>
          <cell r="O334">
            <v>65</v>
          </cell>
          <cell r="P334">
            <v>44551</v>
          </cell>
          <cell r="Q334">
            <v>44551</v>
          </cell>
          <cell r="R334">
            <v>44551</v>
          </cell>
          <cell r="S334" t="str">
            <v>COINCIDE</v>
          </cell>
          <cell r="T334" t="str">
            <v>COINCIDE</v>
          </cell>
          <cell r="U334" t="str">
            <v>COINCIDE</v>
          </cell>
          <cell r="V334">
            <v>44551</v>
          </cell>
          <cell r="W334">
            <v>44551</v>
          </cell>
          <cell r="X334"/>
          <cell r="Y334">
            <v>43026</v>
          </cell>
          <cell r="Z334" t="str">
            <v>DETENIDA</v>
          </cell>
          <cell r="AA334" t="str">
            <v>DETENIDA</v>
          </cell>
          <cell r="AB334" t="str">
            <v>COINCIDE</v>
          </cell>
          <cell r="AC334" t="str">
            <v>MAL MANEJO FINANCIERO-DESCAPITALIZACION DEL CONTRATISTA</v>
          </cell>
        </row>
        <row r="335">
          <cell r="A335">
            <v>586</v>
          </cell>
          <cell r="B335" t="str">
            <v>478-2013</v>
          </cell>
          <cell r="C335" t="str">
            <v>LICEO HATILLO</v>
          </cell>
          <cell r="D335" t="str">
            <v>LICEO HATILLO</v>
          </cell>
          <cell r="E335" t="str">
            <v>SAN CRISTOBAL</v>
          </cell>
          <cell r="F335" t="str">
            <v>SAN CRISTOBAL</v>
          </cell>
          <cell r="G335" t="str">
            <v>NUEVA</v>
          </cell>
          <cell r="H335" t="str">
            <v>2</v>
          </cell>
          <cell r="I335" t="str">
            <v>MEDIA (M)</v>
          </cell>
          <cell r="J335" t="str">
            <v>ESCUELA</v>
          </cell>
          <cell r="K335" t="str">
            <v>MOPC</v>
          </cell>
          <cell r="L335" t="str">
            <v>HR HIGUEY REALTY SRL</v>
          </cell>
          <cell r="M335">
            <v>27</v>
          </cell>
          <cell r="N335" t="str">
            <v>ROXANNA LAKE</v>
          </cell>
          <cell r="O335">
            <v>81</v>
          </cell>
          <cell r="P335">
            <v>44551</v>
          </cell>
          <cell r="Q335">
            <v>44551</v>
          </cell>
          <cell r="R335">
            <v>44551</v>
          </cell>
          <cell r="S335" t="str">
            <v>COINCIDE</v>
          </cell>
          <cell r="T335" t="str">
            <v>COINCIDE</v>
          </cell>
          <cell r="U335" t="str">
            <v>COINCIDE</v>
          </cell>
          <cell r="V335">
            <v>44551</v>
          </cell>
          <cell r="W335">
            <v>44551</v>
          </cell>
          <cell r="X335"/>
          <cell r="Y335">
            <v>42185</v>
          </cell>
          <cell r="Z335" t="str">
            <v>DETENIDA</v>
          </cell>
          <cell r="AA335" t="str">
            <v>DETENIDA</v>
          </cell>
          <cell r="AB335" t="str">
            <v>COINCIDE</v>
          </cell>
          <cell r="AC335" t="str">
            <v>MAL MANEJO FINANCIERO-DESCAPITALIZACION DEL CONTRATISTA</v>
          </cell>
        </row>
        <row r="336">
          <cell r="A336">
            <v>1664</v>
          </cell>
          <cell r="B336" t="str">
            <v>0427-15</v>
          </cell>
          <cell r="C336" t="str">
            <v>LICEO MADRE VIEJA SUR</v>
          </cell>
          <cell r="D336" t="str">
            <v>LICEO MADRE VIEJA SUR</v>
          </cell>
          <cell r="E336" t="str">
            <v>SAN CRISTOBAL</v>
          </cell>
          <cell r="F336" t="str">
            <v>SAN CRISTOBAL</v>
          </cell>
          <cell r="G336" t="str">
            <v>NUEVA</v>
          </cell>
          <cell r="H336" t="str">
            <v>4</v>
          </cell>
          <cell r="I336" t="str">
            <v>MEDIA (M)</v>
          </cell>
          <cell r="J336" t="str">
            <v>ESCUELA</v>
          </cell>
          <cell r="K336" t="str">
            <v>MOPC</v>
          </cell>
          <cell r="L336" t="str">
            <v>EDINSA ELADIO DURAN INVESTMENTS SRL</v>
          </cell>
          <cell r="M336">
            <v>24</v>
          </cell>
          <cell r="N336" t="str">
            <v>ROXANNA LAKE</v>
          </cell>
          <cell r="O336">
            <v>1</v>
          </cell>
          <cell r="P336">
            <v>44561</v>
          </cell>
          <cell r="Q336">
            <v>44561</v>
          </cell>
          <cell r="R336">
            <v>44561</v>
          </cell>
          <cell r="S336" t="str">
            <v>COINCIDE</v>
          </cell>
          <cell r="T336" t="str">
            <v>COINCIDE</v>
          </cell>
          <cell r="U336" t="str">
            <v>COINCIDE</v>
          </cell>
          <cell r="V336">
            <v>44561</v>
          </cell>
          <cell r="W336">
            <v>44439</v>
          </cell>
          <cell r="X336"/>
          <cell r="Y336">
            <v>43418</v>
          </cell>
          <cell r="Z336" t="str">
            <v>DETENIDA</v>
          </cell>
          <cell r="AA336" t="str">
            <v>DETENIDA</v>
          </cell>
          <cell r="AB336" t="str">
            <v>COINCIDE</v>
          </cell>
          <cell r="AC336" t="str">
            <v>PROBLEMAS LEGALES (SOLAR)</v>
          </cell>
        </row>
        <row r="337">
          <cell r="A337">
            <v>1665</v>
          </cell>
          <cell r="B337" t="str">
            <v>0183-15</v>
          </cell>
          <cell r="C337" t="str">
            <v>LICEO NAJAYO ARRIBA</v>
          </cell>
          <cell r="D337" t="str">
            <v>LICEO NAJAYO ARRIBA</v>
          </cell>
          <cell r="E337" t="str">
            <v>SAN CRISTOBAL</v>
          </cell>
          <cell r="F337" t="str">
            <v>SAN CRISTOBAL</v>
          </cell>
          <cell r="G337" t="str">
            <v>NUEVA</v>
          </cell>
          <cell r="H337" t="str">
            <v>4</v>
          </cell>
          <cell r="I337" t="str">
            <v>MEDIA (M)</v>
          </cell>
          <cell r="J337" t="str">
            <v>ESCUELA</v>
          </cell>
          <cell r="K337" t="str">
            <v>MOPC</v>
          </cell>
          <cell r="L337" t="str">
            <v>WILFREDO MENA VERAS</v>
          </cell>
          <cell r="M337">
            <v>12</v>
          </cell>
          <cell r="N337" t="str">
            <v>ROXANNA LAKE</v>
          </cell>
          <cell r="O337">
            <v>72</v>
          </cell>
          <cell r="P337">
            <v>44012</v>
          </cell>
          <cell r="Q337">
            <v>44012</v>
          </cell>
          <cell r="R337">
            <v>44012</v>
          </cell>
          <cell r="S337" t="str">
            <v>COINCIDE</v>
          </cell>
          <cell r="T337" t="str">
            <v>COINCIDE</v>
          </cell>
          <cell r="U337" t="str">
            <v>COINCIDE</v>
          </cell>
          <cell r="V337">
            <v>44012</v>
          </cell>
          <cell r="W337">
            <v>44012</v>
          </cell>
          <cell r="X337"/>
          <cell r="Y337"/>
          <cell r="Z337" t="str">
            <v>ACTIVA</v>
          </cell>
          <cell r="AA337" t="str">
            <v>ACTIVA</v>
          </cell>
          <cell r="AB337" t="str">
            <v>COINCIDE</v>
          </cell>
          <cell r="AC337" t="str">
            <v>RITMO ESPERADO</v>
          </cell>
        </row>
        <row r="338">
          <cell r="A338">
            <v>1666</v>
          </cell>
          <cell r="B338" t="str">
            <v>0184-15</v>
          </cell>
          <cell r="C338" t="str">
            <v>LICEO SABANA TORO</v>
          </cell>
          <cell r="D338" t="str">
            <v/>
          </cell>
          <cell r="E338" t="str">
            <v>SAN CRISTOBAL</v>
          </cell>
          <cell r="F338" t="str">
            <v>SAN CRISTOBAL</v>
          </cell>
          <cell r="G338" t="str">
            <v>NUEVA</v>
          </cell>
          <cell r="H338" t="str">
            <v>4</v>
          </cell>
          <cell r="I338" t="str">
            <v>MEDIA (M)</v>
          </cell>
          <cell r="J338" t="str">
            <v>ESCUELA</v>
          </cell>
          <cell r="K338" t="str">
            <v>MOPC</v>
          </cell>
          <cell r="L338" t="str">
            <v>WALDO MANUEL CAMPUSANO SEGURA</v>
          </cell>
          <cell r="M338">
            <v>24</v>
          </cell>
          <cell r="N338" t="str">
            <v>ROXANNA LAKE</v>
          </cell>
          <cell r="O338">
            <v>5</v>
          </cell>
          <cell r="P338">
            <v>44429</v>
          </cell>
          <cell r="Q338">
            <v>44429</v>
          </cell>
          <cell r="R338">
            <v>44429</v>
          </cell>
          <cell r="S338" t="str">
            <v>COINCIDE</v>
          </cell>
          <cell r="T338" t="str">
            <v>COINCIDE</v>
          </cell>
          <cell r="U338" t="str">
            <v>COINCIDE</v>
          </cell>
          <cell r="V338">
            <v>44429</v>
          </cell>
          <cell r="W338">
            <v>44429</v>
          </cell>
          <cell r="X338"/>
          <cell r="Y338">
            <v>43398</v>
          </cell>
          <cell r="Z338" t="str">
            <v>DETENIDA</v>
          </cell>
          <cell r="AA338" t="str">
            <v>DETENIDA</v>
          </cell>
          <cell r="AB338" t="str">
            <v>COINCIDE</v>
          </cell>
          <cell r="AC338" t="str">
            <v>A LA ESPERA DE DOCUMENTOS</v>
          </cell>
        </row>
        <row r="339">
          <cell r="A339">
            <v>1217</v>
          </cell>
          <cell r="B339" t="str">
            <v>2293</v>
          </cell>
          <cell r="C339" t="str">
            <v>BASICA LAS MERCEDES (LICEO NIGUA 2)</v>
          </cell>
          <cell r="D339" t="str">
            <v>LICEO NIGUA 2</v>
          </cell>
          <cell r="E339" t="str">
            <v>SAN CRISTOBAL</v>
          </cell>
          <cell r="F339" t="str">
            <v>SAN GREGORIO DE NIGUA</v>
          </cell>
          <cell r="G339" t="str">
            <v>NUEVA</v>
          </cell>
          <cell r="H339" t="str">
            <v>3</v>
          </cell>
          <cell r="I339" t="str">
            <v>MEDIA (M)</v>
          </cell>
          <cell r="J339" t="str">
            <v>ESCUELA</v>
          </cell>
          <cell r="K339" t="str">
            <v>MOPC</v>
          </cell>
          <cell r="L339" t="str">
            <v>JOSE LUIS RODRIGUEZ PEGUERO</v>
          </cell>
          <cell r="M339">
            <v>16</v>
          </cell>
          <cell r="N339" t="str">
            <v>ROXANNA LAKE</v>
          </cell>
          <cell r="O339">
            <v>1</v>
          </cell>
          <cell r="P339">
            <v>44429</v>
          </cell>
          <cell r="Q339">
            <v>44429</v>
          </cell>
          <cell r="R339">
            <v>44429</v>
          </cell>
          <cell r="S339" t="str">
            <v>COINCIDE</v>
          </cell>
          <cell r="T339" t="str">
            <v>COINCIDE</v>
          </cell>
          <cell r="U339" t="str">
            <v>COINCIDE</v>
          </cell>
          <cell r="V339">
            <v>44429</v>
          </cell>
          <cell r="W339">
            <v>44429</v>
          </cell>
          <cell r="X339"/>
          <cell r="Y339"/>
          <cell r="Z339" t="str">
            <v>PRELIMINARES</v>
          </cell>
          <cell r="AA339" t="str">
            <v>DETENIDA</v>
          </cell>
          <cell r="AB339" t="str">
            <v>NO COINCIDE</v>
          </cell>
          <cell r="AC339" t="str">
            <v>CAMBIO DE SOLAR</v>
          </cell>
        </row>
        <row r="340">
          <cell r="A340">
            <v>1932</v>
          </cell>
          <cell r="B340" t="str">
            <v>4241</v>
          </cell>
          <cell r="C340" t="str">
            <v>LICEO CESAR EVERTZ</v>
          </cell>
          <cell r="D340" t="str">
            <v/>
          </cell>
          <cell r="E340" t="str">
            <v>SAN CRISTOBAL</v>
          </cell>
          <cell r="F340" t="str">
            <v>VILLA ALTAGRACIA</v>
          </cell>
          <cell r="G340" t="str">
            <v>NUEVA</v>
          </cell>
          <cell r="H340" t="str">
            <v>4</v>
          </cell>
          <cell r="I340" t="str">
            <v>MEDIA (M)</v>
          </cell>
          <cell r="J340" t="str">
            <v>ESCUELA</v>
          </cell>
          <cell r="K340" t="str">
            <v>MOPC</v>
          </cell>
          <cell r="L340" t="str">
            <v>YUDITH ALTAGRACIA JAVIER MORILLO</v>
          </cell>
          <cell r="M340">
            <v>0</v>
          </cell>
          <cell r="N340" t="str">
            <v>ROXANNA LAKE</v>
          </cell>
          <cell r="O340">
            <v>23</v>
          </cell>
          <cell r="P340">
            <v>44134</v>
          </cell>
          <cell r="Q340">
            <v>44186</v>
          </cell>
          <cell r="R340">
            <v>44134</v>
          </cell>
          <cell r="S340" t="str">
            <v>NO COINCIDE</v>
          </cell>
          <cell r="T340" t="str">
            <v>COINCIDE</v>
          </cell>
          <cell r="U340" t="str">
            <v>NO COINCIDE</v>
          </cell>
          <cell r="V340">
            <v>44134</v>
          </cell>
          <cell r="W340">
            <v>44134</v>
          </cell>
          <cell r="X340"/>
          <cell r="Y340"/>
          <cell r="Z340" t="str">
            <v>ACTIVA</v>
          </cell>
          <cell r="AA340" t="str">
            <v>ACTIVA</v>
          </cell>
          <cell r="AB340" t="str">
            <v>COINCIDE</v>
          </cell>
          <cell r="AC340" t="str">
            <v>RITMO ESPERADO</v>
          </cell>
        </row>
        <row r="341">
          <cell r="A341">
            <v>1679</v>
          </cell>
          <cell r="B341" t="str">
            <v>0191-15</v>
          </cell>
          <cell r="C341" t="str">
            <v>LICEO MARIA TERESA MIRABAL</v>
          </cell>
          <cell r="D341" t="str">
            <v/>
          </cell>
          <cell r="E341" t="str">
            <v>SAN CRISTOBAL</v>
          </cell>
          <cell r="F341" t="str">
            <v>VILLA ALTAGRACIA</v>
          </cell>
          <cell r="G341" t="str">
            <v>NUEVA</v>
          </cell>
          <cell r="H341" t="str">
            <v>4</v>
          </cell>
          <cell r="I341" t="str">
            <v>MEDIA (M)</v>
          </cell>
          <cell r="J341" t="str">
            <v>ESCUELA</v>
          </cell>
          <cell r="K341" t="str">
            <v>MOPC</v>
          </cell>
          <cell r="L341" t="str">
            <v>JOSE MARIA POLANCO BRITO</v>
          </cell>
          <cell r="M341">
            <v>24</v>
          </cell>
          <cell r="N341" t="str">
            <v>ROXANNA LAKE</v>
          </cell>
          <cell r="O341">
            <v>3</v>
          </cell>
          <cell r="P341">
            <v>44551</v>
          </cell>
          <cell r="Q341">
            <v>44551</v>
          </cell>
          <cell r="R341">
            <v>44551</v>
          </cell>
          <cell r="S341" t="str">
            <v>COINCIDE</v>
          </cell>
          <cell r="T341" t="str">
            <v>COINCIDE</v>
          </cell>
          <cell r="U341" t="str">
            <v>COINCIDE</v>
          </cell>
          <cell r="V341">
            <v>44551</v>
          </cell>
          <cell r="W341">
            <v>44551</v>
          </cell>
          <cell r="X341"/>
          <cell r="Y341">
            <v>43108</v>
          </cell>
          <cell r="Z341" t="str">
            <v>DETENIDA</v>
          </cell>
          <cell r="AA341" t="str">
            <v>DETENIDA</v>
          </cell>
          <cell r="AB341" t="str">
            <v>COINCIDE</v>
          </cell>
          <cell r="AC341" t="str">
            <v>PROBLEMAS LEGALES</v>
          </cell>
        </row>
        <row r="342">
          <cell r="A342">
            <v>1951</v>
          </cell>
          <cell r="B342" t="str">
            <v/>
          </cell>
          <cell r="C342" t="str">
            <v>PRIMARIA LOS FRANCOS (LICEO SALOME UREÑA)</v>
          </cell>
          <cell r="D342" t="str">
            <v/>
          </cell>
          <cell r="E342" t="str">
            <v>SAN CRISTOBAL</v>
          </cell>
          <cell r="F342" t="str">
            <v>YAGUATE</v>
          </cell>
          <cell r="G342" t="str">
            <v>NUEVA</v>
          </cell>
          <cell r="H342" t="str">
            <v>4</v>
          </cell>
          <cell r="I342" t="str">
            <v>MEDIA (M)</v>
          </cell>
          <cell r="J342" t="str">
            <v>ESCUELA</v>
          </cell>
          <cell r="K342" t="str">
            <v>MOPC</v>
          </cell>
          <cell r="L342" t="str">
            <v>CONSTRUCTORA BELLO D JESUS SRL</v>
          </cell>
          <cell r="M342">
            <v>0</v>
          </cell>
          <cell r="N342" t="str">
            <v>ROXANNA LAKE</v>
          </cell>
          <cell r="O342">
            <v>10</v>
          </cell>
          <cell r="P342">
            <v>44377</v>
          </cell>
          <cell r="Q342">
            <v>44377</v>
          </cell>
          <cell r="R342">
            <v>44377</v>
          </cell>
          <cell r="S342" t="str">
            <v>COINCIDE</v>
          </cell>
          <cell r="T342" t="str">
            <v>COINCIDE</v>
          </cell>
          <cell r="U342" t="str">
            <v>COINCIDE</v>
          </cell>
          <cell r="V342">
            <v>44377</v>
          </cell>
          <cell r="W342">
            <v>44377</v>
          </cell>
          <cell r="X342"/>
          <cell r="Y342"/>
          <cell r="Z342" t="str">
            <v>ACTIVA</v>
          </cell>
          <cell r="AA342" t="str">
            <v>ACTIVA</v>
          </cell>
          <cell r="AB342" t="str">
            <v>COINCIDE</v>
          </cell>
          <cell r="AC342" t="str">
            <v>RITMO ESPERADO</v>
          </cell>
        </row>
        <row r="343">
          <cell r="A343">
            <v>1226</v>
          </cell>
          <cell r="B343" t="str">
            <v>2429-2013</v>
          </cell>
          <cell r="C343" t="str">
            <v>LICEO CALLEJON DE NIZAO</v>
          </cell>
          <cell r="D343" t="str">
            <v>LICEO CALLEJON DE NIZAO</v>
          </cell>
          <cell r="E343" t="str">
            <v>SAN JOSE DE OCOA</v>
          </cell>
          <cell r="F343" t="str">
            <v>SAN JOSE DE OCOA</v>
          </cell>
          <cell r="G343" t="str">
            <v>NUEVA</v>
          </cell>
          <cell r="H343" t="str">
            <v>3</v>
          </cell>
          <cell r="I343" t="str">
            <v>MEDIA (M)</v>
          </cell>
          <cell r="J343" t="str">
            <v>ESCUELA</v>
          </cell>
          <cell r="K343" t="str">
            <v>MOPC</v>
          </cell>
          <cell r="L343" t="str">
            <v>JULIO MOCK &amp; COMPANIAS SRL</v>
          </cell>
          <cell r="M343">
            <v>6</v>
          </cell>
          <cell r="N343" t="str">
            <v>ROXANNA LAKE</v>
          </cell>
          <cell r="O343">
            <v>5</v>
          </cell>
          <cell r="P343">
            <v>44186</v>
          </cell>
          <cell r="Q343">
            <v>44439</v>
          </cell>
          <cell r="R343">
            <v>44186</v>
          </cell>
          <cell r="S343" t="str">
            <v>NO COINCIDE</v>
          </cell>
          <cell r="T343" t="str">
            <v>COINCIDE</v>
          </cell>
          <cell r="U343" t="str">
            <v>NO COINCIDE</v>
          </cell>
          <cell r="V343">
            <v>44186</v>
          </cell>
          <cell r="W343">
            <v>44186</v>
          </cell>
          <cell r="X343"/>
          <cell r="Y343"/>
          <cell r="Z343" t="str">
            <v>PRELIMINARES</v>
          </cell>
          <cell r="AA343" t="str">
            <v>PRELIMINARES</v>
          </cell>
          <cell r="AB343" t="str">
            <v>COINCIDE</v>
          </cell>
          <cell r="AC343" t="str">
            <v xml:space="preserve">A LA ESPERA APROBACIONES </v>
          </cell>
        </row>
        <row r="344">
          <cell r="A344">
            <v>1928</v>
          </cell>
          <cell r="B344" t="str">
            <v>0159</v>
          </cell>
          <cell r="C344" t="str">
            <v>CARLOS GONZALEZ NUÑEZ - EL PINO</v>
          </cell>
          <cell r="D344" t="str">
            <v/>
          </cell>
          <cell r="E344" t="str">
            <v>DAJABON</v>
          </cell>
          <cell r="F344" t="str">
            <v>EL PINO</v>
          </cell>
          <cell r="G344" t="str">
            <v>NUEVA</v>
          </cell>
          <cell r="H344" t="str">
            <v>2</v>
          </cell>
          <cell r="I344" t="str">
            <v>MEDIA (M)</v>
          </cell>
          <cell r="J344" t="str">
            <v>ESCUELA</v>
          </cell>
          <cell r="K344" t="str">
            <v>MOPC</v>
          </cell>
          <cell r="L344" t="str">
            <v>JOSE RAFAEL ESPINAL FORTUNA</v>
          </cell>
          <cell r="M344">
            <v>0</v>
          </cell>
          <cell r="N344" t="str">
            <v>DIOGENES REYES</v>
          </cell>
          <cell r="O344">
            <v>65</v>
          </cell>
          <cell r="P344">
            <v>44439</v>
          </cell>
          <cell r="Q344">
            <v>44439</v>
          </cell>
          <cell r="R344">
            <v>44439</v>
          </cell>
          <cell r="S344" t="str">
            <v>COINCIDE</v>
          </cell>
          <cell r="T344" t="str">
            <v>COINCIDE</v>
          </cell>
          <cell r="U344" t="str">
            <v>COINCIDE</v>
          </cell>
          <cell r="V344">
            <v>44439</v>
          </cell>
          <cell r="W344">
            <v>44439</v>
          </cell>
          <cell r="X344"/>
          <cell r="Y344">
            <v>43658</v>
          </cell>
          <cell r="Z344" t="str">
            <v>DETENIDA</v>
          </cell>
          <cell r="AA344" t="str">
            <v>DETENIDA</v>
          </cell>
          <cell r="AB344" t="str">
            <v>COINCIDE</v>
          </cell>
          <cell r="AC344" t="str">
            <v>DEPARTAMENTO CALCULO</v>
          </cell>
        </row>
        <row r="345">
          <cell r="A345">
            <v>1912</v>
          </cell>
          <cell r="B345" t="str">
            <v>2566-2013</v>
          </cell>
          <cell r="C345" t="str">
            <v>LICEO CORINA BELLIARD</v>
          </cell>
          <cell r="D345" t="str">
            <v/>
          </cell>
          <cell r="E345" t="str">
            <v>MONTE CRISTI</v>
          </cell>
          <cell r="F345" t="str">
            <v>GUAYUBIN</v>
          </cell>
          <cell r="G345" t="str">
            <v>AMPLIACION Y REPARACION</v>
          </cell>
          <cell r="H345" t="str">
            <v>1</v>
          </cell>
          <cell r="I345" t="str">
            <v>MEDIA (M)</v>
          </cell>
          <cell r="J345" t="str">
            <v>ESCUELA</v>
          </cell>
          <cell r="K345" t="str">
            <v>MOPC2</v>
          </cell>
          <cell r="L345" t="str">
            <v>MANUEL ALFONSO ISIDOR MEDINA</v>
          </cell>
          <cell r="M345">
            <v>9</v>
          </cell>
          <cell r="N345" t="str">
            <v>DIOGENES REYES</v>
          </cell>
          <cell r="O345">
            <v>47</v>
          </cell>
          <cell r="P345">
            <v>44073</v>
          </cell>
          <cell r="Q345">
            <v>44073</v>
          </cell>
          <cell r="R345">
            <v>44073</v>
          </cell>
          <cell r="S345" t="str">
            <v>COINCIDE</v>
          </cell>
          <cell r="T345" t="str">
            <v>COINCIDE</v>
          </cell>
          <cell r="U345" t="str">
            <v>COINCIDE</v>
          </cell>
          <cell r="V345">
            <v>44073</v>
          </cell>
          <cell r="W345">
            <v>44073</v>
          </cell>
          <cell r="X345"/>
          <cell r="Y345"/>
          <cell r="Z345" t="str">
            <v>ACTIVA</v>
          </cell>
          <cell r="AA345" t="str">
            <v>ACTIVA</v>
          </cell>
          <cell r="AB345" t="str">
            <v>COINCIDE</v>
          </cell>
          <cell r="AC345" t="str">
            <v>RITMO ESPERADO</v>
          </cell>
        </row>
        <row r="346">
          <cell r="A346">
            <v>762</v>
          </cell>
          <cell r="B346" t="str">
            <v>387-2013</v>
          </cell>
          <cell r="C346" t="str">
            <v>LUIS JOSE ANTOINE</v>
          </cell>
          <cell r="D346" t="str">
            <v/>
          </cell>
          <cell r="E346" t="str">
            <v>MONTE CRISTI</v>
          </cell>
          <cell r="F346" t="str">
            <v>GUAYUBIN</v>
          </cell>
          <cell r="G346" t="str">
            <v>AMPLIACION Y REPARACION</v>
          </cell>
          <cell r="H346" t="str">
            <v>2</v>
          </cell>
          <cell r="I346" t="str">
            <v>MEDIA (M)</v>
          </cell>
          <cell r="J346" t="str">
            <v>ESCUELA</v>
          </cell>
          <cell r="K346" t="str">
            <v>MOPC2</v>
          </cell>
          <cell r="L346" t="str">
            <v>JOAQUIN ANTONIO TAVAREZ GLAS</v>
          </cell>
          <cell r="M346">
            <v>6</v>
          </cell>
          <cell r="N346" t="str">
            <v>DIOGENES REYES</v>
          </cell>
          <cell r="O346">
            <v>65</v>
          </cell>
          <cell r="P346">
            <v>44438</v>
          </cell>
          <cell r="Q346">
            <v>44438</v>
          </cell>
          <cell r="R346">
            <v>44438</v>
          </cell>
          <cell r="S346" t="str">
            <v>COINCIDE</v>
          </cell>
          <cell r="T346" t="str">
            <v>COINCIDE</v>
          </cell>
          <cell r="U346" t="str">
            <v>COINCIDE</v>
          </cell>
          <cell r="V346">
            <v>44438</v>
          </cell>
          <cell r="W346">
            <v>44438</v>
          </cell>
          <cell r="X346"/>
          <cell r="Y346">
            <v>43124</v>
          </cell>
          <cell r="Z346" t="str">
            <v>DETENIDA</v>
          </cell>
          <cell r="AA346" t="str">
            <v>DETENIDA</v>
          </cell>
          <cell r="AB346" t="str">
            <v>COINCIDE</v>
          </cell>
          <cell r="AC346" t="str">
            <v>MAL MANEJO FINANCIERO-DESCAPITALIZACION DEL CONTRATISTA</v>
          </cell>
        </row>
        <row r="347">
          <cell r="A347">
            <v>764</v>
          </cell>
          <cell r="B347" t="str">
            <v>389-2013</v>
          </cell>
          <cell r="C347" t="str">
            <v>RAMON EMILIO LOZADA</v>
          </cell>
          <cell r="D347" t="str">
            <v/>
          </cell>
          <cell r="E347" t="str">
            <v>MONTE CRISTI</v>
          </cell>
          <cell r="F347" t="str">
            <v>GUAYUBIN</v>
          </cell>
          <cell r="G347" t="str">
            <v>AMPLIACION Y REPARACION</v>
          </cell>
          <cell r="H347" t="str">
            <v>2</v>
          </cell>
          <cell r="I347" t="str">
            <v>MEDIA (M)</v>
          </cell>
          <cell r="J347" t="str">
            <v>ESCUELA</v>
          </cell>
          <cell r="K347" t="str">
            <v>MOPC2</v>
          </cell>
          <cell r="L347" t="str">
            <v>JOSE WILLIAM CASTILLO LIBERATO</v>
          </cell>
          <cell r="M347">
            <v>2</v>
          </cell>
          <cell r="N347" t="str">
            <v>DIOGENES REYES</v>
          </cell>
          <cell r="O347">
            <v>26</v>
          </cell>
          <cell r="P347">
            <v>44438</v>
          </cell>
          <cell r="Q347">
            <v>44323</v>
          </cell>
          <cell r="R347">
            <v>44438</v>
          </cell>
          <cell r="S347" t="str">
            <v>NO COINCIDE</v>
          </cell>
          <cell r="T347" t="str">
            <v>COINCIDE</v>
          </cell>
          <cell r="U347" t="str">
            <v>NO COINCIDE</v>
          </cell>
          <cell r="V347">
            <v>44438</v>
          </cell>
          <cell r="W347">
            <v>44438</v>
          </cell>
          <cell r="X347"/>
          <cell r="Y347">
            <v>43641</v>
          </cell>
          <cell r="Z347" t="str">
            <v>DETENIDA</v>
          </cell>
          <cell r="AA347" t="str">
            <v>DETENIDA</v>
          </cell>
          <cell r="AB347" t="str">
            <v>COINCIDE</v>
          </cell>
          <cell r="AC347" t="str">
            <v>MAL MANEJO FINANCIERO-DESCAPITALIZACION DEL CONTRATISTA</v>
          </cell>
        </row>
        <row r="348">
          <cell r="A348">
            <v>769</v>
          </cell>
          <cell r="B348" t="str">
            <v>394-2013</v>
          </cell>
          <cell r="C348" t="str">
            <v>SANTA CRUZ</v>
          </cell>
          <cell r="D348" t="str">
            <v/>
          </cell>
          <cell r="E348" t="str">
            <v>MONTE CRISTI</v>
          </cell>
          <cell r="F348" t="str">
            <v>LAS MATAS DE SANTA CRUZ</v>
          </cell>
          <cell r="G348" t="str">
            <v>AMPLIACION Y REPARACION</v>
          </cell>
          <cell r="H348" t="str">
            <v>2</v>
          </cell>
          <cell r="I348" t="str">
            <v>MEDIA (M)</v>
          </cell>
          <cell r="J348" t="str">
            <v>ESCUELA</v>
          </cell>
          <cell r="K348" t="str">
            <v>MOPC2</v>
          </cell>
          <cell r="L348" t="str">
            <v>INGENIERIA PRACTICA</v>
          </cell>
          <cell r="M348">
            <v>1</v>
          </cell>
          <cell r="N348" t="str">
            <v>DIOGENES REYES</v>
          </cell>
          <cell r="O348">
            <v>40</v>
          </cell>
          <cell r="P348">
            <v>44058</v>
          </cell>
          <cell r="Q348">
            <v>44180</v>
          </cell>
          <cell r="R348">
            <v>44058</v>
          </cell>
          <cell r="S348" t="str">
            <v>NO COINCIDE</v>
          </cell>
          <cell r="T348" t="str">
            <v>COINCIDE</v>
          </cell>
          <cell r="U348" t="str">
            <v>NO COINCIDE</v>
          </cell>
          <cell r="V348">
            <v>44058</v>
          </cell>
          <cell r="W348">
            <v>44058</v>
          </cell>
          <cell r="X348"/>
          <cell r="Y348">
            <v>43710</v>
          </cell>
          <cell r="Z348" t="str">
            <v>DETENIDA</v>
          </cell>
          <cell r="AA348" t="str">
            <v>DETENIDA</v>
          </cell>
          <cell r="AB348" t="str">
            <v>COINCIDE</v>
          </cell>
          <cell r="AC348" t="str">
            <v>PENDIENTE PAGO CUBICACION</v>
          </cell>
        </row>
        <row r="349">
          <cell r="A349">
            <v>1177</v>
          </cell>
          <cell r="B349" t="str">
            <v>2418</v>
          </cell>
          <cell r="C349" t="str">
            <v>LICEO MARTIN HIRALDO CRUZ</v>
          </cell>
          <cell r="D349" t="str">
            <v>LICEO MARTIN HIRALDO CRUZ</v>
          </cell>
          <cell r="E349" t="str">
            <v>PUERTO PLATA</v>
          </cell>
          <cell r="F349" t="str">
            <v>ALTAMIRA</v>
          </cell>
          <cell r="G349" t="str">
            <v>NUEVA</v>
          </cell>
          <cell r="H349" t="str">
            <v>3</v>
          </cell>
          <cell r="I349" t="str">
            <v>MEDIA (M)</v>
          </cell>
          <cell r="J349" t="str">
            <v>ESCUELA</v>
          </cell>
          <cell r="K349" t="str">
            <v>MOPC</v>
          </cell>
          <cell r="L349" t="str">
            <v>LEXINGTON DEVELOPMENT SRL</v>
          </cell>
          <cell r="M349">
            <v>7</v>
          </cell>
          <cell r="N349" t="str">
            <v>DIOGENES REYES</v>
          </cell>
          <cell r="O349">
            <v>80</v>
          </cell>
          <cell r="P349">
            <v>44186</v>
          </cell>
          <cell r="Q349">
            <v>44421</v>
          </cell>
          <cell r="R349">
            <v>44186</v>
          </cell>
          <cell r="S349" t="str">
            <v>NO COINCIDE</v>
          </cell>
          <cell r="T349" t="str">
            <v>COINCIDE</v>
          </cell>
          <cell r="U349" t="str">
            <v>NO COINCIDE</v>
          </cell>
          <cell r="V349">
            <v>44186</v>
          </cell>
          <cell r="W349">
            <v>44186</v>
          </cell>
          <cell r="X349"/>
          <cell r="Y349">
            <v>43050</v>
          </cell>
          <cell r="Z349" t="str">
            <v>DETENIDA</v>
          </cell>
          <cell r="AA349" t="str">
            <v>DETENIDA</v>
          </cell>
          <cell r="AB349" t="str">
            <v>COINCIDE</v>
          </cell>
          <cell r="AC349" t="str">
            <v>INTERVENCION LEGAL</v>
          </cell>
        </row>
        <row r="350">
          <cell r="A350">
            <v>1621</v>
          </cell>
          <cell r="B350" t="str">
            <v>0153-15</v>
          </cell>
          <cell r="C350" t="str">
            <v>LICEO ESCALERA ARRIBA</v>
          </cell>
          <cell r="D350" t="str">
            <v/>
          </cell>
          <cell r="E350" t="str">
            <v>PUERTO PLATA</v>
          </cell>
          <cell r="F350" t="str">
            <v>ALTAMIRA</v>
          </cell>
          <cell r="G350" t="str">
            <v>NUEVA</v>
          </cell>
          <cell r="H350" t="str">
            <v>4</v>
          </cell>
          <cell r="I350" t="str">
            <v>MEDIA (M)</v>
          </cell>
          <cell r="J350" t="str">
            <v>ESCUELA</v>
          </cell>
          <cell r="K350" t="str">
            <v>MOPC</v>
          </cell>
          <cell r="L350" t="str">
            <v>IBELKA JOSELYN ALONZO GONZALEZ</v>
          </cell>
          <cell r="M350">
            <v>8</v>
          </cell>
          <cell r="N350" t="str">
            <v>DIOGENES REYES</v>
          </cell>
          <cell r="O350">
            <v>5</v>
          </cell>
          <cell r="P350">
            <v>44237</v>
          </cell>
          <cell r="Q350">
            <v>44421</v>
          </cell>
          <cell r="R350">
            <v>44237</v>
          </cell>
          <cell r="S350" t="str">
            <v>NO COINCIDE</v>
          </cell>
          <cell r="T350" t="str">
            <v>COINCIDE</v>
          </cell>
          <cell r="U350" t="str">
            <v>NO COINCIDE</v>
          </cell>
          <cell r="V350">
            <v>44237</v>
          </cell>
          <cell r="W350">
            <v>44237</v>
          </cell>
          <cell r="X350"/>
          <cell r="Y350">
            <v>43384</v>
          </cell>
          <cell r="Z350" t="str">
            <v>DETENIDA</v>
          </cell>
          <cell r="AA350" t="str">
            <v>DETENIDA</v>
          </cell>
          <cell r="AB350" t="str">
            <v>COINCIDE</v>
          </cell>
          <cell r="AC350" t="str">
            <v>CAMBIO DE SOLAR</v>
          </cell>
        </row>
        <row r="351">
          <cell r="A351">
            <v>1622</v>
          </cell>
          <cell r="B351" t="str">
            <v>0154-15</v>
          </cell>
          <cell r="C351" t="str">
            <v>LICEO MARIA IGNACIA SARITA</v>
          </cell>
          <cell r="D351" t="str">
            <v/>
          </cell>
          <cell r="E351" t="str">
            <v>PUERTO PLATA</v>
          </cell>
          <cell r="F351" t="str">
            <v>ALTAMIRA</v>
          </cell>
          <cell r="G351" t="str">
            <v>NUEVA</v>
          </cell>
          <cell r="H351" t="str">
            <v>4</v>
          </cell>
          <cell r="I351" t="str">
            <v>MEDIA (M)</v>
          </cell>
          <cell r="J351" t="str">
            <v>ESCUELA</v>
          </cell>
          <cell r="K351" t="str">
            <v>MOPC</v>
          </cell>
          <cell r="L351" t="str">
            <v>ANNETTE CAROLINA VALDEZ MELO</v>
          </cell>
          <cell r="M351">
            <v>6</v>
          </cell>
          <cell r="N351" t="str">
            <v>DIOGENES REYES</v>
          </cell>
          <cell r="O351">
            <v>16</v>
          </cell>
          <cell r="P351">
            <v>44195</v>
          </cell>
          <cell r="Q351">
            <v>44249</v>
          </cell>
          <cell r="R351">
            <v>44195</v>
          </cell>
          <cell r="S351" t="str">
            <v>NO COINCIDE</v>
          </cell>
          <cell r="T351" t="str">
            <v>COINCIDE</v>
          </cell>
          <cell r="U351" t="str">
            <v>NO COINCIDE</v>
          </cell>
          <cell r="V351">
            <v>44195</v>
          </cell>
          <cell r="W351">
            <v>44195</v>
          </cell>
          <cell r="X351"/>
          <cell r="Y351"/>
          <cell r="Z351" t="str">
            <v>ACTIVA</v>
          </cell>
          <cell r="AA351" t="str">
            <v>DETENIDA</v>
          </cell>
          <cell r="AB351" t="str">
            <v>NO COINCIDE</v>
          </cell>
          <cell r="AC351" t="str">
            <v xml:space="preserve">A LA ESPERA APROBACIONES </v>
          </cell>
        </row>
        <row r="352">
          <cell r="A352">
            <v>1178</v>
          </cell>
          <cell r="B352" t="str">
            <v>2419</v>
          </cell>
          <cell r="C352" t="str">
            <v>LICEO FUNDACION</v>
          </cell>
          <cell r="D352" t="str">
            <v>LICEO FUNDACION</v>
          </cell>
          <cell r="E352" t="str">
            <v>PUERTO PLATA</v>
          </cell>
          <cell r="F352" t="str">
            <v>GUANANICO</v>
          </cell>
          <cell r="G352" t="str">
            <v>NUEVA</v>
          </cell>
          <cell r="H352" t="str">
            <v>3</v>
          </cell>
          <cell r="I352" t="str">
            <v>MEDIA (M)</v>
          </cell>
          <cell r="J352" t="str">
            <v>ESCUELA</v>
          </cell>
          <cell r="K352" t="str">
            <v>MOPC</v>
          </cell>
          <cell r="L352" t="str">
            <v>HORMIGONES PUERTO PLATA SRL</v>
          </cell>
          <cell r="M352">
            <v>9</v>
          </cell>
          <cell r="N352" t="str">
            <v>DIOGENES REYES</v>
          </cell>
          <cell r="O352">
            <v>12</v>
          </cell>
          <cell r="P352">
            <v>44185</v>
          </cell>
          <cell r="Q352">
            <v>44186</v>
          </cell>
          <cell r="R352">
            <v>44185</v>
          </cell>
          <cell r="S352" t="str">
            <v>NO COINCIDE</v>
          </cell>
          <cell r="T352" t="str">
            <v>COINCIDE</v>
          </cell>
          <cell r="U352" t="str">
            <v>NO COINCIDE</v>
          </cell>
          <cell r="V352">
            <v>44185</v>
          </cell>
          <cell r="W352">
            <v>44185</v>
          </cell>
          <cell r="X352"/>
          <cell r="Y352">
            <v>42564</v>
          </cell>
          <cell r="Z352" t="str">
            <v>ACTIVA</v>
          </cell>
          <cell r="AA352" t="str">
            <v>ACTIVA</v>
          </cell>
          <cell r="AB352" t="str">
            <v>COINCIDE</v>
          </cell>
          <cell r="AC352" t="str">
            <v>RITMO ESPERADO</v>
          </cell>
        </row>
        <row r="353">
          <cell r="A353">
            <v>1624</v>
          </cell>
          <cell r="B353" t="str">
            <v>0156-15</v>
          </cell>
          <cell r="C353" t="str">
            <v>LICEO CABIA</v>
          </cell>
          <cell r="D353" t="str">
            <v>LICEO CABIA</v>
          </cell>
          <cell r="E353" t="str">
            <v>PUERTO PLATA</v>
          </cell>
          <cell r="F353" t="str">
            <v>IMBERT</v>
          </cell>
          <cell r="G353" t="str">
            <v>NUEVA</v>
          </cell>
          <cell r="H353" t="str">
            <v>4</v>
          </cell>
          <cell r="I353" t="str">
            <v>MEDIA (M)</v>
          </cell>
          <cell r="J353" t="str">
            <v>ESCUELA</v>
          </cell>
          <cell r="K353" t="str">
            <v>MOPC</v>
          </cell>
          <cell r="L353" t="str">
            <v>JUAN MIGUEL DE OLEO OGANDO</v>
          </cell>
          <cell r="M353">
            <v>7</v>
          </cell>
          <cell r="N353" t="str">
            <v>DIOGENES REYES</v>
          </cell>
          <cell r="O353">
            <v>42</v>
          </cell>
          <cell r="P353">
            <v>44048</v>
          </cell>
          <cell r="Q353">
            <v>44048</v>
          </cell>
          <cell r="R353">
            <v>44048</v>
          </cell>
          <cell r="S353" t="str">
            <v>COINCIDE</v>
          </cell>
          <cell r="T353" t="str">
            <v>COINCIDE</v>
          </cell>
          <cell r="U353" t="str">
            <v>COINCIDE</v>
          </cell>
          <cell r="V353">
            <v>44048</v>
          </cell>
          <cell r="W353">
            <v>44048</v>
          </cell>
          <cell r="X353"/>
          <cell r="Y353"/>
          <cell r="Z353" t="str">
            <v>ACTIVA</v>
          </cell>
          <cell r="AA353" t="str">
            <v>ACTIVA</v>
          </cell>
          <cell r="AB353" t="str">
            <v>COINCIDE</v>
          </cell>
          <cell r="AC353" t="str">
            <v>RITMO ESPERADO</v>
          </cell>
        </row>
        <row r="354">
          <cell r="A354">
            <v>1181</v>
          </cell>
          <cell r="B354" t="str">
            <v>2263</v>
          </cell>
          <cell r="C354" t="str">
            <v>LICEO LUCIANO UREÑA</v>
          </cell>
          <cell r="D354" t="str">
            <v>LICEO LUCIANO UREÑA</v>
          </cell>
          <cell r="E354" t="str">
            <v>PUERTO PLATA</v>
          </cell>
          <cell r="F354" t="str">
            <v>LOS HIDALGOS</v>
          </cell>
          <cell r="G354" t="str">
            <v>NUEVA</v>
          </cell>
          <cell r="H354" t="str">
            <v>3</v>
          </cell>
          <cell r="I354" t="str">
            <v>MEDIA (M)</v>
          </cell>
          <cell r="J354" t="str">
            <v>ESCUELA</v>
          </cell>
          <cell r="K354" t="str">
            <v>MOPC</v>
          </cell>
          <cell r="L354" t="str">
            <v>EDUARD GONZALEZ</v>
          </cell>
          <cell r="M354">
            <v>11</v>
          </cell>
          <cell r="N354" t="str">
            <v>DIOGENES REYES</v>
          </cell>
          <cell r="O354">
            <v>18</v>
          </cell>
          <cell r="P354">
            <v>44186</v>
          </cell>
          <cell r="Q354">
            <v>44421</v>
          </cell>
          <cell r="R354">
            <v>44186</v>
          </cell>
          <cell r="S354" t="str">
            <v>NO COINCIDE</v>
          </cell>
          <cell r="T354" t="str">
            <v>COINCIDE</v>
          </cell>
          <cell r="U354" t="str">
            <v>NO COINCIDE</v>
          </cell>
          <cell r="V354">
            <v>44186</v>
          </cell>
          <cell r="W354">
            <v>44186</v>
          </cell>
          <cell r="X354"/>
          <cell r="Y354">
            <v>43543</v>
          </cell>
          <cell r="Z354" t="str">
            <v>DETENIDA</v>
          </cell>
          <cell r="AA354" t="str">
            <v>DETENIDA</v>
          </cell>
          <cell r="AB354" t="str">
            <v>COINCIDE</v>
          </cell>
          <cell r="AC354" t="str">
            <v>MAL MANEJO FINANCIERO-DESCAPITALIZACION DEL CONTRATISTA</v>
          </cell>
        </row>
        <row r="355">
          <cell r="A355">
            <v>1626</v>
          </cell>
          <cell r="B355" t="str">
            <v/>
          </cell>
          <cell r="C355" t="str">
            <v>LICEO BARRANCON</v>
          </cell>
          <cell r="D355" t="str">
            <v>LICEO BARRANCON</v>
          </cell>
          <cell r="E355" t="str">
            <v>PUERTO PLATA</v>
          </cell>
          <cell r="F355" t="str">
            <v>LUPERON</v>
          </cell>
          <cell r="G355" t="str">
            <v>NUEVA</v>
          </cell>
          <cell r="H355" t="str">
            <v>4</v>
          </cell>
          <cell r="I355" t="str">
            <v>MEDIA (M)</v>
          </cell>
          <cell r="J355" t="str">
            <v>ESCUELA</v>
          </cell>
          <cell r="K355" t="str">
            <v>MOPC</v>
          </cell>
          <cell r="L355" t="str">
            <v>CONSTRUCCIONES GEORGE EDUARDO MORALES SRL</v>
          </cell>
          <cell r="M355">
            <v>6</v>
          </cell>
          <cell r="N355" t="str">
            <v>DIOGENES REYES</v>
          </cell>
          <cell r="O355">
            <v>6</v>
          </cell>
          <cell r="P355">
            <v>44195</v>
          </cell>
          <cell r="Q355">
            <v>44237</v>
          </cell>
          <cell r="R355">
            <v>44195</v>
          </cell>
          <cell r="S355" t="str">
            <v>NO COINCIDE</v>
          </cell>
          <cell r="T355" t="str">
            <v>COINCIDE</v>
          </cell>
          <cell r="U355" t="str">
            <v>NO COINCIDE</v>
          </cell>
          <cell r="V355">
            <v>44195</v>
          </cell>
          <cell r="W355">
            <v>44195</v>
          </cell>
          <cell r="X355"/>
          <cell r="Y355">
            <v>42261</v>
          </cell>
          <cell r="Z355" t="str">
            <v>NO INICIADA</v>
          </cell>
          <cell r="AA355" t="str">
            <v>DETENIDA</v>
          </cell>
          <cell r="AB355" t="str">
            <v>NO COINCIDE</v>
          </cell>
          <cell r="AC355" t="str">
            <v>PROBLEMAS LEGALES (SOLAR)</v>
          </cell>
        </row>
        <row r="356">
          <cell r="A356">
            <v>1627</v>
          </cell>
          <cell r="B356" t="str">
            <v>0158-15</v>
          </cell>
          <cell r="C356" t="str">
            <v>LICEO JUAN BENTZ</v>
          </cell>
          <cell r="D356" t="str">
            <v/>
          </cell>
          <cell r="E356" t="str">
            <v>PUERTO PLATA</v>
          </cell>
          <cell r="F356" t="str">
            <v>LUPERON</v>
          </cell>
          <cell r="G356" t="str">
            <v>NUEVA</v>
          </cell>
          <cell r="H356" t="str">
            <v>4</v>
          </cell>
          <cell r="I356" t="str">
            <v>MEDIA (M)</v>
          </cell>
          <cell r="J356" t="str">
            <v>ESCUELA</v>
          </cell>
          <cell r="K356" t="str">
            <v>MOPC</v>
          </cell>
          <cell r="L356" t="str">
            <v>CARLOS JOSE NOBOA GAÑAN</v>
          </cell>
          <cell r="M356">
            <v>7</v>
          </cell>
          <cell r="N356" t="str">
            <v>DIOGENES REYES</v>
          </cell>
          <cell r="O356">
            <v>34</v>
          </cell>
          <cell r="P356">
            <v>44080</v>
          </cell>
          <cell r="Q356">
            <v>44081</v>
          </cell>
          <cell r="R356">
            <v>44080</v>
          </cell>
          <cell r="S356" t="str">
            <v>NO COINCIDE</v>
          </cell>
          <cell r="T356" t="str">
            <v>COINCIDE</v>
          </cell>
          <cell r="U356" t="str">
            <v>NO COINCIDE</v>
          </cell>
          <cell r="V356">
            <v>44080</v>
          </cell>
          <cell r="W356">
            <v>44080</v>
          </cell>
          <cell r="X356"/>
          <cell r="Y356"/>
          <cell r="Z356" t="str">
            <v>ACTIVA</v>
          </cell>
          <cell r="AA356" t="str">
            <v>ACTIVA</v>
          </cell>
          <cell r="AB356" t="str">
            <v>COINCIDE</v>
          </cell>
          <cell r="AC356" t="str">
            <v>RITMO ESPERADO</v>
          </cell>
        </row>
        <row r="357">
          <cell r="A357">
            <v>798</v>
          </cell>
          <cell r="B357" t="str">
            <v>436-2013</v>
          </cell>
          <cell r="C357" t="str">
            <v>LICEO SAN MARCOS</v>
          </cell>
          <cell r="D357" t="str">
            <v>LICEO SAN MARCOS</v>
          </cell>
          <cell r="E357" t="str">
            <v>PUERTO PLATA</v>
          </cell>
          <cell r="F357" t="str">
            <v>PUERTO PLATA</v>
          </cell>
          <cell r="G357" t="str">
            <v>NUEVA</v>
          </cell>
          <cell r="H357" t="str">
            <v>2</v>
          </cell>
          <cell r="I357" t="str">
            <v>MEDIA (M)</v>
          </cell>
          <cell r="J357" t="str">
            <v>ESCUELA</v>
          </cell>
          <cell r="K357" t="str">
            <v>MOPC</v>
          </cell>
          <cell r="L357" t="str">
            <v>CONSTRUCTORA TAYCASA SRL</v>
          </cell>
          <cell r="M357">
            <v>12</v>
          </cell>
          <cell r="N357" t="str">
            <v>DIOGENES REYES</v>
          </cell>
          <cell r="O357">
            <v>70</v>
          </cell>
          <cell r="P357">
            <v>44063</v>
          </cell>
          <cell r="Q357">
            <v>44063</v>
          </cell>
          <cell r="R357">
            <v>44063</v>
          </cell>
          <cell r="S357" t="str">
            <v>COINCIDE</v>
          </cell>
          <cell r="T357" t="str">
            <v>COINCIDE</v>
          </cell>
          <cell r="U357" t="str">
            <v>COINCIDE</v>
          </cell>
          <cell r="V357">
            <v>44063</v>
          </cell>
          <cell r="W357">
            <v>44063</v>
          </cell>
          <cell r="X357"/>
          <cell r="Y357">
            <v>43384</v>
          </cell>
          <cell r="Z357" t="str">
            <v>ACTIVA</v>
          </cell>
          <cell r="AA357" t="str">
            <v>DETENIDA</v>
          </cell>
          <cell r="AB357" t="str">
            <v>NO COINCIDE</v>
          </cell>
          <cell r="AC357" t="str">
            <v>DEPARTAMENTO CALCULO</v>
          </cell>
        </row>
        <row r="358">
          <cell r="A358">
            <v>1186</v>
          </cell>
          <cell r="B358" t="str">
            <v>2268</v>
          </cell>
          <cell r="C358" t="str">
            <v>LICEO PADRE GRANERO</v>
          </cell>
          <cell r="D358" t="str">
            <v>LICEO PADRE GRANERO</v>
          </cell>
          <cell r="E358" t="str">
            <v>PUERTO PLATA</v>
          </cell>
          <cell r="F358" t="str">
            <v>PUERTO PLATA</v>
          </cell>
          <cell r="G358" t="str">
            <v>NUEVA</v>
          </cell>
          <cell r="H358" t="str">
            <v>3</v>
          </cell>
          <cell r="I358" t="str">
            <v>MEDIA (M)</v>
          </cell>
          <cell r="J358" t="str">
            <v>ESCUELA</v>
          </cell>
          <cell r="K358" t="str">
            <v>MOPC</v>
          </cell>
          <cell r="L358" t="str">
            <v>INGRID ABREU COLLADO</v>
          </cell>
          <cell r="M358">
            <v>26</v>
          </cell>
          <cell r="N358" t="str">
            <v>DIOGENES REYES</v>
          </cell>
          <cell r="O358">
            <v>2</v>
          </cell>
          <cell r="P358">
            <v>44253</v>
          </cell>
          <cell r="Q358">
            <v>44253</v>
          </cell>
          <cell r="R358">
            <v>44253</v>
          </cell>
          <cell r="S358" t="str">
            <v>COINCIDE</v>
          </cell>
          <cell r="T358" t="str">
            <v>COINCIDE</v>
          </cell>
          <cell r="U358" t="str">
            <v>COINCIDE</v>
          </cell>
          <cell r="V358">
            <v>44253</v>
          </cell>
          <cell r="W358">
            <v>44253</v>
          </cell>
          <cell r="X358"/>
          <cell r="Y358">
            <v>42466</v>
          </cell>
          <cell r="Z358" t="str">
            <v>DETENIDA</v>
          </cell>
          <cell r="AA358" t="str">
            <v>DETENIDA</v>
          </cell>
          <cell r="AB358" t="str">
            <v>COINCIDE</v>
          </cell>
          <cell r="AC358" t="str">
            <v>CAMBIO DE SOLAR</v>
          </cell>
        </row>
        <row r="359">
          <cell r="A359">
            <v>1631</v>
          </cell>
          <cell r="B359" t="str">
            <v>0165-15</v>
          </cell>
          <cell r="C359" t="str">
            <v>LICEO BARRIO LOS CUETO</v>
          </cell>
          <cell r="D359" t="str">
            <v/>
          </cell>
          <cell r="E359" t="str">
            <v>PUERTO PLATA</v>
          </cell>
          <cell r="F359" t="str">
            <v>PUERTO PLATA</v>
          </cell>
          <cell r="G359" t="str">
            <v>NUEVA</v>
          </cell>
          <cell r="H359" t="str">
            <v>4</v>
          </cell>
          <cell r="I359" t="str">
            <v>MEDIA (M)</v>
          </cell>
          <cell r="J359" t="str">
            <v>ESCUELA</v>
          </cell>
          <cell r="K359" t="str">
            <v>MOPC</v>
          </cell>
          <cell r="L359" t="str">
            <v>JOSE ANTONIO LOPEZ ACOSTA</v>
          </cell>
          <cell r="M359">
            <v>28</v>
          </cell>
          <cell r="N359" t="str">
            <v>DIOGENES REYES</v>
          </cell>
          <cell r="O359">
            <v>24</v>
          </cell>
          <cell r="P359">
            <v>44186</v>
          </cell>
          <cell r="Q359">
            <v>44428</v>
          </cell>
          <cell r="R359">
            <v>44186</v>
          </cell>
          <cell r="S359" t="str">
            <v>NO COINCIDE</v>
          </cell>
          <cell r="T359" t="str">
            <v>COINCIDE</v>
          </cell>
          <cell r="U359" t="str">
            <v>NO COINCIDE</v>
          </cell>
          <cell r="V359">
            <v>44186</v>
          </cell>
          <cell r="W359">
            <v>44186</v>
          </cell>
          <cell r="X359"/>
          <cell r="Y359"/>
          <cell r="Z359" t="str">
            <v>ACTIVA</v>
          </cell>
          <cell r="AA359" t="str">
            <v>DETENIDA</v>
          </cell>
          <cell r="AB359" t="str">
            <v>NO COINCIDE</v>
          </cell>
          <cell r="AC359" t="str">
            <v>DEPARTAMENTO DISEÑO</v>
          </cell>
        </row>
        <row r="360">
          <cell r="A360">
            <v>552</v>
          </cell>
          <cell r="B360" t="str">
            <v>439-2013</v>
          </cell>
          <cell r="C360" t="str">
            <v>MIGUEL MARTINEZ</v>
          </cell>
          <cell r="D360" t="str">
            <v>MIGUEL MARTINEZ</v>
          </cell>
          <cell r="E360" t="str">
            <v>PUERTO PLATA</v>
          </cell>
          <cell r="F360" t="str">
            <v>VILLA ISABELA</v>
          </cell>
          <cell r="G360" t="str">
            <v>NUEVA</v>
          </cell>
          <cell r="H360" t="str">
            <v>2</v>
          </cell>
          <cell r="I360" t="str">
            <v>MEDIA (M)</v>
          </cell>
          <cell r="J360" t="str">
            <v>ESCUELA</v>
          </cell>
          <cell r="K360" t="str">
            <v>MOPC</v>
          </cell>
          <cell r="L360" t="str">
            <v>NESTOR JULIO NAVARRO DE LEON</v>
          </cell>
          <cell r="M360">
            <v>13</v>
          </cell>
          <cell r="N360" t="str">
            <v>DIOGENES REYES</v>
          </cell>
          <cell r="O360">
            <v>14</v>
          </cell>
          <cell r="P360">
            <v>44186</v>
          </cell>
          <cell r="Q360">
            <v>44307</v>
          </cell>
          <cell r="R360">
            <v>44186</v>
          </cell>
          <cell r="S360" t="str">
            <v>NO COINCIDE</v>
          </cell>
          <cell r="T360" t="str">
            <v>COINCIDE</v>
          </cell>
          <cell r="U360" t="str">
            <v>NO COINCIDE</v>
          </cell>
          <cell r="V360">
            <v>44186</v>
          </cell>
          <cell r="W360">
            <v>44186</v>
          </cell>
          <cell r="X360"/>
          <cell r="Y360">
            <v>43661</v>
          </cell>
          <cell r="Z360" t="str">
            <v>DETENIDA</v>
          </cell>
          <cell r="AA360" t="str">
            <v>DETENIDA</v>
          </cell>
          <cell r="AB360" t="str">
            <v>COINCIDE</v>
          </cell>
          <cell r="AC360" t="str">
            <v>EN MANOS DEL SUPERVISOR</v>
          </cell>
        </row>
        <row r="361">
          <cell r="A361">
            <v>1639</v>
          </cell>
          <cell r="B361" t="str">
            <v>0414-15</v>
          </cell>
          <cell r="C361" t="str">
            <v>LICEO JOSE FRANCISCO PEÑA GOMEZ</v>
          </cell>
          <cell r="D361" t="str">
            <v>LICEO JOSE FRANCISCO PEÑA GOMEZ</v>
          </cell>
          <cell r="E361" t="str">
            <v>PUERTO PLATA</v>
          </cell>
          <cell r="F361" t="str">
            <v>VILLA ISABELA</v>
          </cell>
          <cell r="G361" t="str">
            <v>NUEVA</v>
          </cell>
          <cell r="H361" t="str">
            <v>4</v>
          </cell>
          <cell r="I361" t="str">
            <v>MEDIA (M)</v>
          </cell>
          <cell r="J361" t="str">
            <v>ESCUELA</v>
          </cell>
          <cell r="K361" t="str">
            <v>MOPC</v>
          </cell>
          <cell r="L361" t="str">
            <v>CASA ALEXANDER</v>
          </cell>
          <cell r="M361">
            <v>7</v>
          </cell>
          <cell r="N361" t="str">
            <v>DIOGENES REYES</v>
          </cell>
          <cell r="O361">
            <v>0</v>
          </cell>
          <cell r="P361">
            <v>44249</v>
          </cell>
          <cell r="Q361">
            <v>44428</v>
          </cell>
          <cell r="R361">
            <v>44249</v>
          </cell>
          <cell r="S361" t="str">
            <v>NO COINCIDE</v>
          </cell>
          <cell r="T361" t="str">
            <v>COINCIDE</v>
          </cell>
          <cell r="U361" t="str">
            <v>NO COINCIDE</v>
          </cell>
          <cell r="V361">
            <v>44249</v>
          </cell>
          <cell r="W361">
            <v>44249</v>
          </cell>
          <cell r="X361"/>
          <cell r="Y361">
            <v>42704</v>
          </cell>
          <cell r="Z361" t="str">
            <v>NO INICIADA</v>
          </cell>
          <cell r="AA361" t="str">
            <v>NO INICIADA</v>
          </cell>
          <cell r="AB361" t="str">
            <v>COINCIDE</v>
          </cell>
          <cell r="AC361" t="str">
            <v>SOLAR EN NEGOCIACION</v>
          </cell>
        </row>
        <row r="362">
          <cell r="A362">
            <v>1640</v>
          </cell>
          <cell r="B362" t="str">
            <v>0415-15</v>
          </cell>
          <cell r="C362" t="str">
            <v>LICEO MARCELINA PEÑA LEBRON</v>
          </cell>
          <cell r="D362" t="str">
            <v/>
          </cell>
          <cell r="E362" t="str">
            <v>PUERTO PLATA</v>
          </cell>
          <cell r="F362" t="str">
            <v>VILLA ISABELA</v>
          </cell>
          <cell r="G362" t="str">
            <v>NUEVA</v>
          </cell>
          <cell r="H362" t="str">
            <v>4</v>
          </cell>
          <cell r="I362" t="str">
            <v>MEDIA (M)</v>
          </cell>
          <cell r="J362" t="str">
            <v>ESCUELA</v>
          </cell>
          <cell r="K362" t="str">
            <v>MOPC</v>
          </cell>
          <cell r="L362" t="str">
            <v>CONSTRUCCIONES RUMBULA SRL</v>
          </cell>
          <cell r="M362">
            <v>9</v>
          </cell>
          <cell r="N362" t="str">
            <v>DIOGENES REYES</v>
          </cell>
          <cell r="O362">
            <v>0</v>
          </cell>
          <cell r="P362">
            <v>44253</v>
          </cell>
          <cell r="Q362">
            <v>44428</v>
          </cell>
          <cell r="R362">
            <v>44253</v>
          </cell>
          <cell r="S362" t="str">
            <v>NO COINCIDE</v>
          </cell>
          <cell r="T362" t="str">
            <v>COINCIDE</v>
          </cell>
          <cell r="U362" t="str">
            <v>NO COINCIDE</v>
          </cell>
          <cell r="V362">
            <v>44253</v>
          </cell>
          <cell r="W362">
            <v>44253</v>
          </cell>
          <cell r="X362"/>
          <cell r="Y362">
            <v>43229</v>
          </cell>
          <cell r="Z362" t="str">
            <v>NO INICIADA</v>
          </cell>
          <cell r="AA362" t="str">
            <v>NO INICIADA</v>
          </cell>
          <cell r="AB362" t="str">
            <v>COINCIDE</v>
          </cell>
          <cell r="AC362" t="str">
            <v>A LA ESPERA PROGRAMACIÓN</v>
          </cell>
        </row>
        <row r="363">
          <cell r="A363">
            <v>71</v>
          </cell>
          <cell r="B363" t="str">
            <v>2553-13</v>
          </cell>
          <cell r="C363" t="str">
            <v>LICEO MONTELLANO</v>
          </cell>
          <cell r="D363" t="str">
            <v>LICEO MONTELLANO</v>
          </cell>
          <cell r="E363" t="str">
            <v>PUERTO PLATA</v>
          </cell>
          <cell r="F363" t="str">
            <v>VILLA MONTELLANO</v>
          </cell>
          <cell r="G363" t="str">
            <v>NUEVA</v>
          </cell>
          <cell r="H363" t="str">
            <v>1</v>
          </cell>
          <cell r="I363" t="str">
            <v>MEDIA (M)</v>
          </cell>
          <cell r="J363" t="str">
            <v>ESCUELA</v>
          </cell>
          <cell r="K363" t="str">
            <v>MOPC</v>
          </cell>
          <cell r="L363" t="str">
            <v>NILDA A. SALDOVAL CASTILLO</v>
          </cell>
          <cell r="M363">
            <v>17</v>
          </cell>
          <cell r="N363" t="str">
            <v>DIOGENES REYES</v>
          </cell>
          <cell r="O363">
            <v>92</v>
          </cell>
          <cell r="P363">
            <v>43881</v>
          </cell>
          <cell r="Q363">
            <v>43906</v>
          </cell>
          <cell r="R363">
            <v>43881</v>
          </cell>
          <cell r="S363" t="str">
            <v>NO COINCIDE</v>
          </cell>
          <cell r="T363" t="str">
            <v>COINCIDE</v>
          </cell>
          <cell r="U363" t="str">
            <v>NO COINCIDE</v>
          </cell>
          <cell r="V363">
            <v>43881</v>
          </cell>
          <cell r="W363">
            <v>43881</v>
          </cell>
          <cell r="X363"/>
          <cell r="Y363"/>
          <cell r="Z363" t="str">
            <v>ACTIVA</v>
          </cell>
          <cell r="AA363" t="str">
            <v>ACTIVA</v>
          </cell>
          <cell r="AB363" t="str">
            <v>COINCIDE</v>
          </cell>
          <cell r="AC363" t="str">
            <v>RITMO ESPERADO</v>
          </cell>
        </row>
        <row r="364">
          <cell r="A364">
            <v>647</v>
          </cell>
          <cell r="B364" t="str">
            <v>0567-2013</v>
          </cell>
          <cell r="C364" t="str">
            <v>LICEO EL CAIMITO</v>
          </cell>
          <cell r="D364" t="str">
            <v>LICEO EL CAIMITO</v>
          </cell>
          <cell r="E364" t="str">
            <v>SANTIAGO</v>
          </cell>
          <cell r="F364" t="str">
            <v>JANICO</v>
          </cell>
          <cell r="G364" t="str">
            <v>NUEVA</v>
          </cell>
          <cell r="H364" t="str">
            <v>2</v>
          </cell>
          <cell r="I364" t="str">
            <v>MEDIA (M)</v>
          </cell>
          <cell r="J364" t="str">
            <v>ESCUELA</v>
          </cell>
          <cell r="K364" t="str">
            <v>MOPC</v>
          </cell>
          <cell r="L364" t="str">
            <v>IVAN RADHAMES ASENCIO FADUL</v>
          </cell>
          <cell r="M364">
            <v>6</v>
          </cell>
          <cell r="N364" t="str">
            <v>DIOGENES REYES</v>
          </cell>
          <cell r="O364">
            <v>38</v>
          </cell>
          <cell r="P364">
            <v>44053</v>
          </cell>
          <cell r="Q364">
            <v>44053</v>
          </cell>
          <cell r="R364">
            <v>44053</v>
          </cell>
          <cell r="S364" t="str">
            <v>COINCIDE</v>
          </cell>
          <cell r="T364" t="str">
            <v>COINCIDE</v>
          </cell>
          <cell r="U364" t="str">
            <v>COINCIDE</v>
          </cell>
          <cell r="V364">
            <v>44053</v>
          </cell>
          <cell r="W364">
            <v>44053</v>
          </cell>
          <cell r="X364"/>
          <cell r="Y364"/>
          <cell r="Z364" t="str">
            <v>ACTIVA</v>
          </cell>
          <cell r="AA364" t="str">
            <v>ACTIVA</v>
          </cell>
          <cell r="AB364" t="str">
            <v>COINCIDE</v>
          </cell>
          <cell r="AC364" t="str">
            <v>RITMO LENTO</v>
          </cell>
        </row>
        <row r="365">
          <cell r="A365">
            <v>637</v>
          </cell>
          <cell r="B365" t="str">
            <v>557-2013</v>
          </cell>
          <cell r="C365" t="str">
            <v>LICEO JUNCALITO ABAJO</v>
          </cell>
          <cell r="D365" t="str">
            <v>LICEO JUNCALITO ABAJO</v>
          </cell>
          <cell r="E365" t="str">
            <v>SANTIAGO</v>
          </cell>
          <cell r="F365" t="str">
            <v>JANICO</v>
          </cell>
          <cell r="G365" t="str">
            <v>NUEVA</v>
          </cell>
          <cell r="H365" t="str">
            <v>2</v>
          </cell>
          <cell r="I365" t="str">
            <v>MEDIA (M)</v>
          </cell>
          <cell r="J365" t="str">
            <v>ESCUELA</v>
          </cell>
          <cell r="K365" t="str">
            <v>MOPC</v>
          </cell>
          <cell r="L365" t="str">
            <v>YORDIN ERICKSON UREÑA PEREZ</v>
          </cell>
          <cell r="M365">
            <v>6</v>
          </cell>
          <cell r="N365" t="str">
            <v>DIOGENES REYES</v>
          </cell>
          <cell r="O365">
            <v>5</v>
          </cell>
          <cell r="P365">
            <v>44180</v>
          </cell>
          <cell r="Q365">
            <v>44420</v>
          </cell>
          <cell r="R365">
            <v>44180</v>
          </cell>
          <cell r="S365" t="str">
            <v>NO COINCIDE</v>
          </cell>
          <cell r="T365" t="str">
            <v>COINCIDE</v>
          </cell>
          <cell r="U365" t="str">
            <v>NO COINCIDE</v>
          </cell>
          <cell r="V365">
            <v>44180</v>
          </cell>
          <cell r="W365">
            <v>44180</v>
          </cell>
          <cell r="X365"/>
          <cell r="Y365">
            <v>42492</v>
          </cell>
          <cell r="Z365" t="str">
            <v>DETENIDA</v>
          </cell>
          <cell r="AA365" t="str">
            <v>DETENIDA</v>
          </cell>
          <cell r="AB365" t="str">
            <v>COINCIDE</v>
          </cell>
          <cell r="AC365" t="str">
            <v xml:space="preserve">A LA ESPERA APROBACIONES </v>
          </cell>
        </row>
        <row r="366">
          <cell r="A366">
            <v>1261</v>
          </cell>
          <cell r="B366" t="str">
            <v>2330</v>
          </cell>
          <cell r="C366" t="str">
            <v>LICEO LA ZANJA</v>
          </cell>
          <cell r="D366" t="str">
            <v>LICEO LA ZANJA</v>
          </cell>
          <cell r="E366" t="str">
            <v>SANTIAGO</v>
          </cell>
          <cell r="F366" t="str">
            <v>SABANA IGLESIA</v>
          </cell>
          <cell r="G366" t="str">
            <v>NUEVA</v>
          </cell>
          <cell r="H366" t="str">
            <v>3</v>
          </cell>
          <cell r="I366" t="str">
            <v>MEDIA (M)</v>
          </cell>
          <cell r="J366" t="str">
            <v>ESCUELA</v>
          </cell>
          <cell r="K366" t="str">
            <v>MOPC</v>
          </cell>
          <cell r="L366" t="str">
            <v>CATHERINE ISRAMIL ALMONTE PARRA</v>
          </cell>
          <cell r="M366">
            <v>4</v>
          </cell>
          <cell r="N366" t="str">
            <v>DIOGENES REYES</v>
          </cell>
          <cell r="O366">
            <v>100</v>
          </cell>
          <cell r="P366">
            <v>43860</v>
          </cell>
          <cell r="Q366">
            <v>43865</v>
          </cell>
          <cell r="R366">
            <v>43865</v>
          </cell>
          <cell r="S366" t="str">
            <v>NO COINCIDE</v>
          </cell>
          <cell r="T366" t="str">
            <v>NO COINCIDE</v>
          </cell>
          <cell r="U366" t="str">
            <v>COINCIDE</v>
          </cell>
          <cell r="V366">
            <v>43860</v>
          </cell>
          <cell r="W366">
            <v>43860</v>
          </cell>
          <cell r="X366"/>
          <cell r="Y366"/>
          <cell r="Z366" t="str">
            <v>ACTIVA</v>
          </cell>
          <cell r="AA366" t="str">
            <v>TERMINADA</v>
          </cell>
          <cell r="AB366" t="str">
            <v>NO COINCIDE</v>
          </cell>
          <cell r="AC366" t="str">
            <v>NO ESPECIFICADO</v>
          </cell>
        </row>
        <row r="367">
          <cell r="A367">
            <v>1933</v>
          </cell>
          <cell r="B367" t="str">
            <v>1291</v>
          </cell>
          <cell r="C367" t="str">
            <v>LICEO LAS CHARCAS</v>
          </cell>
          <cell r="D367" t="str">
            <v/>
          </cell>
          <cell r="E367" t="str">
            <v>SANTIAGO</v>
          </cell>
          <cell r="F367" t="str">
            <v>SANTIAGO</v>
          </cell>
          <cell r="G367" t="str">
            <v>NUEVA</v>
          </cell>
          <cell r="H367" t="str">
            <v>1</v>
          </cell>
          <cell r="I367" t="str">
            <v>MEDIA (M)</v>
          </cell>
          <cell r="J367" t="str">
            <v>ESCUELA</v>
          </cell>
          <cell r="K367" t="str">
            <v>MOPC</v>
          </cell>
          <cell r="L367" t="str">
            <v>ARCONIM CONSTRUCTORA S.A</v>
          </cell>
          <cell r="M367">
            <v>0</v>
          </cell>
          <cell r="N367" t="str">
            <v>DIOGENES REYES</v>
          </cell>
          <cell r="O367">
            <v>40</v>
          </cell>
          <cell r="P367">
            <v>44182</v>
          </cell>
          <cell r="Q367">
            <v>44418</v>
          </cell>
          <cell r="R367">
            <v>44182</v>
          </cell>
          <cell r="S367" t="str">
            <v>NO COINCIDE</v>
          </cell>
          <cell r="T367" t="str">
            <v>COINCIDE</v>
          </cell>
          <cell r="U367" t="str">
            <v>NO COINCIDE</v>
          </cell>
          <cell r="V367">
            <v>44182</v>
          </cell>
          <cell r="W367">
            <v>44182</v>
          </cell>
          <cell r="X367"/>
          <cell r="Y367">
            <v>43692</v>
          </cell>
          <cell r="Z367" t="str">
            <v>DETENIDA</v>
          </cell>
          <cell r="AA367" t="str">
            <v>DETENIDA</v>
          </cell>
          <cell r="AB367" t="str">
            <v>COINCIDE</v>
          </cell>
          <cell r="AC367" t="str">
            <v>MAL MANEJO FINANCIERO-DESCAPITALIZACION DEL CONTRATISTA</v>
          </cell>
        </row>
        <row r="368">
          <cell r="A368">
            <v>1909</v>
          </cell>
          <cell r="B368" t="str">
            <v>0113-16</v>
          </cell>
          <cell r="C368" t="str">
            <v>LICEO PEKIN ADENTRO (ETAPA 2)</v>
          </cell>
          <cell r="D368" t="str">
            <v/>
          </cell>
          <cell r="E368" t="str">
            <v>SANTIAGO</v>
          </cell>
          <cell r="F368" t="str">
            <v>SANTIAGO</v>
          </cell>
          <cell r="G368" t="str">
            <v>NUEVA</v>
          </cell>
          <cell r="H368" t="str">
            <v>1</v>
          </cell>
          <cell r="I368" t="str">
            <v>MEDIA (M)</v>
          </cell>
          <cell r="J368" t="str">
            <v>ESCUELA</v>
          </cell>
          <cell r="K368" t="str">
            <v>MOPC</v>
          </cell>
          <cell r="L368" t="str">
            <v>JUAN CARLOS ARIAS GOMEZ</v>
          </cell>
          <cell r="M368">
            <v>0</v>
          </cell>
          <cell r="N368" t="str">
            <v>DIOGENES REYES</v>
          </cell>
          <cell r="O368">
            <v>94</v>
          </cell>
          <cell r="P368">
            <v>43910</v>
          </cell>
          <cell r="Q368">
            <v>43910</v>
          </cell>
          <cell r="R368">
            <v>43910</v>
          </cell>
          <cell r="S368" t="str">
            <v>COINCIDE</v>
          </cell>
          <cell r="T368" t="str">
            <v>COINCIDE</v>
          </cell>
          <cell r="U368" t="str">
            <v>COINCIDE</v>
          </cell>
          <cell r="V368">
            <v>43910</v>
          </cell>
          <cell r="W368">
            <v>43910</v>
          </cell>
          <cell r="X368"/>
          <cell r="Y368"/>
          <cell r="Z368" t="str">
            <v>ACTIVA</v>
          </cell>
          <cell r="AA368" t="str">
            <v>ACTIVA</v>
          </cell>
          <cell r="AB368" t="str">
            <v>COINCIDE</v>
          </cell>
          <cell r="AC368" t="str">
            <v>RITMO ESPERADO</v>
          </cell>
        </row>
        <row r="369">
          <cell r="A369">
            <v>1287</v>
          </cell>
          <cell r="B369" t="str">
            <v>2355</v>
          </cell>
          <cell r="C369" t="str">
            <v>LICEO MONTE ADENTRO-PARADA VIEJA</v>
          </cell>
          <cell r="D369" t="str">
            <v>LICEO MONTE ADENTRO-PARADA VIEJA</v>
          </cell>
          <cell r="E369" t="str">
            <v>SANTIAGO</v>
          </cell>
          <cell r="F369" t="str">
            <v>SANTIAGO</v>
          </cell>
          <cell r="G369" t="str">
            <v>NUEVA</v>
          </cell>
          <cell r="H369" t="str">
            <v>3</v>
          </cell>
          <cell r="I369" t="str">
            <v>MEDIA (M)</v>
          </cell>
          <cell r="J369" t="str">
            <v>ESCUELA</v>
          </cell>
          <cell r="K369" t="str">
            <v>MOPC</v>
          </cell>
          <cell r="L369" t="str">
            <v>RAYSA MARIA SAINT HILAIRE DIAZ</v>
          </cell>
          <cell r="M369">
            <v>16</v>
          </cell>
          <cell r="N369" t="str">
            <v>DIOGENES REYES</v>
          </cell>
          <cell r="O369">
            <v>91</v>
          </cell>
          <cell r="P369">
            <v>43936</v>
          </cell>
          <cell r="Q369">
            <v>43936</v>
          </cell>
          <cell r="R369">
            <v>43936</v>
          </cell>
          <cell r="S369" t="str">
            <v>COINCIDE</v>
          </cell>
          <cell r="T369" t="str">
            <v>COINCIDE</v>
          </cell>
          <cell r="U369" t="str">
            <v>COINCIDE</v>
          </cell>
          <cell r="V369">
            <v>43936</v>
          </cell>
          <cell r="W369">
            <v>43936</v>
          </cell>
          <cell r="X369"/>
          <cell r="Y369"/>
          <cell r="Z369" t="str">
            <v>ACTIVA</v>
          </cell>
          <cell r="AA369" t="str">
            <v>ACTIVA</v>
          </cell>
          <cell r="AB369" t="str">
            <v>COINCIDE</v>
          </cell>
          <cell r="AC369" t="str">
            <v>RITMO ESPERADO</v>
          </cell>
        </row>
        <row r="370">
          <cell r="A370">
            <v>1736</v>
          </cell>
          <cell r="B370" t="str">
            <v>0240-15</v>
          </cell>
          <cell r="C370" t="str">
            <v>LICEO EL GUANO</v>
          </cell>
          <cell r="D370" t="str">
            <v>LICEO EL GUANO</v>
          </cell>
          <cell r="E370" t="str">
            <v>SANTIAGO</v>
          </cell>
          <cell r="F370" t="str">
            <v>SANTIAGO</v>
          </cell>
          <cell r="G370" t="str">
            <v>NUEVA</v>
          </cell>
          <cell r="H370" t="str">
            <v>4</v>
          </cell>
          <cell r="I370" t="str">
            <v>MEDIA (M)</v>
          </cell>
          <cell r="J370" t="str">
            <v>ESCUELA</v>
          </cell>
          <cell r="K370" t="str">
            <v>MOPC</v>
          </cell>
          <cell r="L370" t="str">
            <v>RIGOBERTO SANTOS HILARIO</v>
          </cell>
          <cell r="M370">
            <v>6</v>
          </cell>
          <cell r="N370" t="str">
            <v>DIOGENES REYES</v>
          </cell>
          <cell r="O370">
            <v>38</v>
          </cell>
          <cell r="P370">
            <v>44057</v>
          </cell>
          <cell r="Q370">
            <v>44057</v>
          </cell>
          <cell r="R370">
            <v>44057</v>
          </cell>
          <cell r="S370" t="str">
            <v>COINCIDE</v>
          </cell>
          <cell r="T370" t="str">
            <v>COINCIDE</v>
          </cell>
          <cell r="U370" t="str">
            <v>COINCIDE</v>
          </cell>
          <cell r="V370">
            <v>44057</v>
          </cell>
          <cell r="W370">
            <v>44057</v>
          </cell>
          <cell r="X370"/>
          <cell r="Y370"/>
          <cell r="Z370" t="str">
            <v>ACTIVA</v>
          </cell>
          <cell r="AA370" t="str">
            <v>ACTIVA</v>
          </cell>
          <cell r="AB370" t="str">
            <v>COINCIDE</v>
          </cell>
          <cell r="AC370" t="str">
            <v>RITMO ESPERADO</v>
          </cell>
        </row>
        <row r="371">
          <cell r="A371">
            <v>1739</v>
          </cell>
          <cell r="B371" t="str">
            <v>0243-15</v>
          </cell>
          <cell r="C371" t="str">
            <v>LICEO PAPAYO</v>
          </cell>
          <cell r="D371" t="str">
            <v>LICEO PAPAYO</v>
          </cell>
          <cell r="E371" t="str">
            <v>SANTIAGO</v>
          </cell>
          <cell r="F371" t="str">
            <v>SANTIAGO</v>
          </cell>
          <cell r="G371" t="str">
            <v>NUEVA</v>
          </cell>
          <cell r="H371" t="str">
            <v>4</v>
          </cell>
          <cell r="I371" t="str">
            <v>MEDIA (M)</v>
          </cell>
          <cell r="J371" t="str">
            <v>ESCUELA</v>
          </cell>
          <cell r="K371" t="str">
            <v>MOPC</v>
          </cell>
          <cell r="L371" t="str">
            <v>DIONICIO SANCHEZ GARCIA</v>
          </cell>
          <cell r="M371">
            <v>18</v>
          </cell>
          <cell r="N371" t="str">
            <v>DIOGENES REYES</v>
          </cell>
          <cell r="O371">
            <v>75</v>
          </cell>
          <cell r="P371">
            <v>44047</v>
          </cell>
          <cell r="Q371">
            <v>44169</v>
          </cell>
          <cell r="R371">
            <v>44047</v>
          </cell>
          <cell r="S371" t="str">
            <v>NO COINCIDE</v>
          </cell>
          <cell r="T371" t="str">
            <v>COINCIDE</v>
          </cell>
          <cell r="U371" t="str">
            <v>NO COINCIDE</v>
          </cell>
          <cell r="V371">
            <v>44047</v>
          </cell>
          <cell r="W371">
            <v>44047</v>
          </cell>
          <cell r="X371"/>
          <cell r="Y371"/>
          <cell r="Z371" t="str">
            <v>ACTIVA</v>
          </cell>
          <cell r="AA371" t="str">
            <v>DETENIDA</v>
          </cell>
          <cell r="AB371" t="str">
            <v>NO COINCIDE</v>
          </cell>
          <cell r="AC371" t="str">
            <v>PENDIENTE PAGO CUBICACION</v>
          </cell>
        </row>
        <row r="372">
          <cell r="A372">
            <v>1740</v>
          </cell>
          <cell r="B372" t="str">
            <v/>
          </cell>
          <cell r="C372" t="str">
            <v>LICEO REPARTO FERMIN</v>
          </cell>
          <cell r="D372" t="str">
            <v/>
          </cell>
          <cell r="E372" t="str">
            <v>SANTIAGO</v>
          </cell>
          <cell r="F372" t="str">
            <v>SANTIAGO</v>
          </cell>
          <cell r="G372" t="str">
            <v>NUEVA</v>
          </cell>
          <cell r="H372" t="str">
            <v>4</v>
          </cell>
          <cell r="I372" t="str">
            <v>MEDIA (M)</v>
          </cell>
          <cell r="J372" t="str">
            <v>ESCUELA</v>
          </cell>
          <cell r="K372" t="str">
            <v>MOPC</v>
          </cell>
          <cell r="L372" t="str">
            <v>NINOSKA KATHERINE ARIAS ORTIZ</v>
          </cell>
          <cell r="M372">
            <v>20</v>
          </cell>
          <cell r="N372" t="str">
            <v>DIOGENES REYES</v>
          </cell>
          <cell r="O372">
            <v>48</v>
          </cell>
          <cell r="P372">
            <v>44049</v>
          </cell>
          <cell r="Q372">
            <v>44049</v>
          </cell>
          <cell r="R372">
            <v>44049</v>
          </cell>
          <cell r="S372" t="str">
            <v>COINCIDE</v>
          </cell>
          <cell r="T372" t="str">
            <v>COINCIDE</v>
          </cell>
          <cell r="U372" t="str">
            <v>COINCIDE</v>
          </cell>
          <cell r="V372">
            <v>44049</v>
          </cell>
          <cell r="W372">
            <v>44049</v>
          </cell>
          <cell r="X372"/>
          <cell r="Y372"/>
          <cell r="Z372" t="str">
            <v>ACTIVA</v>
          </cell>
          <cell r="AA372" t="str">
            <v>ACTIVA</v>
          </cell>
          <cell r="AB372" t="str">
            <v>COINCIDE</v>
          </cell>
          <cell r="AC372" t="str">
            <v>RITMO ESPERADO</v>
          </cell>
        </row>
        <row r="373">
          <cell r="A373">
            <v>1299</v>
          </cell>
          <cell r="B373" t="str">
            <v>2365</v>
          </cell>
          <cell r="C373" t="str">
            <v>LICEO LA GINITA</v>
          </cell>
          <cell r="D373" t="str">
            <v>LICEO LA GINITA</v>
          </cell>
          <cell r="E373" t="str">
            <v>SANTIAGO RODRIGUEZ</v>
          </cell>
          <cell r="F373" t="str">
            <v>SAN IGNACIO DE SABANETA</v>
          </cell>
          <cell r="G373" t="str">
            <v>NUEVA</v>
          </cell>
          <cell r="H373" t="str">
            <v>3</v>
          </cell>
          <cell r="I373" t="str">
            <v>MEDIA (M)</v>
          </cell>
          <cell r="J373" t="str">
            <v>ESCUELA</v>
          </cell>
          <cell r="K373" t="str">
            <v>MOPC</v>
          </cell>
          <cell r="L373" t="str">
            <v>REYNALDO FELIPE GONZALEZ DE LA CRUZ</v>
          </cell>
          <cell r="M373">
            <v>5</v>
          </cell>
          <cell r="N373" t="str">
            <v>DIOGENES REYES</v>
          </cell>
          <cell r="O373">
            <v>80</v>
          </cell>
          <cell r="P373">
            <v>43966</v>
          </cell>
          <cell r="Q373">
            <v>44074</v>
          </cell>
          <cell r="R373">
            <v>43966</v>
          </cell>
          <cell r="S373" t="str">
            <v>NO COINCIDE</v>
          </cell>
          <cell r="T373" t="str">
            <v>COINCIDE</v>
          </cell>
          <cell r="U373" t="str">
            <v>NO COINCIDE</v>
          </cell>
          <cell r="V373">
            <v>43966</v>
          </cell>
          <cell r="W373">
            <v>43966</v>
          </cell>
          <cell r="X373"/>
          <cell r="Y373"/>
          <cell r="Z373" t="str">
            <v>ACTIVA</v>
          </cell>
          <cell r="AA373" t="str">
            <v>ACTIVA</v>
          </cell>
          <cell r="AB373" t="str">
            <v>COINCIDE</v>
          </cell>
          <cell r="AC373" t="str">
            <v>RITMO ESPERADO</v>
          </cell>
        </row>
        <row r="374">
          <cell r="A374">
            <v>1887</v>
          </cell>
          <cell r="B374" t="str">
            <v>0364-15</v>
          </cell>
          <cell r="C374" t="str">
            <v>LICEO BOCA DE MAO</v>
          </cell>
          <cell r="D374" t="str">
            <v/>
          </cell>
          <cell r="E374" t="str">
            <v>VALVERDE</v>
          </cell>
          <cell r="F374" t="str">
            <v>ESPERANZA</v>
          </cell>
          <cell r="G374" t="str">
            <v>NUEVA</v>
          </cell>
          <cell r="H374" t="str">
            <v>4</v>
          </cell>
          <cell r="I374" t="str">
            <v>MEDIA (M)</v>
          </cell>
          <cell r="J374" t="str">
            <v>ESCUELA</v>
          </cell>
          <cell r="K374" t="str">
            <v>MOPC2</v>
          </cell>
          <cell r="L374" t="str">
            <v>LUIS VALDEMAR GUICHARDO REYES</v>
          </cell>
          <cell r="M374">
            <v>12</v>
          </cell>
          <cell r="N374" t="str">
            <v>DIOGENES REYES</v>
          </cell>
          <cell r="O374">
            <v>40</v>
          </cell>
          <cell r="P374">
            <v>44053</v>
          </cell>
          <cell r="Q374">
            <v>44053</v>
          </cell>
          <cell r="R374">
            <v>44053</v>
          </cell>
          <cell r="S374" t="str">
            <v>COINCIDE</v>
          </cell>
          <cell r="T374" t="str">
            <v>COINCIDE</v>
          </cell>
          <cell r="U374" t="str">
            <v>COINCIDE</v>
          </cell>
          <cell r="V374">
            <v>44053</v>
          </cell>
          <cell r="W374">
            <v>44053</v>
          </cell>
          <cell r="X374"/>
          <cell r="Y374"/>
          <cell r="Z374" t="str">
            <v>ACTIVA</v>
          </cell>
          <cell r="AA374" t="str">
            <v>ACTIVA</v>
          </cell>
          <cell r="AB374" t="str">
            <v>COINCIDE</v>
          </cell>
          <cell r="AC374" t="str">
            <v>RITMO ESPERADO</v>
          </cell>
        </row>
        <row r="375">
          <cell r="A375">
            <v>1888</v>
          </cell>
          <cell r="B375" t="str">
            <v>0365-15</v>
          </cell>
          <cell r="C375" t="str">
            <v>LICEO CRUCE DE ESPERANZA</v>
          </cell>
          <cell r="D375" t="str">
            <v/>
          </cell>
          <cell r="E375" t="str">
            <v>VALVERDE</v>
          </cell>
          <cell r="F375" t="str">
            <v>ESPERANZA</v>
          </cell>
          <cell r="G375" t="str">
            <v>NUEVA</v>
          </cell>
          <cell r="H375" t="str">
            <v>4</v>
          </cell>
          <cell r="I375" t="str">
            <v>MEDIA (M)</v>
          </cell>
          <cell r="J375" t="str">
            <v>ESCUELA</v>
          </cell>
          <cell r="K375" t="str">
            <v>MOPC2</v>
          </cell>
          <cell r="L375" t="str">
            <v>HERBERT JOSE RODRIGUEZ FERNANDEZ</v>
          </cell>
          <cell r="M375">
            <v>16</v>
          </cell>
          <cell r="N375" t="str">
            <v>DIOGENES REYES</v>
          </cell>
          <cell r="O375">
            <v>10</v>
          </cell>
          <cell r="P375">
            <v>44180</v>
          </cell>
          <cell r="Q375">
            <v>44421</v>
          </cell>
          <cell r="R375">
            <v>44180</v>
          </cell>
          <cell r="S375" t="str">
            <v>NO COINCIDE</v>
          </cell>
          <cell r="T375" t="str">
            <v>COINCIDE</v>
          </cell>
          <cell r="U375" t="str">
            <v>NO COINCIDE</v>
          </cell>
          <cell r="V375">
            <v>44180</v>
          </cell>
          <cell r="W375">
            <v>44180</v>
          </cell>
          <cell r="X375"/>
          <cell r="Y375">
            <v>43608</v>
          </cell>
          <cell r="Z375" t="str">
            <v>DETENIDA</v>
          </cell>
          <cell r="AA375" t="str">
            <v>DETENIDA</v>
          </cell>
          <cell r="AB375" t="str">
            <v>COINCIDE</v>
          </cell>
          <cell r="AC375" t="str">
            <v>DEPARTAMENTO PRESUPUESTO</v>
          </cell>
        </row>
        <row r="376">
          <cell r="A376">
            <v>1889</v>
          </cell>
          <cell r="B376" t="str">
            <v/>
          </cell>
          <cell r="C376" t="str">
            <v>LICEO EL MAIZAL</v>
          </cell>
          <cell r="D376" t="str">
            <v/>
          </cell>
          <cell r="E376" t="str">
            <v>VALVERDE</v>
          </cell>
          <cell r="F376" t="str">
            <v>ESPERANZA</v>
          </cell>
          <cell r="G376" t="str">
            <v>NUEVA</v>
          </cell>
          <cell r="H376" t="str">
            <v>4</v>
          </cell>
          <cell r="I376" t="str">
            <v>MEDIA (M)</v>
          </cell>
          <cell r="J376" t="str">
            <v>ESCUELA</v>
          </cell>
          <cell r="K376" t="str">
            <v>MOPC2</v>
          </cell>
          <cell r="L376" t="str">
            <v>GENRY RODOLFO CONCEPCION SOSA</v>
          </cell>
          <cell r="M376">
            <v>12</v>
          </cell>
          <cell r="N376" t="str">
            <v>DIOGENES REYES</v>
          </cell>
          <cell r="O376">
            <v>6</v>
          </cell>
          <cell r="P376">
            <v>44237</v>
          </cell>
          <cell r="Q376">
            <v>44418</v>
          </cell>
          <cell r="R376">
            <v>44237</v>
          </cell>
          <cell r="S376" t="str">
            <v>NO COINCIDE</v>
          </cell>
          <cell r="T376" t="str">
            <v>COINCIDE</v>
          </cell>
          <cell r="U376" t="str">
            <v>NO COINCIDE</v>
          </cell>
          <cell r="V376">
            <v>44237</v>
          </cell>
          <cell r="W376">
            <v>44237</v>
          </cell>
          <cell r="X376"/>
          <cell r="Y376">
            <v>43673</v>
          </cell>
          <cell r="Z376" t="str">
            <v>DETENIDA</v>
          </cell>
          <cell r="AA376" t="str">
            <v>DETENIDA</v>
          </cell>
          <cell r="AB376" t="str">
            <v>COINCIDE</v>
          </cell>
          <cell r="AC376" t="str">
            <v xml:space="preserve">PAGO SOLAR </v>
          </cell>
        </row>
        <row r="377">
          <cell r="A377">
            <v>1890</v>
          </cell>
          <cell r="B377" t="str">
            <v>367-15</v>
          </cell>
          <cell r="C377" t="str">
            <v>LICEO LA CAYA</v>
          </cell>
          <cell r="D377" t="str">
            <v/>
          </cell>
          <cell r="E377" t="str">
            <v>VALVERDE</v>
          </cell>
          <cell r="F377" t="str">
            <v>LAGUNA SALADA</v>
          </cell>
          <cell r="G377" t="str">
            <v>NUEVA</v>
          </cell>
          <cell r="H377" t="str">
            <v>4</v>
          </cell>
          <cell r="I377" t="str">
            <v>MEDIA (M)</v>
          </cell>
          <cell r="J377" t="str">
            <v>ESCUELA</v>
          </cell>
          <cell r="K377" t="str">
            <v>MOPC2</v>
          </cell>
          <cell r="L377" t="str">
            <v>MABEL CAROLINA PEÑA NUÑEZ</v>
          </cell>
          <cell r="M377">
            <v>4</v>
          </cell>
          <cell r="N377" t="str">
            <v>DIOGENES REYES</v>
          </cell>
          <cell r="O377">
            <v>72</v>
          </cell>
          <cell r="P377">
            <v>43961</v>
          </cell>
          <cell r="Q377">
            <v>43962</v>
          </cell>
          <cell r="R377">
            <v>43961</v>
          </cell>
          <cell r="S377" t="str">
            <v>NO COINCIDE</v>
          </cell>
          <cell r="T377" t="str">
            <v>COINCIDE</v>
          </cell>
          <cell r="U377" t="str">
            <v>NO COINCIDE</v>
          </cell>
          <cell r="V377">
            <v>43961</v>
          </cell>
          <cell r="W377">
            <v>43961</v>
          </cell>
          <cell r="X377"/>
          <cell r="Y377"/>
          <cell r="Z377" t="str">
            <v>ACTIVA</v>
          </cell>
          <cell r="AA377" t="str">
            <v>ACTIVA</v>
          </cell>
          <cell r="AB377" t="str">
            <v>COINCIDE</v>
          </cell>
          <cell r="AC377" t="str">
            <v>RITMO ESPERADO</v>
          </cell>
        </row>
        <row r="378">
          <cell r="A378">
            <v>1893</v>
          </cell>
          <cell r="B378" t="str">
            <v>0370-15</v>
          </cell>
          <cell r="C378" t="str">
            <v>LICEO CURNO-UASD</v>
          </cell>
          <cell r="D378" t="str">
            <v/>
          </cell>
          <cell r="E378" t="str">
            <v>VALVERDE</v>
          </cell>
          <cell r="F378" t="str">
            <v>MAO</v>
          </cell>
          <cell r="G378" t="str">
            <v>NUEVA</v>
          </cell>
          <cell r="H378" t="str">
            <v>4</v>
          </cell>
          <cell r="I378" t="str">
            <v>MEDIA (M)</v>
          </cell>
          <cell r="J378" t="str">
            <v>ESCUELA</v>
          </cell>
          <cell r="K378" t="str">
            <v>MOPC2</v>
          </cell>
          <cell r="L378" t="str">
            <v>RAFAEL ESTEBAN RODRIGUEZ VALENCIA</v>
          </cell>
          <cell r="M378">
            <v>24</v>
          </cell>
          <cell r="N378" t="str">
            <v>DIOGENES REYES</v>
          </cell>
          <cell r="O378">
            <v>91</v>
          </cell>
          <cell r="P378">
            <v>43936</v>
          </cell>
          <cell r="Q378">
            <v>43966</v>
          </cell>
          <cell r="R378">
            <v>43936</v>
          </cell>
          <cell r="S378" t="str">
            <v>NO COINCIDE</v>
          </cell>
          <cell r="T378" t="str">
            <v>COINCIDE</v>
          </cell>
          <cell r="U378" t="str">
            <v>NO COINCIDE</v>
          </cell>
          <cell r="V378">
            <v>43936</v>
          </cell>
          <cell r="W378">
            <v>43936</v>
          </cell>
          <cell r="X378"/>
          <cell r="Y378"/>
          <cell r="Z378" t="str">
            <v>ACTIVA</v>
          </cell>
          <cell r="AA378" t="str">
            <v>ACTIVA</v>
          </cell>
          <cell r="AB378" t="str">
            <v>COINCIDE</v>
          </cell>
          <cell r="AC378" t="str">
            <v>RITMO ESPERADO</v>
          </cell>
        </row>
        <row r="379">
          <cell r="A379">
            <v>887</v>
          </cell>
          <cell r="B379" t="str">
            <v>207-2013</v>
          </cell>
          <cell r="C379" t="str">
            <v>YAIBA ABAJO</v>
          </cell>
          <cell r="D379" t="str">
            <v/>
          </cell>
          <cell r="E379" t="str">
            <v>DUARTE</v>
          </cell>
          <cell r="F379" t="str">
            <v>CASTILLO</v>
          </cell>
          <cell r="G379" t="str">
            <v>AMPLIACION Y REPARACION</v>
          </cell>
          <cell r="H379" t="str">
            <v>2</v>
          </cell>
          <cell r="I379" t="str">
            <v>MEDIA (M)</v>
          </cell>
          <cell r="J379" t="str">
            <v>ESCUELA</v>
          </cell>
          <cell r="K379" t="str">
            <v>MOPC2</v>
          </cell>
          <cell r="L379" t="str">
            <v>ANYER PABLO SUAREZ BLANCO</v>
          </cell>
          <cell r="M379">
            <v>1</v>
          </cell>
          <cell r="N379" t="str">
            <v>JEISET SUSANA</v>
          </cell>
          <cell r="O379">
            <v>40</v>
          </cell>
          <cell r="P379">
            <v>44552</v>
          </cell>
          <cell r="Q379">
            <v>44552</v>
          </cell>
          <cell r="R379">
            <v>44552</v>
          </cell>
          <cell r="S379" t="str">
            <v>COINCIDE</v>
          </cell>
          <cell r="T379" t="str">
            <v>COINCIDE</v>
          </cell>
          <cell r="U379" t="str">
            <v>COINCIDE</v>
          </cell>
          <cell r="V379">
            <v>44552</v>
          </cell>
          <cell r="W379">
            <v>44186</v>
          </cell>
          <cell r="X379"/>
          <cell r="Y379">
            <v>42234</v>
          </cell>
          <cell r="Z379" t="str">
            <v>DETENIDA</v>
          </cell>
          <cell r="AA379" t="str">
            <v>DETENIDA</v>
          </cell>
          <cell r="AB379" t="str">
            <v>COINCIDE</v>
          </cell>
          <cell r="AC379" t="str">
            <v>MAL MANEJO FINANCIERO-DESCAPITALIZACION DEL CONTRATISTA</v>
          </cell>
        </row>
        <row r="380">
          <cell r="A380">
            <v>889</v>
          </cell>
          <cell r="B380" t="str">
            <v>209-2013</v>
          </cell>
          <cell r="C380" t="str">
            <v>LICEO FLERIDA HERNANDEZ</v>
          </cell>
          <cell r="D380" t="str">
            <v/>
          </cell>
          <cell r="E380" t="str">
            <v>DUARTE</v>
          </cell>
          <cell r="F380" t="str">
            <v>LAS GUARANAS</v>
          </cell>
          <cell r="G380" t="str">
            <v>AMPLIACION Y REPARACION</v>
          </cell>
          <cell r="H380" t="str">
            <v>2</v>
          </cell>
          <cell r="I380" t="str">
            <v>MEDIA (M)</v>
          </cell>
          <cell r="J380" t="str">
            <v>ESCUELA</v>
          </cell>
          <cell r="K380" t="str">
            <v>MOPC2</v>
          </cell>
          <cell r="L380" t="str">
            <v>LENMY ANTONIO CRUZ ALMONTE</v>
          </cell>
          <cell r="M380">
            <v>14</v>
          </cell>
          <cell r="N380" t="str">
            <v>JEISET SUSANA</v>
          </cell>
          <cell r="O380">
            <v>60</v>
          </cell>
          <cell r="P380">
            <v>44272</v>
          </cell>
          <cell r="Q380">
            <v>44547</v>
          </cell>
          <cell r="R380">
            <v>44272</v>
          </cell>
          <cell r="S380" t="str">
            <v>NO COINCIDE</v>
          </cell>
          <cell r="T380" t="str">
            <v>COINCIDE</v>
          </cell>
          <cell r="U380" t="str">
            <v>NO COINCIDE</v>
          </cell>
          <cell r="V380">
            <v>44272</v>
          </cell>
          <cell r="W380">
            <v>44272</v>
          </cell>
          <cell r="X380"/>
          <cell r="Y380">
            <v>43717</v>
          </cell>
          <cell r="Z380" t="str">
            <v>DETENIDA</v>
          </cell>
          <cell r="AA380" t="str">
            <v>DETENIDA</v>
          </cell>
          <cell r="AB380" t="str">
            <v>COINCIDE</v>
          </cell>
          <cell r="AC380" t="str">
            <v>MAL MANEJO FINANCIERO-DESCAPITALIZACION DEL CONTRATISTA</v>
          </cell>
        </row>
        <row r="381">
          <cell r="A381">
            <v>1492</v>
          </cell>
          <cell r="B381" t="str">
            <v/>
          </cell>
          <cell r="C381" t="str">
            <v>LICEO LOS CHIRIPO-LOS HORMIGUEROS</v>
          </cell>
          <cell r="D381" t="str">
            <v/>
          </cell>
          <cell r="E381" t="str">
            <v>DUARTE</v>
          </cell>
          <cell r="F381" t="str">
            <v>SAN FRANCISCO DE MACORIS</v>
          </cell>
          <cell r="G381" t="str">
            <v>NUEVA</v>
          </cell>
          <cell r="H381" t="str">
            <v>4</v>
          </cell>
          <cell r="I381" t="str">
            <v>MEDIA (M)</v>
          </cell>
          <cell r="J381" t="str">
            <v>ESCUELA</v>
          </cell>
          <cell r="K381" t="str">
            <v>MOPC2</v>
          </cell>
          <cell r="L381" t="str">
            <v>CARMEN ELVIA LIZARDO PAULINO</v>
          </cell>
          <cell r="M381">
            <v>24</v>
          </cell>
          <cell r="N381" t="str">
            <v>JEISET SUSANA</v>
          </cell>
          <cell r="O381">
            <v>1</v>
          </cell>
          <cell r="P381">
            <v>44552</v>
          </cell>
          <cell r="Q381">
            <v>44552</v>
          </cell>
          <cell r="R381">
            <v>44552</v>
          </cell>
          <cell r="S381" t="str">
            <v>COINCIDE</v>
          </cell>
          <cell r="T381" t="str">
            <v>COINCIDE</v>
          </cell>
          <cell r="U381" t="str">
            <v>COINCIDE</v>
          </cell>
          <cell r="V381">
            <v>44552</v>
          </cell>
          <cell r="W381">
            <v>44552</v>
          </cell>
          <cell r="X381"/>
          <cell r="Y381">
            <v>43487</v>
          </cell>
          <cell r="Z381" t="str">
            <v>DETENIDA</v>
          </cell>
          <cell r="AA381" t="str">
            <v>DETENIDA</v>
          </cell>
          <cell r="AB381" t="str">
            <v>COINCIDE</v>
          </cell>
          <cell r="AC381" t="str">
            <v>DEPARTAMENTO DISEÑO</v>
          </cell>
        </row>
        <row r="382">
          <cell r="A382">
            <v>1493</v>
          </cell>
          <cell r="B382" t="str">
            <v>0049-15</v>
          </cell>
          <cell r="C382" t="str">
            <v>LICEO SAGRADO CORAZON DE JESUS</v>
          </cell>
          <cell r="D382" t="str">
            <v/>
          </cell>
          <cell r="E382" t="str">
            <v>DUARTE</v>
          </cell>
          <cell r="F382" t="str">
            <v>SAN FRANCISCO DE MACORIS</v>
          </cell>
          <cell r="G382" t="str">
            <v>NUEVA</v>
          </cell>
          <cell r="H382" t="str">
            <v>4</v>
          </cell>
          <cell r="I382" t="str">
            <v>MEDIA (M)</v>
          </cell>
          <cell r="J382" t="str">
            <v>ESCUELA</v>
          </cell>
          <cell r="K382" t="str">
            <v>MOPC2</v>
          </cell>
          <cell r="L382" t="str">
            <v>JUAN JOSE ROSA PEÑA</v>
          </cell>
          <cell r="M382">
            <v>6</v>
          </cell>
          <cell r="N382" t="str">
            <v>JEISET SUSANA</v>
          </cell>
          <cell r="O382">
            <v>74</v>
          </cell>
          <cell r="P382">
            <v>43920</v>
          </cell>
          <cell r="Q382">
            <v>43951</v>
          </cell>
          <cell r="R382">
            <v>43920</v>
          </cell>
          <cell r="S382" t="str">
            <v>NO COINCIDE</v>
          </cell>
          <cell r="T382" t="str">
            <v>COINCIDE</v>
          </cell>
          <cell r="U382" t="str">
            <v>NO COINCIDE</v>
          </cell>
          <cell r="V382">
            <v>43920</v>
          </cell>
          <cell r="W382">
            <v>43920</v>
          </cell>
          <cell r="X382"/>
          <cell r="Y382"/>
          <cell r="Z382" t="str">
            <v>ACTIVA</v>
          </cell>
          <cell r="AA382" t="str">
            <v>ACTIVA</v>
          </cell>
          <cell r="AB382" t="str">
            <v>COINCIDE</v>
          </cell>
          <cell r="AC382" t="str">
            <v>RITMO LENTO</v>
          </cell>
        </row>
        <row r="383">
          <cell r="A383">
            <v>1910</v>
          </cell>
          <cell r="B383" t="str">
            <v>0113-16</v>
          </cell>
          <cell r="C383" t="str">
            <v>COLEGIO DON BOSCO</v>
          </cell>
          <cell r="D383" t="str">
            <v/>
          </cell>
          <cell r="E383" t="str">
            <v>ESPAILLAT</v>
          </cell>
          <cell r="F383" t="str">
            <v>MOCA</v>
          </cell>
          <cell r="G383" t="str">
            <v>NUEVA</v>
          </cell>
          <cell r="H383" t="str">
            <v>1</v>
          </cell>
          <cell r="I383" t="str">
            <v>MEDIA (M)</v>
          </cell>
          <cell r="J383" t="str">
            <v>ESCUELA</v>
          </cell>
          <cell r="K383" t="str">
            <v>MOPC</v>
          </cell>
          <cell r="L383" t="str">
            <v>JUAN CARLOS ARIAS GOMEZ</v>
          </cell>
          <cell r="M383">
            <v>0</v>
          </cell>
          <cell r="N383" t="str">
            <v>JEISET SUSANA</v>
          </cell>
          <cell r="O383">
            <v>35</v>
          </cell>
          <cell r="P383">
            <v>44057</v>
          </cell>
          <cell r="Q383">
            <v>44057</v>
          </cell>
          <cell r="R383">
            <v>44057</v>
          </cell>
          <cell r="S383" t="str">
            <v>COINCIDE</v>
          </cell>
          <cell r="T383" t="str">
            <v>COINCIDE</v>
          </cell>
          <cell r="U383" t="str">
            <v>COINCIDE</v>
          </cell>
          <cell r="V383">
            <v>44057</v>
          </cell>
          <cell r="W383">
            <v>44057</v>
          </cell>
          <cell r="X383"/>
          <cell r="Y383">
            <v>43615</v>
          </cell>
          <cell r="Z383" t="str">
            <v>DETENIDA</v>
          </cell>
          <cell r="AA383" t="str">
            <v>DETENIDA</v>
          </cell>
          <cell r="AB383" t="str">
            <v>COINCIDE</v>
          </cell>
          <cell r="AC383" t="str">
            <v>PENDIENTE PAGO CUBICACION</v>
          </cell>
        </row>
        <row r="384">
          <cell r="A384">
            <v>1911</v>
          </cell>
          <cell r="B384" t="str">
            <v>0113-16</v>
          </cell>
          <cell r="C384" t="str">
            <v>JUAN CRISOSTOMO ESTRELLA</v>
          </cell>
          <cell r="D384" t="str">
            <v/>
          </cell>
          <cell r="E384" t="str">
            <v>ESPAILLAT</v>
          </cell>
          <cell r="F384" t="str">
            <v>MOCA</v>
          </cell>
          <cell r="G384" t="str">
            <v>NUEVA</v>
          </cell>
          <cell r="H384" t="str">
            <v>1</v>
          </cell>
          <cell r="I384" t="str">
            <v>MEDIA (M)</v>
          </cell>
          <cell r="J384" t="str">
            <v>ESCUELA</v>
          </cell>
          <cell r="K384" t="str">
            <v>MOPC</v>
          </cell>
          <cell r="L384" t="str">
            <v>JUAN CARLOS ARIAS GOMEZ</v>
          </cell>
          <cell r="M384">
            <v>0</v>
          </cell>
          <cell r="N384" t="str">
            <v>JEISET SUSANA</v>
          </cell>
          <cell r="O384">
            <v>85</v>
          </cell>
          <cell r="P384">
            <v>44057</v>
          </cell>
          <cell r="Q384">
            <v>44057</v>
          </cell>
          <cell r="R384">
            <v>44057</v>
          </cell>
          <cell r="S384" t="str">
            <v>COINCIDE</v>
          </cell>
          <cell r="T384" t="str">
            <v>COINCIDE</v>
          </cell>
          <cell r="U384" t="str">
            <v>COINCIDE</v>
          </cell>
          <cell r="V384">
            <v>44057</v>
          </cell>
          <cell r="W384">
            <v>44057</v>
          </cell>
          <cell r="X384"/>
          <cell r="Y384">
            <v>43558</v>
          </cell>
          <cell r="Z384" t="str">
            <v>DETENIDA</v>
          </cell>
          <cell r="AA384" t="str">
            <v>DETENIDA</v>
          </cell>
          <cell r="AB384" t="str">
            <v>COINCIDE</v>
          </cell>
          <cell r="AC384" t="str">
            <v>PENDIENTE PAGO CUBICACION</v>
          </cell>
        </row>
        <row r="385">
          <cell r="A385">
            <v>1513</v>
          </cell>
          <cell r="B385" t="str">
            <v>0393-15</v>
          </cell>
          <cell r="C385" t="str">
            <v>LICEO CEIBA DE MADERA</v>
          </cell>
          <cell r="D385" t="str">
            <v>LICEO CEIBA DE MADERA</v>
          </cell>
          <cell r="E385" t="str">
            <v>ESPAILLAT</v>
          </cell>
          <cell r="F385" t="str">
            <v>MOCA</v>
          </cell>
          <cell r="G385" t="str">
            <v>NUEVA</v>
          </cell>
          <cell r="H385" t="str">
            <v>4</v>
          </cell>
          <cell r="I385" t="str">
            <v>MEDIA (M)</v>
          </cell>
          <cell r="J385" t="str">
            <v>ESCUELA</v>
          </cell>
          <cell r="K385" t="str">
            <v>MOPC</v>
          </cell>
          <cell r="L385" t="str">
            <v>DISENO E INGENIERIA SRL</v>
          </cell>
          <cell r="M385">
            <v>12</v>
          </cell>
          <cell r="N385" t="str">
            <v>JEISET SUSANA</v>
          </cell>
          <cell r="O385">
            <v>1</v>
          </cell>
          <cell r="P385">
            <v>44438</v>
          </cell>
          <cell r="Q385">
            <v>44438</v>
          </cell>
          <cell r="R385">
            <v>44438</v>
          </cell>
          <cell r="S385" t="str">
            <v>COINCIDE</v>
          </cell>
          <cell r="T385" t="str">
            <v>COINCIDE</v>
          </cell>
          <cell r="U385" t="str">
            <v>COINCIDE</v>
          </cell>
          <cell r="V385">
            <v>44438</v>
          </cell>
          <cell r="W385">
            <v>44438</v>
          </cell>
          <cell r="X385"/>
          <cell r="Y385"/>
          <cell r="Z385" t="str">
            <v>ACTIVA</v>
          </cell>
          <cell r="AA385" t="str">
            <v>DETENIDA</v>
          </cell>
          <cell r="AB385" t="str">
            <v>NO COINCIDE</v>
          </cell>
          <cell r="AC385" t="str">
            <v>A LA ESPERA DE DOCUMENTOS</v>
          </cell>
        </row>
        <row r="386">
          <cell r="A386">
            <v>1514</v>
          </cell>
          <cell r="B386" t="str">
            <v>0065-15</v>
          </cell>
          <cell r="C386" t="str">
            <v>LICEO FRANCISCO ANTONIO SALCEDO</v>
          </cell>
          <cell r="D386" t="str">
            <v>LICEO FRANCISCO ANTONIO SALCEDO</v>
          </cell>
          <cell r="E386" t="str">
            <v>ESPAILLAT</v>
          </cell>
          <cell r="F386" t="str">
            <v>MOCA</v>
          </cell>
          <cell r="G386" t="str">
            <v>NUEVA</v>
          </cell>
          <cell r="H386" t="str">
            <v>4</v>
          </cell>
          <cell r="I386" t="str">
            <v>MEDIA (M)</v>
          </cell>
          <cell r="J386" t="str">
            <v>ESCUELA</v>
          </cell>
          <cell r="K386" t="str">
            <v>MOPC</v>
          </cell>
          <cell r="L386" t="str">
            <v>CARLOS GABRIEL DIAZ NIN</v>
          </cell>
          <cell r="M386">
            <v>12</v>
          </cell>
          <cell r="N386" t="str">
            <v>JEISET SUSANA</v>
          </cell>
          <cell r="O386">
            <v>54</v>
          </cell>
          <cell r="P386">
            <v>44062</v>
          </cell>
          <cell r="Q386">
            <v>44062</v>
          </cell>
          <cell r="R386">
            <v>44062</v>
          </cell>
          <cell r="S386" t="str">
            <v>COINCIDE</v>
          </cell>
          <cell r="T386" t="str">
            <v>COINCIDE</v>
          </cell>
          <cell r="U386" t="str">
            <v>COINCIDE</v>
          </cell>
          <cell r="V386">
            <v>44062</v>
          </cell>
          <cell r="W386">
            <v>44062</v>
          </cell>
          <cell r="X386"/>
          <cell r="Y386">
            <v>43395</v>
          </cell>
          <cell r="Z386" t="str">
            <v>DETENIDA</v>
          </cell>
          <cell r="AA386" t="str">
            <v>ACTIVA</v>
          </cell>
          <cell r="AB386" t="str">
            <v>NO COINCIDE</v>
          </cell>
          <cell r="AC386" t="str">
            <v>RITMO ESPERADO</v>
          </cell>
        </row>
        <row r="387">
          <cell r="A387">
            <v>1515</v>
          </cell>
          <cell r="B387" t="str">
            <v>0066-15</v>
          </cell>
          <cell r="C387" t="str">
            <v>LICEO LA MILAGROSA</v>
          </cell>
          <cell r="D387" t="str">
            <v>LICEO LA MILAGROSA</v>
          </cell>
          <cell r="E387" t="str">
            <v>ESPAILLAT</v>
          </cell>
          <cell r="F387" t="str">
            <v>MOCA</v>
          </cell>
          <cell r="G387" t="str">
            <v>NUEVA</v>
          </cell>
          <cell r="H387" t="str">
            <v>4</v>
          </cell>
          <cell r="I387" t="str">
            <v>MEDIA (M)</v>
          </cell>
          <cell r="J387" t="str">
            <v>ESCUELA</v>
          </cell>
          <cell r="K387" t="str">
            <v>MOPC</v>
          </cell>
          <cell r="L387" t="str">
            <v>JOHANNY DOMINGUEZ GARCIA</v>
          </cell>
          <cell r="M387">
            <v>24</v>
          </cell>
          <cell r="N387" t="str">
            <v>JEISET SUSANA</v>
          </cell>
          <cell r="O387">
            <v>69</v>
          </cell>
          <cell r="P387">
            <v>43941</v>
          </cell>
          <cell r="Q387">
            <v>44063</v>
          </cell>
          <cell r="R387">
            <v>43941</v>
          </cell>
          <cell r="S387" t="str">
            <v>NO COINCIDE</v>
          </cell>
          <cell r="T387" t="str">
            <v>COINCIDE</v>
          </cell>
          <cell r="U387" t="str">
            <v>NO COINCIDE</v>
          </cell>
          <cell r="V387">
            <v>43941</v>
          </cell>
          <cell r="W387">
            <v>43941</v>
          </cell>
          <cell r="X387"/>
          <cell r="Y387">
            <v>43392</v>
          </cell>
          <cell r="Z387" t="str">
            <v>DETENIDA</v>
          </cell>
          <cell r="AA387" t="str">
            <v>ACTIVA</v>
          </cell>
          <cell r="AB387" t="str">
            <v>NO COINCIDE</v>
          </cell>
          <cell r="AC387" t="str">
            <v>RITMO ESPERADO</v>
          </cell>
        </row>
        <row r="388">
          <cell r="A388">
            <v>1516</v>
          </cell>
          <cell r="B388" t="str">
            <v>0067-15</v>
          </cell>
          <cell r="C388" t="str">
            <v>LICEO MONTE DE LA JAGUA</v>
          </cell>
          <cell r="D388" t="str">
            <v/>
          </cell>
          <cell r="E388" t="str">
            <v>ESPAILLAT</v>
          </cell>
          <cell r="F388" t="str">
            <v>MOCA</v>
          </cell>
          <cell r="G388" t="str">
            <v>NUEVA</v>
          </cell>
          <cell r="H388" t="str">
            <v>4</v>
          </cell>
          <cell r="I388" t="str">
            <v>MEDIA (M)</v>
          </cell>
          <cell r="J388" t="str">
            <v>ESCUELA</v>
          </cell>
          <cell r="K388" t="str">
            <v>MOPC</v>
          </cell>
          <cell r="L388" t="str">
            <v>JOSE ANTONIO ARIAS ACOSTA</v>
          </cell>
          <cell r="M388">
            <v>12</v>
          </cell>
          <cell r="N388" t="str">
            <v>JEISET SUSANA</v>
          </cell>
          <cell r="O388">
            <v>1</v>
          </cell>
          <cell r="P388">
            <v>44423</v>
          </cell>
          <cell r="Q388">
            <v>44546</v>
          </cell>
          <cell r="R388">
            <v>44423</v>
          </cell>
          <cell r="S388" t="str">
            <v>NO COINCIDE</v>
          </cell>
          <cell r="T388" t="str">
            <v>COINCIDE</v>
          </cell>
          <cell r="U388" t="str">
            <v>NO COINCIDE</v>
          </cell>
          <cell r="V388">
            <v>44423</v>
          </cell>
          <cell r="W388">
            <v>44423</v>
          </cell>
          <cell r="X388"/>
          <cell r="Y388">
            <v>42969</v>
          </cell>
          <cell r="Z388" t="str">
            <v>DETENIDA</v>
          </cell>
          <cell r="AA388" t="str">
            <v>DETENIDA</v>
          </cell>
          <cell r="AB388" t="str">
            <v>COINCIDE</v>
          </cell>
          <cell r="AC388" t="str">
            <v>PROBLEMAS LEGALES (SOLAR)</v>
          </cell>
        </row>
        <row r="389">
          <cell r="A389">
            <v>703</v>
          </cell>
          <cell r="B389" t="str">
            <v>270-2013</v>
          </cell>
          <cell r="C389" t="str">
            <v>AGUA FRIA</v>
          </cell>
          <cell r="D389" t="str">
            <v/>
          </cell>
          <cell r="E389" t="str">
            <v>HERMANAS MIRABAL</v>
          </cell>
          <cell r="F389" t="str">
            <v>SALCEDO</v>
          </cell>
          <cell r="G389" t="str">
            <v>AMPLIACION Y REPARACION</v>
          </cell>
          <cell r="H389" t="str">
            <v>2</v>
          </cell>
          <cell r="I389" t="str">
            <v>MEDIA (M)</v>
          </cell>
          <cell r="J389" t="str">
            <v>ESCUELA</v>
          </cell>
          <cell r="K389" t="str">
            <v>MOPC2</v>
          </cell>
          <cell r="L389" t="str">
            <v>CONSTRUCTORA ORTEGA GONZALEZ &amp; ASOCIADOS, SRL</v>
          </cell>
          <cell r="M389">
            <v>1</v>
          </cell>
          <cell r="N389" t="str">
            <v>JEISET SUSANA</v>
          </cell>
          <cell r="O389">
            <v>5</v>
          </cell>
          <cell r="P389">
            <v>44551</v>
          </cell>
          <cell r="Q389">
            <v>44551</v>
          </cell>
          <cell r="R389">
            <v>44551</v>
          </cell>
          <cell r="S389" t="str">
            <v>COINCIDE</v>
          </cell>
          <cell r="T389" t="str">
            <v>COINCIDE</v>
          </cell>
          <cell r="U389" t="str">
            <v>COINCIDE</v>
          </cell>
          <cell r="V389">
            <v>44551</v>
          </cell>
          <cell r="W389">
            <v>44187</v>
          </cell>
          <cell r="X389"/>
          <cell r="Y389">
            <v>42892</v>
          </cell>
          <cell r="Z389" t="str">
            <v>DETENIDA</v>
          </cell>
          <cell r="AA389" t="str">
            <v>DETENIDA</v>
          </cell>
          <cell r="AB389" t="str">
            <v>COINCIDE</v>
          </cell>
          <cell r="AC389" t="str">
            <v>PROBLEMAS LEGALES (SOLAR)</v>
          </cell>
        </row>
        <row r="390">
          <cell r="A390">
            <v>705</v>
          </cell>
          <cell r="B390" t="str">
            <v>272-2013</v>
          </cell>
          <cell r="C390" t="str">
            <v>ANA DELIA FLORENTINO</v>
          </cell>
          <cell r="D390" t="str">
            <v/>
          </cell>
          <cell r="E390" t="str">
            <v>HERMANAS MIRABAL</v>
          </cell>
          <cell r="F390" t="str">
            <v>SALCEDO</v>
          </cell>
          <cell r="G390" t="str">
            <v>AMPLIACION Y REPARACION</v>
          </cell>
          <cell r="H390" t="str">
            <v>2</v>
          </cell>
          <cell r="I390" t="str">
            <v>MEDIA (M)</v>
          </cell>
          <cell r="J390" t="str">
            <v>ESCUELA</v>
          </cell>
          <cell r="K390" t="str">
            <v>MOPC2</v>
          </cell>
          <cell r="L390" t="str">
            <v>EUFEMIO TEJADA PEÑA</v>
          </cell>
          <cell r="M390">
            <v>2</v>
          </cell>
          <cell r="N390" t="str">
            <v>JEISET SUSANA</v>
          </cell>
          <cell r="O390">
            <v>50</v>
          </cell>
          <cell r="P390">
            <v>44426</v>
          </cell>
          <cell r="Q390">
            <v>44550</v>
          </cell>
          <cell r="R390">
            <v>44426</v>
          </cell>
          <cell r="S390" t="str">
            <v>NO COINCIDE</v>
          </cell>
          <cell r="T390" t="str">
            <v>COINCIDE</v>
          </cell>
          <cell r="U390" t="str">
            <v>NO COINCIDE</v>
          </cell>
          <cell r="V390">
            <v>44426</v>
          </cell>
          <cell r="W390">
            <v>44426</v>
          </cell>
          <cell r="X390"/>
          <cell r="Y390">
            <v>42291</v>
          </cell>
          <cell r="Z390" t="str">
            <v>DETENIDA</v>
          </cell>
          <cell r="AA390" t="str">
            <v>DETENIDA</v>
          </cell>
          <cell r="AB390" t="str">
            <v>COINCIDE</v>
          </cell>
          <cell r="AC390" t="str">
            <v>INTERVENCION LEGAL</v>
          </cell>
        </row>
        <row r="391">
          <cell r="A391">
            <v>715</v>
          </cell>
          <cell r="B391" t="str">
            <v>280-2013</v>
          </cell>
          <cell r="C391" t="str">
            <v xml:space="preserve">PABLO RAMON ROMERO AYBAR </v>
          </cell>
          <cell r="D391" t="str">
            <v/>
          </cell>
          <cell r="E391" t="str">
            <v>HERMANAS MIRABAL</v>
          </cell>
          <cell r="F391" t="str">
            <v>TENARES</v>
          </cell>
          <cell r="G391" t="str">
            <v>AMPLIACION Y REPARACION</v>
          </cell>
          <cell r="H391" t="str">
            <v>2</v>
          </cell>
          <cell r="I391" t="str">
            <v>MEDIA (M)</v>
          </cell>
          <cell r="J391" t="str">
            <v>ESCUELA</v>
          </cell>
          <cell r="K391" t="str">
            <v>MOPC2</v>
          </cell>
          <cell r="L391" t="str">
            <v>VICTOR JUAN MARTINEZ TORIBIO</v>
          </cell>
          <cell r="M391">
            <v>2</v>
          </cell>
          <cell r="N391" t="str">
            <v>JEISET SUSANA</v>
          </cell>
          <cell r="O391">
            <v>94</v>
          </cell>
          <cell r="P391">
            <v>44426</v>
          </cell>
          <cell r="Q391">
            <v>44550</v>
          </cell>
          <cell r="R391">
            <v>44426</v>
          </cell>
          <cell r="S391" t="str">
            <v>NO COINCIDE</v>
          </cell>
          <cell r="T391" t="str">
            <v>COINCIDE</v>
          </cell>
          <cell r="U391" t="str">
            <v>NO COINCIDE</v>
          </cell>
          <cell r="V391">
            <v>44426</v>
          </cell>
          <cell r="W391">
            <v>44426</v>
          </cell>
          <cell r="X391"/>
          <cell r="Y391">
            <v>43707</v>
          </cell>
          <cell r="Z391" t="str">
            <v>DETENIDA</v>
          </cell>
          <cell r="AA391" t="str">
            <v>DETENIDA</v>
          </cell>
          <cell r="AB391" t="str">
            <v>COINCIDE</v>
          </cell>
          <cell r="AC391" t="str">
            <v>MAL MANEJO FINANCIERO-DESCAPITALIZACION DEL CONTRATISTA</v>
          </cell>
        </row>
        <row r="392">
          <cell r="A392">
            <v>1089</v>
          </cell>
          <cell r="B392" t="str">
            <v>2191</v>
          </cell>
          <cell r="C392" t="str">
            <v>LICEO ISIDRO ANTONIO ESTEVEZ</v>
          </cell>
          <cell r="D392" t="str">
            <v/>
          </cell>
          <cell r="E392" t="str">
            <v>HERMANAS MIRABAL</v>
          </cell>
          <cell r="F392" t="str">
            <v>TENARES</v>
          </cell>
          <cell r="G392" t="str">
            <v>NUEVA</v>
          </cell>
          <cell r="H392" t="str">
            <v>3</v>
          </cell>
          <cell r="I392" t="str">
            <v>MEDIA (M)</v>
          </cell>
          <cell r="J392" t="str">
            <v>ESCUELA</v>
          </cell>
          <cell r="K392" t="str">
            <v>MOPC2</v>
          </cell>
          <cell r="L392" t="str">
            <v>AMBIORY RODRIGUEZ PAULINO</v>
          </cell>
          <cell r="M392">
            <v>8</v>
          </cell>
          <cell r="N392" t="str">
            <v>JEISET SUSANA</v>
          </cell>
          <cell r="O392">
            <v>70</v>
          </cell>
          <cell r="P392">
            <v>44070</v>
          </cell>
          <cell r="Q392">
            <v>44070</v>
          </cell>
          <cell r="R392">
            <v>44070</v>
          </cell>
          <cell r="S392" t="str">
            <v>COINCIDE</v>
          </cell>
          <cell r="T392" t="str">
            <v>COINCIDE</v>
          </cell>
          <cell r="U392" t="str">
            <v>COINCIDE</v>
          </cell>
          <cell r="V392">
            <v>44070</v>
          </cell>
          <cell r="W392">
            <v>44070</v>
          </cell>
          <cell r="X392"/>
          <cell r="Y392"/>
          <cell r="Z392" t="str">
            <v>ACTIVA</v>
          </cell>
          <cell r="AA392" t="str">
            <v>ACTIVA</v>
          </cell>
          <cell r="AB392" t="str">
            <v>COINCIDE</v>
          </cell>
          <cell r="AC392" t="str">
            <v>RITMO LENTO</v>
          </cell>
        </row>
        <row r="393">
          <cell r="A393">
            <v>1526</v>
          </cell>
          <cell r="B393" t="str">
            <v>0075-15</v>
          </cell>
          <cell r="C393" t="str">
            <v>LICEO TENARES NORTE</v>
          </cell>
          <cell r="D393" t="str">
            <v/>
          </cell>
          <cell r="E393" t="str">
            <v>HERMANAS MIRABAL</v>
          </cell>
          <cell r="F393" t="str">
            <v>TENARES</v>
          </cell>
          <cell r="G393" t="str">
            <v>NUEVA</v>
          </cell>
          <cell r="H393" t="str">
            <v>4</v>
          </cell>
          <cell r="I393" t="str">
            <v>MEDIA (M)</v>
          </cell>
          <cell r="J393" t="str">
            <v>ESCUELA</v>
          </cell>
          <cell r="K393" t="str">
            <v>MOPC2</v>
          </cell>
          <cell r="L393" t="str">
            <v>MILDRE BIENVENIDA SANZ GALAY</v>
          </cell>
          <cell r="M393">
            <v>18</v>
          </cell>
          <cell r="N393" t="str">
            <v>JEISET SUSANA</v>
          </cell>
          <cell r="O393">
            <v>24</v>
          </cell>
          <cell r="P393">
            <v>44193</v>
          </cell>
          <cell r="Q393">
            <v>44298</v>
          </cell>
          <cell r="R393">
            <v>44193</v>
          </cell>
          <cell r="S393" t="str">
            <v>NO COINCIDE</v>
          </cell>
          <cell r="T393" t="str">
            <v>COINCIDE</v>
          </cell>
          <cell r="U393" t="str">
            <v>NO COINCIDE</v>
          </cell>
          <cell r="V393">
            <v>44193</v>
          </cell>
          <cell r="W393">
            <v>44193</v>
          </cell>
          <cell r="X393"/>
          <cell r="Y393"/>
          <cell r="Z393" t="str">
            <v>ACTIVA</v>
          </cell>
          <cell r="AA393" t="str">
            <v>ACTIVA</v>
          </cell>
          <cell r="AB393" t="str">
            <v>COINCIDE</v>
          </cell>
          <cell r="AC393" t="str">
            <v>RITMO ESPERADO</v>
          </cell>
        </row>
        <row r="394">
          <cell r="A394">
            <v>33</v>
          </cell>
          <cell r="B394" t="str">
            <v>1376-2012</v>
          </cell>
          <cell r="C394" t="str">
            <v>LICEO MANABAO</v>
          </cell>
          <cell r="D394" t="str">
            <v>LICEO MANABAO</v>
          </cell>
          <cell r="E394" t="str">
            <v>LA VEGA</v>
          </cell>
          <cell r="F394" t="str">
            <v>JARABACOA</v>
          </cell>
          <cell r="G394" t="str">
            <v>NUEVA</v>
          </cell>
          <cell r="H394" t="str">
            <v>1</v>
          </cell>
          <cell r="I394" t="str">
            <v>MEDIA (M)</v>
          </cell>
          <cell r="J394" t="str">
            <v>ESCUELA</v>
          </cell>
          <cell r="K394" t="str">
            <v>MOPC</v>
          </cell>
          <cell r="L394" t="str">
            <v>FENELON ANTONIO SCHOTT LOPEZ</v>
          </cell>
          <cell r="M394">
            <v>6</v>
          </cell>
          <cell r="N394" t="str">
            <v>JEISET SUSANA</v>
          </cell>
          <cell r="O394">
            <v>79</v>
          </cell>
          <cell r="P394">
            <v>44433</v>
          </cell>
          <cell r="Q394">
            <v>44433</v>
          </cell>
          <cell r="R394">
            <v>44433</v>
          </cell>
          <cell r="S394" t="str">
            <v>COINCIDE</v>
          </cell>
          <cell r="T394" t="str">
            <v>COINCIDE</v>
          </cell>
          <cell r="U394" t="str">
            <v>COINCIDE</v>
          </cell>
          <cell r="V394">
            <v>44433</v>
          </cell>
          <cell r="W394">
            <v>44433</v>
          </cell>
          <cell r="X394"/>
          <cell r="Y394">
            <v>42600</v>
          </cell>
          <cell r="Z394" t="str">
            <v>DETENIDA</v>
          </cell>
          <cell r="AA394" t="str">
            <v>DETENIDA</v>
          </cell>
          <cell r="AB394" t="str">
            <v>COINCIDE</v>
          </cell>
          <cell r="AC394" t="str">
            <v>INTERVENCION LEGAL</v>
          </cell>
        </row>
        <row r="395">
          <cell r="A395">
            <v>483</v>
          </cell>
          <cell r="B395" t="str">
            <v>312-2013</v>
          </cell>
          <cell r="C395" t="str">
            <v>LICEO BUENA VISTA</v>
          </cell>
          <cell r="D395" t="str">
            <v>LICEO BUENA VISTA</v>
          </cell>
          <cell r="E395" t="str">
            <v>LA VEGA</v>
          </cell>
          <cell r="F395" t="str">
            <v>JARABACOA</v>
          </cell>
          <cell r="G395" t="str">
            <v>NUEVA</v>
          </cell>
          <cell r="H395" t="str">
            <v>2</v>
          </cell>
          <cell r="I395" t="str">
            <v>MEDIA (M)</v>
          </cell>
          <cell r="J395" t="str">
            <v>ESCUELA</v>
          </cell>
          <cell r="K395" t="str">
            <v>MOPC</v>
          </cell>
          <cell r="L395" t="str">
            <v>JUAN VIRGINIO RESTITUYO RODRIGUEZ</v>
          </cell>
          <cell r="M395">
            <v>14</v>
          </cell>
          <cell r="N395" t="str">
            <v>JEISET SUSANA</v>
          </cell>
          <cell r="O395">
            <v>73</v>
          </cell>
          <cell r="P395">
            <v>44426</v>
          </cell>
          <cell r="Q395">
            <v>44550</v>
          </cell>
          <cell r="R395">
            <v>44426</v>
          </cell>
          <cell r="S395" t="str">
            <v>NO COINCIDE</v>
          </cell>
          <cell r="T395" t="str">
            <v>COINCIDE</v>
          </cell>
          <cell r="U395" t="str">
            <v>NO COINCIDE</v>
          </cell>
          <cell r="V395">
            <v>44426</v>
          </cell>
          <cell r="W395">
            <v>44426</v>
          </cell>
          <cell r="X395"/>
          <cell r="Y395">
            <v>42339</v>
          </cell>
          <cell r="Z395" t="str">
            <v>DETENIDA</v>
          </cell>
          <cell r="AA395" t="str">
            <v>DETENIDA</v>
          </cell>
          <cell r="AB395" t="str">
            <v>COINCIDE</v>
          </cell>
          <cell r="AC395" t="str">
            <v>INTERVENCION LEGAL</v>
          </cell>
        </row>
        <row r="396">
          <cell r="A396">
            <v>1121</v>
          </cell>
          <cell r="B396" t="str">
            <v>2218</v>
          </cell>
          <cell r="C396" t="str">
            <v>LICEO HATO VIEJO</v>
          </cell>
          <cell r="D396" t="str">
            <v>LICEO HATO VIEJO</v>
          </cell>
          <cell r="E396" t="str">
            <v>LA VEGA</v>
          </cell>
          <cell r="F396" t="str">
            <v>JARABACOA</v>
          </cell>
          <cell r="G396" t="str">
            <v>NUEVA</v>
          </cell>
          <cell r="H396" t="str">
            <v>3</v>
          </cell>
          <cell r="I396" t="str">
            <v>MEDIA (M)</v>
          </cell>
          <cell r="J396" t="str">
            <v>ESCUELA</v>
          </cell>
          <cell r="K396" t="str">
            <v>MOPC</v>
          </cell>
          <cell r="L396" t="str">
            <v>JINA LUCIA VASQUEZ ACEVEDO</v>
          </cell>
          <cell r="M396">
            <v>14</v>
          </cell>
          <cell r="N396" t="str">
            <v>JEISET SUSANA</v>
          </cell>
          <cell r="O396">
            <v>55</v>
          </cell>
          <cell r="P396">
            <v>44425</v>
          </cell>
          <cell r="Q396">
            <v>44550</v>
          </cell>
          <cell r="R396">
            <v>44425</v>
          </cell>
          <cell r="S396" t="str">
            <v>NO COINCIDE</v>
          </cell>
          <cell r="T396" t="str">
            <v>COINCIDE</v>
          </cell>
          <cell r="U396" t="str">
            <v>NO COINCIDE</v>
          </cell>
          <cell r="V396">
            <v>44425</v>
          </cell>
          <cell r="W396">
            <v>44425</v>
          </cell>
          <cell r="X396"/>
          <cell r="Y396">
            <v>43599</v>
          </cell>
          <cell r="Z396" t="str">
            <v>ACTIVA</v>
          </cell>
          <cell r="AA396" t="str">
            <v>DETENIDA</v>
          </cell>
          <cell r="AB396" t="str">
            <v>NO COINCIDE</v>
          </cell>
          <cell r="AC396" t="str">
            <v>PENDIENTE PAGO CUBICACION</v>
          </cell>
        </row>
        <row r="397">
          <cell r="A397">
            <v>1122</v>
          </cell>
          <cell r="B397" t="str">
            <v>2219</v>
          </cell>
          <cell r="C397" t="str">
            <v>LICEO LAS CABIRMAS</v>
          </cell>
          <cell r="D397" t="str">
            <v>LICEO LAS CABIRMAS</v>
          </cell>
          <cell r="E397" t="str">
            <v>LA VEGA</v>
          </cell>
          <cell r="F397" t="str">
            <v>JARABACOA</v>
          </cell>
          <cell r="G397" t="str">
            <v>NUEVA</v>
          </cell>
          <cell r="H397" t="str">
            <v>3</v>
          </cell>
          <cell r="I397" t="str">
            <v>MEDIA (M)</v>
          </cell>
          <cell r="J397" t="str">
            <v>ESCUELA</v>
          </cell>
          <cell r="K397" t="str">
            <v>MOPC</v>
          </cell>
          <cell r="L397" t="str">
            <v>NELSON CESAR MILIAN MEJIA</v>
          </cell>
          <cell r="M397">
            <v>8</v>
          </cell>
          <cell r="N397" t="str">
            <v>JEISET SUSANA</v>
          </cell>
          <cell r="O397">
            <v>45</v>
          </cell>
          <cell r="P397">
            <v>44554</v>
          </cell>
          <cell r="Q397">
            <v>44554</v>
          </cell>
          <cell r="R397">
            <v>44554</v>
          </cell>
          <cell r="S397" t="str">
            <v>COINCIDE</v>
          </cell>
          <cell r="T397" t="str">
            <v>COINCIDE</v>
          </cell>
          <cell r="U397" t="str">
            <v>COINCIDE</v>
          </cell>
          <cell r="V397">
            <v>44554</v>
          </cell>
          <cell r="W397">
            <v>44554</v>
          </cell>
          <cell r="X397"/>
          <cell r="Y397"/>
          <cell r="Z397" t="str">
            <v>ACTIVA</v>
          </cell>
          <cell r="AA397" t="str">
            <v>ACTIVA</v>
          </cell>
          <cell r="AB397" t="str">
            <v>COINCIDE</v>
          </cell>
          <cell r="AC397" t="str">
            <v>RITMO LENTO</v>
          </cell>
        </row>
        <row r="398">
          <cell r="A398">
            <v>510</v>
          </cell>
          <cell r="B398" t="str">
            <v>338-2013</v>
          </cell>
          <cell r="C398" t="str">
            <v>REVERENDO ANDRES AMENGUAL FE Y ALEGRIA</v>
          </cell>
          <cell r="D398" t="str">
            <v>ANDRES AMENGUAL</v>
          </cell>
          <cell r="E398" t="str">
            <v>LA VEGA</v>
          </cell>
          <cell r="F398" t="str">
            <v>JIMA ABAJO</v>
          </cell>
          <cell r="G398" t="str">
            <v>AMPLIACION Y REPARACION</v>
          </cell>
          <cell r="H398" t="str">
            <v>2</v>
          </cell>
          <cell r="I398" t="str">
            <v>MEDIA (M)</v>
          </cell>
          <cell r="J398" t="str">
            <v>ESCUELA</v>
          </cell>
          <cell r="K398" t="str">
            <v>MOPC</v>
          </cell>
          <cell r="L398" t="str">
            <v>GRACCO S A</v>
          </cell>
          <cell r="M398">
            <v>15</v>
          </cell>
          <cell r="N398" t="str">
            <v>JEISET SUSANA</v>
          </cell>
          <cell r="O398">
            <v>85</v>
          </cell>
          <cell r="P398">
            <v>44278</v>
          </cell>
          <cell r="Q398">
            <v>44553</v>
          </cell>
          <cell r="R398">
            <v>44278</v>
          </cell>
          <cell r="S398" t="str">
            <v>NO COINCIDE</v>
          </cell>
          <cell r="T398" t="str">
            <v>COINCIDE</v>
          </cell>
          <cell r="U398" t="str">
            <v>NO COINCIDE</v>
          </cell>
          <cell r="V398">
            <v>44278</v>
          </cell>
          <cell r="W398">
            <v>44278</v>
          </cell>
          <cell r="X398"/>
          <cell r="Y398">
            <v>42231</v>
          </cell>
          <cell r="Z398" t="str">
            <v>DETENIDA</v>
          </cell>
          <cell r="AA398" t="str">
            <v>DETENIDA</v>
          </cell>
          <cell r="AB398" t="str">
            <v>COINCIDE</v>
          </cell>
          <cell r="AC398" t="str">
            <v>INTERVENCION LEGAL</v>
          </cell>
        </row>
        <row r="399">
          <cell r="A399">
            <v>495</v>
          </cell>
          <cell r="B399" t="str">
            <v>323-2013</v>
          </cell>
          <cell r="C399" t="str">
            <v>LICEO SABANETA-RANCHO VIEJO</v>
          </cell>
          <cell r="D399" t="str">
            <v>LICEO SABANETA-RANCHO VIEJO</v>
          </cell>
          <cell r="E399" t="str">
            <v>LA VEGA</v>
          </cell>
          <cell r="F399" t="str">
            <v>LA VEGA</v>
          </cell>
          <cell r="G399" t="str">
            <v>NUEVA</v>
          </cell>
          <cell r="H399" t="str">
            <v>2</v>
          </cell>
          <cell r="I399" t="str">
            <v>MEDIA (M)</v>
          </cell>
          <cell r="J399" t="str">
            <v>ESCUELA</v>
          </cell>
          <cell r="K399" t="str">
            <v>MOPC</v>
          </cell>
          <cell r="L399" t="str">
            <v>CARLOS AMADO NIN CAVALLO</v>
          </cell>
          <cell r="M399">
            <v>20</v>
          </cell>
          <cell r="N399" t="str">
            <v>JEISET SUSANA</v>
          </cell>
          <cell r="O399">
            <v>89</v>
          </cell>
          <cell r="P399">
            <v>44303</v>
          </cell>
          <cell r="Q399">
            <v>44546</v>
          </cell>
          <cell r="R399">
            <v>44303</v>
          </cell>
          <cell r="S399" t="str">
            <v>NO COINCIDE</v>
          </cell>
          <cell r="T399" t="str">
            <v>COINCIDE</v>
          </cell>
          <cell r="U399" t="str">
            <v>NO COINCIDE</v>
          </cell>
          <cell r="V399">
            <v>44303</v>
          </cell>
          <cell r="W399">
            <v>44303</v>
          </cell>
          <cell r="X399"/>
          <cell r="Y399">
            <v>43754</v>
          </cell>
          <cell r="Z399" t="str">
            <v>DETENIDA</v>
          </cell>
          <cell r="AA399" t="str">
            <v>DETENIDA</v>
          </cell>
          <cell r="AB399" t="str">
            <v>COINCIDE</v>
          </cell>
          <cell r="AC399" t="str">
            <v>MAL MANEJO FINANCIERO-DESCAPITALIZACION DEL CONTRATISTA</v>
          </cell>
        </row>
        <row r="400">
          <cell r="A400">
            <v>1131</v>
          </cell>
          <cell r="B400" t="str">
            <v>2226</v>
          </cell>
          <cell r="C400" t="str">
            <v>LICEO LA VEGA SUROESTE</v>
          </cell>
          <cell r="D400" t="str">
            <v>LICEO LA VEGA SUROESTE</v>
          </cell>
          <cell r="E400" t="str">
            <v>LA VEGA</v>
          </cell>
          <cell r="F400" t="str">
            <v>LA VEGA</v>
          </cell>
          <cell r="G400" t="str">
            <v>NUEVA</v>
          </cell>
          <cell r="H400" t="str">
            <v>3</v>
          </cell>
          <cell r="I400" t="str">
            <v>MEDIA (M)</v>
          </cell>
          <cell r="J400" t="str">
            <v>ESCUELA</v>
          </cell>
          <cell r="K400" t="str">
            <v>MOPC</v>
          </cell>
          <cell r="L400" t="str">
            <v>BRIGIDA OLGA CACERES GONZALEZ</v>
          </cell>
          <cell r="M400">
            <v>30</v>
          </cell>
          <cell r="N400" t="str">
            <v>JEISET SUSANA</v>
          </cell>
          <cell r="O400">
            <v>85</v>
          </cell>
          <cell r="P400">
            <v>44327</v>
          </cell>
          <cell r="Q400">
            <v>44551</v>
          </cell>
          <cell r="R400">
            <v>44327</v>
          </cell>
          <cell r="S400" t="str">
            <v>NO COINCIDE</v>
          </cell>
          <cell r="T400" t="str">
            <v>COINCIDE</v>
          </cell>
          <cell r="U400" t="str">
            <v>NO COINCIDE</v>
          </cell>
          <cell r="V400">
            <v>44327</v>
          </cell>
          <cell r="W400">
            <v>44327</v>
          </cell>
          <cell r="X400"/>
          <cell r="Y400">
            <v>43563</v>
          </cell>
          <cell r="Z400" t="str">
            <v>DETENIDA</v>
          </cell>
          <cell r="AA400" t="str">
            <v>DETENIDA</v>
          </cell>
          <cell r="AB400" t="str">
            <v>COINCIDE</v>
          </cell>
          <cell r="AC400" t="str">
            <v>MAL MANEJO FINANCIERO-DESCAPITALIZACION DEL CONTRATISTA</v>
          </cell>
        </row>
        <row r="401">
          <cell r="A401">
            <v>755</v>
          </cell>
          <cell r="B401" t="str">
            <v>359-2013</v>
          </cell>
          <cell r="C401" t="str">
            <v>ROSA VENTURA-LA HOZADERA</v>
          </cell>
          <cell r="D401" t="str">
            <v/>
          </cell>
          <cell r="E401" t="str">
            <v>MARIA TRINIDAD SANCHEZ</v>
          </cell>
          <cell r="F401" t="str">
            <v>RIO SAN JUAN</v>
          </cell>
          <cell r="G401" t="str">
            <v>NUEVA</v>
          </cell>
          <cell r="H401" t="str">
            <v>2</v>
          </cell>
          <cell r="I401" t="str">
            <v>MEDIA (M)</v>
          </cell>
          <cell r="J401" t="str">
            <v>ESCUELA</v>
          </cell>
          <cell r="K401" t="str">
            <v>MOPC2</v>
          </cell>
          <cell r="L401" t="str">
            <v>JOSE ALTAGRACIA ZACARIA DEL ORBE</v>
          </cell>
          <cell r="M401">
            <v>9</v>
          </cell>
          <cell r="N401" t="str">
            <v>JEISET SUSANA</v>
          </cell>
          <cell r="O401">
            <v>40</v>
          </cell>
          <cell r="P401">
            <v>44425</v>
          </cell>
          <cell r="Q401">
            <v>44547</v>
          </cell>
          <cell r="R401">
            <v>44425</v>
          </cell>
          <cell r="S401" t="str">
            <v>NO COINCIDE</v>
          </cell>
          <cell r="T401" t="str">
            <v>COINCIDE</v>
          </cell>
          <cell r="U401" t="str">
            <v>NO COINCIDE</v>
          </cell>
          <cell r="V401">
            <v>44425</v>
          </cell>
          <cell r="W401">
            <v>44425</v>
          </cell>
          <cell r="X401"/>
          <cell r="Y401">
            <v>42291</v>
          </cell>
          <cell r="Z401" t="str">
            <v>DETENIDA</v>
          </cell>
          <cell r="AA401" t="str">
            <v>DETENIDA</v>
          </cell>
          <cell r="AB401" t="str">
            <v>COINCIDE</v>
          </cell>
          <cell r="AC401" t="str">
            <v>MAL MANEJO FINANCIERO-DESCAPITALIZACION DEL CONTRATISTA</v>
          </cell>
        </row>
        <row r="402">
          <cell r="A402">
            <v>1145</v>
          </cell>
          <cell r="B402" t="str">
            <v>2410</v>
          </cell>
          <cell r="C402" t="str">
            <v>LICEO AUT. DUARTE (CERCANO AL RIO JAYACO)</v>
          </cell>
          <cell r="D402" t="str">
            <v>LICEO AUT. DUARTE (CERCANO AL RIO JAYACO)</v>
          </cell>
          <cell r="E402" t="str">
            <v>MONSEÑOR NOUEL</v>
          </cell>
          <cell r="F402" t="str">
            <v>BONAO</v>
          </cell>
          <cell r="G402" t="str">
            <v>NUEVA</v>
          </cell>
          <cell r="H402" t="str">
            <v>3</v>
          </cell>
          <cell r="I402" t="str">
            <v>MEDIA (M)</v>
          </cell>
          <cell r="J402" t="str">
            <v>ESCUELA</v>
          </cell>
          <cell r="K402" t="str">
            <v>MOPC</v>
          </cell>
          <cell r="L402" t="str">
            <v>ROQUE BURGOS &amp; ASOCIADOS SRL</v>
          </cell>
          <cell r="M402">
            <v>12</v>
          </cell>
          <cell r="N402" t="str">
            <v>JEISET SUSANA</v>
          </cell>
          <cell r="O402">
            <v>68</v>
          </cell>
          <cell r="P402">
            <v>44460</v>
          </cell>
          <cell r="Q402">
            <v>44551</v>
          </cell>
          <cell r="R402">
            <v>44460</v>
          </cell>
          <cell r="S402" t="str">
            <v>NO COINCIDE</v>
          </cell>
          <cell r="T402" t="str">
            <v>COINCIDE</v>
          </cell>
          <cell r="U402" t="str">
            <v>NO COINCIDE</v>
          </cell>
          <cell r="V402">
            <v>44460</v>
          </cell>
          <cell r="W402">
            <v>44460</v>
          </cell>
          <cell r="X402"/>
          <cell r="Y402">
            <v>43487</v>
          </cell>
          <cell r="Z402" t="str">
            <v>DETENIDA</v>
          </cell>
          <cell r="AA402" t="str">
            <v>DETENIDA</v>
          </cell>
          <cell r="AB402" t="str">
            <v>COINCIDE</v>
          </cell>
          <cell r="AC402" t="str">
            <v>INTERVENCION LEGAL</v>
          </cell>
        </row>
        <row r="403">
          <cell r="A403">
            <v>1590</v>
          </cell>
          <cell r="B403" t="str">
            <v>0134-15</v>
          </cell>
          <cell r="C403" t="str">
            <v>LICEO LA DELICIA</v>
          </cell>
          <cell r="D403" t="str">
            <v>LICEO LA DELICIA</v>
          </cell>
          <cell r="E403" t="str">
            <v>MONSEÑOR NOUEL</v>
          </cell>
          <cell r="F403" t="str">
            <v>BONAO</v>
          </cell>
          <cell r="G403" t="str">
            <v>NUEVA</v>
          </cell>
          <cell r="H403" t="str">
            <v>4</v>
          </cell>
          <cell r="I403" t="str">
            <v>MEDIA (M)</v>
          </cell>
          <cell r="J403" t="str">
            <v>ESCUELA</v>
          </cell>
          <cell r="K403" t="str">
            <v>MOPC</v>
          </cell>
          <cell r="L403" t="str">
            <v>GREGORIO GARCIA ACOSTA</v>
          </cell>
          <cell r="M403">
            <v>24</v>
          </cell>
          <cell r="N403" t="str">
            <v>JEISET SUSANA</v>
          </cell>
          <cell r="O403">
            <v>76</v>
          </cell>
          <cell r="P403">
            <v>43910</v>
          </cell>
          <cell r="Q403">
            <v>43941</v>
          </cell>
          <cell r="R403">
            <v>43910</v>
          </cell>
          <cell r="S403" t="str">
            <v>NO COINCIDE</v>
          </cell>
          <cell r="T403" t="str">
            <v>COINCIDE</v>
          </cell>
          <cell r="U403" t="str">
            <v>NO COINCIDE</v>
          </cell>
          <cell r="V403">
            <v>43910</v>
          </cell>
          <cell r="W403">
            <v>43910</v>
          </cell>
          <cell r="X403"/>
          <cell r="Y403"/>
          <cell r="Z403" t="str">
            <v>ACTIVA</v>
          </cell>
          <cell r="AA403" t="str">
            <v>ACTIVA</v>
          </cell>
          <cell r="AB403" t="str">
            <v>COINCIDE</v>
          </cell>
          <cell r="AC403" t="str">
            <v>RITMO ESPERADO</v>
          </cell>
        </row>
        <row r="404">
          <cell r="A404">
            <v>1642</v>
          </cell>
          <cell r="B404" t="str">
            <v>0170-15</v>
          </cell>
          <cell r="C404" t="str">
            <v xml:space="preserve">LICEO LAS TERRENAS </v>
          </cell>
          <cell r="D404" t="str">
            <v xml:space="preserve">LICEO LAS TERRENAS </v>
          </cell>
          <cell r="E404" t="str">
            <v>SAMANA</v>
          </cell>
          <cell r="F404" t="str">
            <v>LAS TERRENAS</v>
          </cell>
          <cell r="G404" t="str">
            <v>NUEVA</v>
          </cell>
          <cell r="H404" t="str">
            <v>4</v>
          </cell>
          <cell r="I404" t="str">
            <v>MEDIA (M)</v>
          </cell>
          <cell r="J404" t="str">
            <v>ESCUELA</v>
          </cell>
          <cell r="K404" t="str">
            <v>MOPC</v>
          </cell>
          <cell r="L404" t="str">
            <v>VIRGILIO FRANCISCO RODRIGUEZ GONZALEZ</v>
          </cell>
          <cell r="M404">
            <v>24</v>
          </cell>
          <cell r="N404" t="str">
            <v>JEISET SUSANA</v>
          </cell>
          <cell r="O404">
            <v>87</v>
          </cell>
          <cell r="P404">
            <v>43906</v>
          </cell>
          <cell r="Q404">
            <v>43937</v>
          </cell>
          <cell r="R404">
            <v>43906</v>
          </cell>
          <cell r="S404" t="str">
            <v>NO COINCIDE</v>
          </cell>
          <cell r="T404" t="str">
            <v>COINCIDE</v>
          </cell>
          <cell r="U404" t="str">
            <v>NO COINCIDE</v>
          </cell>
          <cell r="V404">
            <v>43906</v>
          </cell>
          <cell r="W404">
            <v>43906</v>
          </cell>
          <cell r="X404"/>
          <cell r="Y404"/>
          <cell r="Z404" t="str">
            <v>ACTIVA</v>
          </cell>
          <cell r="AA404" t="str">
            <v>ACTIVA</v>
          </cell>
          <cell r="AB404" t="str">
            <v>COINCIDE</v>
          </cell>
          <cell r="AC404" t="str">
            <v>RITMO ESPERADO</v>
          </cell>
        </row>
        <row r="405">
          <cell r="A405">
            <v>1193</v>
          </cell>
          <cell r="B405" t="str">
            <v>2421</v>
          </cell>
          <cell r="C405" t="str">
            <v>LICEO JUANA VICENTA</v>
          </cell>
          <cell r="D405" t="str">
            <v>LICEO JUANA VICENTA</v>
          </cell>
          <cell r="E405" t="str">
            <v>SAMANA</v>
          </cell>
          <cell r="F405" t="str">
            <v>SAMANA</v>
          </cell>
          <cell r="G405" t="str">
            <v>NUEVA</v>
          </cell>
          <cell r="H405" t="str">
            <v>3</v>
          </cell>
          <cell r="I405" t="str">
            <v>MEDIA (M)</v>
          </cell>
          <cell r="J405" t="str">
            <v>ESCUELA</v>
          </cell>
          <cell r="K405" t="str">
            <v>MOPC</v>
          </cell>
          <cell r="L405" t="str">
            <v>ING IVAN COLLADO &amp; ASOCS SRL</v>
          </cell>
          <cell r="M405">
            <v>13</v>
          </cell>
          <cell r="N405" t="str">
            <v>JEISET SUSANA</v>
          </cell>
          <cell r="O405">
            <v>70</v>
          </cell>
          <cell r="P405">
            <v>44048</v>
          </cell>
          <cell r="Q405">
            <v>44109</v>
          </cell>
          <cell r="R405">
            <v>44048</v>
          </cell>
          <cell r="S405" t="str">
            <v>NO COINCIDE</v>
          </cell>
          <cell r="T405" t="str">
            <v>COINCIDE</v>
          </cell>
          <cell r="U405" t="str">
            <v>NO COINCIDE</v>
          </cell>
          <cell r="V405">
            <v>44048</v>
          </cell>
          <cell r="W405">
            <v>44048</v>
          </cell>
          <cell r="X405"/>
          <cell r="Y405"/>
          <cell r="Z405" t="str">
            <v>ACTIVA</v>
          </cell>
          <cell r="AA405" t="str">
            <v>DETENIDA</v>
          </cell>
          <cell r="AB405" t="str">
            <v>NO COINCIDE</v>
          </cell>
          <cell r="AC405" t="str">
            <v>PENDIENTE PAGO CUBICACION</v>
          </cell>
        </row>
        <row r="406">
          <cell r="A406">
            <v>1194</v>
          </cell>
          <cell r="B406" t="str">
            <v>2275</v>
          </cell>
          <cell r="C406" t="str">
            <v>LICEO LA PASCULA</v>
          </cell>
          <cell r="D406" t="str">
            <v>LICEO LA PASCUALA</v>
          </cell>
          <cell r="E406" t="str">
            <v>SAMANA</v>
          </cell>
          <cell r="F406" t="str">
            <v>SAMANA</v>
          </cell>
          <cell r="G406" t="str">
            <v>NUEVA</v>
          </cell>
          <cell r="H406" t="str">
            <v>3</v>
          </cell>
          <cell r="I406" t="str">
            <v>MEDIA (M)</v>
          </cell>
          <cell r="J406" t="str">
            <v>ESCUELA</v>
          </cell>
          <cell r="K406" t="str">
            <v>MOPC</v>
          </cell>
          <cell r="L406" t="str">
            <v>CARLOS ALBERTO BURGOS DISLA</v>
          </cell>
          <cell r="M406">
            <v>13</v>
          </cell>
          <cell r="N406" t="str">
            <v>JEISET SUSANA</v>
          </cell>
          <cell r="O406">
            <v>94</v>
          </cell>
          <cell r="P406">
            <v>44060</v>
          </cell>
          <cell r="Q406">
            <v>44547</v>
          </cell>
          <cell r="R406">
            <v>44060</v>
          </cell>
          <cell r="S406" t="str">
            <v>NO COINCIDE</v>
          </cell>
          <cell r="T406" t="str">
            <v>COINCIDE</v>
          </cell>
          <cell r="U406" t="str">
            <v>NO COINCIDE</v>
          </cell>
          <cell r="V406">
            <v>44060</v>
          </cell>
          <cell r="W406">
            <v>44060</v>
          </cell>
          <cell r="X406"/>
          <cell r="Y406">
            <v>43713</v>
          </cell>
          <cell r="Z406" t="str">
            <v>DETENIDA</v>
          </cell>
          <cell r="AA406" t="str">
            <v>DETENIDA</v>
          </cell>
          <cell r="AB406" t="str">
            <v>COINCIDE</v>
          </cell>
          <cell r="AC406" t="str">
            <v>PENDIENTE PAGO CUBICACION</v>
          </cell>
        </row>
        <row r="407">
          <cell r="A407">
            <v>802</v>
          </cell>
          <cell r="B407" t="str">
            <v>471-2013</v>
          </cell>
          <cell r="C407" t="str">
            <v>FRANCISCO DEL ROSARIO SANCHEZ</v>
          </cell>
          <cell r="D407" t="str">
            <v>FRANCISCO DEL ROSARIO SANCHEZ</v>
          </cell>
          <cell r="E407" t="str">
            <v>SAMANA</v>
          </cell>
          <cell r="F407" t="str">
            <v>SANCHEZ</v>
          </cell>
          <cell r="G407" t="str">
            <v>AMPLIACION Y REPARACION</v>
          </cell>
          <cell r="H407" t="str">
            <v>2</v>
          </cell>
          <cell r="I407" t="str">
            <v>MEDIA (M)</v>
          </cell>
          <cell r="J407" t="str">
            <v>ESCUELA</v>
          </cell>
          <cell r="K407" t="str">
            <v>MOPC</v>
          </cell>
          <cell r="L407" t="str">
            <v>TECHA S A</v>
          </cell>
          <cell r="M407">
            <v>33</v>
          </cell>
          <cell r="N407" t="str">
            <v>JEISET SUSANA</v>
          </cell>
          <cell r="O407">
            <v>93</v>
          </cell>
          <cell r="P407">
            <v>44063</v>
          </cell>
          <cell r="Q407">
            <v>44063</v>
          </cell>
          <cell r="R407">
            <v>44063</v>
          </cell>
          <cell r="S407" t="str">
            <v>COINCIDE</v>
          </cell>
          <cell r="T407" t="str">
            <v>COINCIDE</v>
          </cell>
          <cell r="U407" t="str">
            <v>COINCIDE</v>
          </cell>
          <cell r="V407">
            <v>44063</v>
          </cell>
          <cell r="W407">
            <v>44063</v>
          </cell>
          <cell r="X407"/>
          <cell r="Y407">
            <v>43696</v>
          </cell>
          <cell r="Z407" t="str">
            <v>DETENIDA</v>
          </cell>
          <cell r="AA407" t="str">
            <v>ACTIVA</v>
          </cell>
          <cell r="AB407" t="str">
            <v>NO COINCIDE</v>
          </cell>
          <cell r="AC407" t="str">
            <v>RITMO ESPERADO</v>
          </cell>
        </row>
        <row r="408">
          <cell r="A408">
            <v>628</v>
          </cell>
          <cell r="B408" t="str">
            <v>549-2013</v>
          </cell>
          <cell r="C408" t="str">
            <v>LICEO BATERO</v>
          </cell>
          <cell r="D408" t="str">
            <v>LICEO BATERO</v>
          </cell>
          <cell r="E408" t="str">
            <v>SANCHEZ RAMIREZ</v>
          </cell>
          <cell r="F408" t="str">
            <v>CEVICOS</v>
          </cell>
          <cell r="G408" t="str">
            <v>NUEVA</v>
          </cell>
          <cell r="H408" t="str">
            <v>2</v>
          </cell>
          <cell r="I408" t="str">
            <v>MEDIA (M)</v>
          </cell>
          <cell r="J408" t="str">
            <v>ESCUELA</v>
          </cell>
          <cell r="K408" t="str">
            <v>MOPC</v>
          </cell>
          <cell r="L408" t="str">
            <v>RAMON JIMENEZ RONDON</v>
          </cell>
          <cell r="M408">
            <v>7</v>
          </cell>
          <cell r="N408" t="str">
            <v>JEISET SUSANA</v>
          </cell>
          <cell r="O408">
            <v>76</v>
          </cell>
          <cell r="P408">
            <v>44424</v>
          </cell>
          <cell r="Q408">
            <v>44546</v>
          </cell>
          <cell r="R408">
            <v>44424</v>
          </cell>
          <cell r="S408" t="str">
            <v>NO COINCIDE</v>
          </cell>
          <cell r="T408" t="str">
            <v>COINCIDE</v>
          </cell>
          <cell r="U408" t="str">
            <v>NO COINCIDE</v>
          </cell>
          <cell r="V408">
            <v>44424</v>
          </cell>
          <cell r="W408">
            <v>44424</v>
          </cell>
          <cell r="X408"/>
          <cell r="Y408">
            <v>42381</v>
          </cell>
          <cell r="Z408" t="str">
            <v>DETENIDA</v>
          </cell>
          <cell r="AA408" t="str">
            <v>DETENIDA</v>
          </cell>
          <cell r="AB408" t="str">
            <v>COINCIDE</v>
          </cell>
          <cell r="AC408" t="str">
            <v>INTERVENCION LEGAL</v>
          </cell>
        </row>
        <row r="409">
          <cell r="A409">
            <v>1087</v>
          </cell>
          <cell r="B409" t="str">
            <v/>
          </cell>
          <cell r="C409" t="str">
            <v>LICEO LAS CAÑITAS</v>
          </cell>
          <cell r="D409" t="str">
            <v/>
          </cell>
          <cell r="E409" t="str">
            <v>HATO MAYOR</v>
          </cell>
          <cell r="F409" t="str">
            <v>SABANA DE LA MAR</v>
          </cell>
          <cell r="G409" t="str">
            <v>NUEVA</v>
          </cell>
          <cell r="H409" t="str">
            <v>3</v>
          </cell>
          <cell r="I409" t="str">
            <v>MEDIA (M)</v>
          </cell>
          <cell r="J409" t="str">
            <v>ESCUELA</v>
          </cell>
          <cell r="K409" t="str">
            <v>MOPC2</v>
          </cell>
          <cell r="L409" t="str">
            <v>MIRIAM ELIZABETH RIVERA SANCHEZ</v>
          </cell>
          <cell r="M409">
            <v>8</v>
          </cell>
          <cell r="N409" t="str">
            <v>JOSE UREÑA</v>
          </cell>
          <cell r="O409">
            <v>21</v>
          </cell>
          <cell r="P409">
            <v>44326</v>
          </cell>
          <cell r="Q409">
            <v>44326</v>
          </cell>
          <cell r="R409">
            <v>44326</v>
          </cell>
          <cell r="S409" t="str">
            <v>COINCIDE</v>
          </cell>
          <cell r="T409" t="str">
            <v>COINCIDE</v>
          </cell>
          <cell r="U409" t="str">
            <v>COINCIDE</v>
          </cell>
          <cell r="V409">
            <v>44326</v>
          </cell>
          <cell r="W409">
            <v>44326</v>
          </cell>
          <cell r="X409"/>
          <cell r="Y409">
            <v>43719</v>
          </cell>
          <cell r="Z409" t="str">
            <v>ACTIVA</v>
          </cell>
          <cell r="AA409" t="str">
            <v>DETENIDA</v>
          </cell>
          <cell r="AB409" t="str">
            <v>NO COINCIDE</v>
          </cell>
          <cell r="AC409" t="str">
            <v>PENDIENTE PAGO CUBICACION</v>
          </cell>
        </row>
        <row r="410">
          <cell r="A410">
            <v>1523</v>
          </cell>
          <cell r="B410" t="str">
            <v>0394-15</v>
          </cell>
          <cell r="C410" t="str">
            <v>LICEO SABANA DE LA MAR NORTE</v>
          </cell>
          <cell r="D410" t="str">
            <v/>
          </cell>
          <cell r="E410" t="str">
            <v>HATO MAYOR</v>
          </cell>
          <cell r="F410" t="str">
            <v>SABANA DE LA MAR</v>
          </cell>
          <cell r="G410" t="str">
            <v>NUEVA</v>
          </cell>
          <cell r="H410" t="str">
            <v>4</v>
          </cell>
          <cell r="I410" t="str">
            <v>MEDIA (M)</v>
          </cell>
          <cell r="J410" t="str">
            <v>ESCUELA</v>
          </cell>
          <cell r="K410" t="str">
            <v>MOPC2</v>
          </cell>
          <cell r="L410" t="str">
            <v>P &amp; D INGENIERIA ARQUITECTURA Y TERMINACIONES SRL</v>
          </cell>
          <cell r="M410">
            <v>24</v>
          </cell>
          <cell r="N410" t="str">
            <v>JOSE UREÑA</v>
          </cell>
          <cell r="O410">
            <v>7</v>
          </cell>
          <cell r="P410">
            <v>44254</v>
          </cell>
          <cell r="Q410">
            <v>44424</v>
          </cell>
          <cell r="R410">
            <v>44254</v>
          </cell>
          <cell r="S410" t="str">
            <v>NO COINCIDE</v>
          </cell>
          <cell r="T410" t="str">
            <v>COINCIDE</v>
          </cell>
          <cell r="U410" t="str">
            <v>NO COINCIDE</v>
          </cell>
          <cell r="V410">
            <v>44254</v>
          </cell>
          <cell r="W410">
            <v>44254</v>
          </cell>
          <cell r="X410"/>
          <cell r="Y410">
            <v>43724</v>
          </cell>
          <cell r="Z410" t="str">
            <v>ACTIVA</v>
          </cell>
          <cell r="AA410" t="str">
            <v>ACTIVA</v>
          </cell>
          <cell r="AB410" t="str">
            <v>COINCIDE</v>
          </cell>
          <cell r="AC410" t="str">
            <v>RITMO ESPERADO</v>
          </cell>
        </row>
        <row r="411">
          <cell r="A411">
            <v>220</v>
          </cell>
          <cell r="B411" t="str">
            <v>1616-2012</v>
          </cell>
          <cell r="C411" t="str">
            <v>LICEO BARRIO SAN GEORGES (PICA PIEDRA)</v>
          </cell>
          <cell r="D411" t="str">
            <v/>
          </cell>
          <cell r="E411" t="str">
            <v>LA ALTAGRACIA</v>
          </cell>
          <cell r="F411" t="str">
            <v>HIGUEY</v>
          </cell>
          <cell r="G411" t="str">
            <v>NUEVA</v>
          </cell>
          <cell r="H411" t="str">
            <v>1</v>
          </cell>
          <cell r="I411" t="str">
            <v>MEDIA (M)</v>
          </cell>
          <cell r="J411" t="str">
            <v>ESCUELA</v>
          </cell>
          <cell r="K411" t="str">
            <v>MOPC2</v>
          </cell>
          <cell r="L411" t="str">
            <v>GUSTAVO RAFAEL DOMINGUEZ LUIS</v>
          </cell>
          <cell r="M411">
            <v>12</v>
          </cell>
          <cell r="N411" t="str">
            <v>JOSE UREÑA</v>
          </cell>
          <cell r="O411">
            <v>10</v>
          </cell>
          <cell r="P411">
            <v>44424</v>
          </cell>
          <cell r="Q411">
            <v>44543</v>
          </cell>
          <cell r="R411">
            <v>44424</v>
          </cell>
          <cell r="S411" t="str">
            <v>NO COINCIDE</v>
          </cell>
          <cell r="T411" t="str">
            <v>COINCIDE</v>
          </cell>
          <cell r="U411" t="str">
            <v>NO COINCIDE</v>
          </cell>
          <cell r="V411">
            <v>44424</v>
          </cell>
          <cell r="W411">
            <v>44345</v>
          </cell>
          <cell r="X411"/>
          <cell r="Y411">
            <v>43640</v>
          </cell>
          <cell r="Z411" t="str">
            <v>DETENIDA</v>
          </cell>
          <cell r="AA411" t="str">
            <v>DETENIDA</v>
          </cell>
          <cell r="AB411" t="str">
            <v>COINCIDE</v>
          </cell>
          <cell r="AC411" t="str">
            <v>MAL MANEJO FINANCIERO-DESCAPITALIZACION DEL CONTRATISTA</v>
          </cell>
        </row>
        <row r="412">
          <cell r="A412">
            <v>1653</v>
          </cell>
          <cell r="B412" t="str">
            <v/>
          </cell>
          <cell r="C412" t="str">
            <v>LICEO SABANETA EL CARRIL (LICEO LA CEIBA DE LA ALTAGRACIA)</v>
          </cell>
          <cell r="D412" t="str">
            <v>LICEO SABANETA EL CARRIL</v>
          </cell>
          <cell r="E412" t="str">
            <v>LA ALTAGRACIA</v>
          </cell>
          <cell r="F412" t="str">
            <v>HIGUEY</v>
          </cell>
          <cell r="G412" t="str">
            <v>NUEVA</v>
          </cell>
          <cell r="H412" t="str">
            <v>4</v>
          </cell>
          <cell r="I412" t="str">
            <v>MEDIA (M)</v>
          </cell>
          <cell r="J412" t="str">
            <v>ESCUELA</v>
          </cell>
          <cell r="K412" t="str">
            <v>MOPC</v>
          </cell>
          <cell r="L412" t="str">
            <v>COMPAÑIA CONSTRUCTORA MONTERMEJ SRL</v>
          </cell>
          <cell r="M412">
            <v>24</v>
          </cell>
          <cell r="N412" t="str">
            <v>JOSE UREÑA</v>
          </cell>
          <cell r="O412">
            <v>20</v>
          </cell>
          <cell r="P412">
            <v>44333</v>
          </cell>
          <cell r="Q412">
            <v>44333</v>
          </cell>
          <cell r="R412">
            <v>44333</v>
          </cell>
          <cell r="S412" t="str">
            <v>COINCIDE</v>
          </cell>
          <cell r="T412" t="str">
            <v>COINCIDE</v>
          </cell>
          <cell r="U412" t="str">
            <v>COINCIDE</v>
          </cell>
          <cell r="V412">
            <v>44333</v>
          </cell>
          <cell r="W412">
            <v>44187</v>
          </cell>
          <cell r="X412"/>
          <cell r="Y412"/>
          <cell r="Z412" t="str">
            <v>ACTIVA</v>
          </cell>
          <cell r="AA412" t="str">
            <v>ACTIVA</v>
          </cell>
          <cell r="AB412" t="str">
            <v>COINCIDE</v>
          </cell>
          <cell r="AC412" t="str">
            <v>RITMO ESPERADO</v>
          </cell>
        </row>
        <row r="413">
          <cell r="A413">
            <v>1539</v>
          </cell>
          <cell r="B413" t="str">
            <v>0087-15</v>
          </cell>
          <cell r="C413" t="str">
            <v>LICEO VILLA CERRO</v>
          </cell>
          <cell r="D413" t="str">
            <v/>
          </cell>
          <cell r="E413" t="str">
            <v>LA ALTAGRACIA</v>
          </cell>
          <cell r="F413" t="str">
            <v>HIGUEY</v>
          </cell>
          <cell r="G413" t="str">
            <v>NUEVA</v>
          </cell>
          <cell r="H413" t="str">
            <v>4</v>
          </cell>
          <cell r="I413" t="str">
            <v>MEDIA (M)</v>
          </cell>
          <cell r="J413" t="str">
            <v>ESCUELA</v>
          </cell>
          <cell r="K413" t="str">
            <v>MOPC2</v>
          </cell>
          <cell r="L413" t="str">
            <v>FELIX GUERRERO ABREU</v>
          </cell>
          <cell r="M413">
            <v>24</v>
          </cell>
          <cell r="N413" t="str">
            <v>JOSE UREÑA</v>
          </cell>
          <cell r="O413">
            <v>5</v>
          </cell>
          <cell r="P413">
            <v>44280</v>
          </cell>
          <cell r="Q413">
            <v>44550</v>
          </cell>
          <cell r="R413">
            <v>44280</v>
          </cell>
          <cell r="S413" t="str">
            <v>NO COINCIDE</v>
          </cell>
          <cell r="T413" t="str">
            <v>COINCIDE</v>
          </cell>
          <cell r="U413" t="str">
            <v>NO COINCIDE</v>
          </cell>
          <cell r="V413">
            <v>44280</v>
          </cell>
          <cell r="W413">
            <v>44280</v>
          </cell>
          <cell r="X413"/>
          <cell r="Y413">
            <v>43657</v>
          </cell>
          <cell r="Z413" t="str">
            <v>DETENIDA</v>
          </cell>
          <cell r="AA413" t="str">
            <v>DETENIDA</v>
          </cell>
          <cell r="AB413" t="str">
            <v>COINCIDE</v>
          </cell>
          <cell r="AC413" t="str">
            <v xml:space="preserve">PAGO SOLAR </v>
          </cell>
        </row>
        <row r="414">
          <cell r="A414">
            <v>734</v>
          </cell>
          <cell r="B414" t="str">
            <v>304-2013</v>
          </cell>
          <cell r="C414" t="str">
            <v>BOCA DE CHAVON</v>
          </cell>
          <cell r="D414" t="str">
            <v/>
          </cell>
          <cell r="E414" t="str">
            <v>LA ALTAGRACIA</v>
          </cell>
          <cell r="F414" t="str">
            <v>SAN RAFAEL DEL YUMA</v>
          </cell>
          <cell r="G414" t="str">
            <v>AMPLIACION Y REPARACION</v>
          </cell>
          <cell r="H414" t="str">
            <v>2</v>
          </cell>
          <cell r="I414" t="str">
            <v>MEDIA (M)</v>
          </cell>
          <cell r="J414" t="str">
            <v>ESCUELA</v>
          </cell>
          <cell r="K414" t="str">
            <v>MOPC2</v>
          </cell>
          <cell r="L414" t="str">
            <v>ANGEL LUIS URBAEZ SANTANA</v>
          </cell>
          <cell r="M414">
            <v>5</v>
          </cell>
          <cell r="N414" t="str">
            <v>JOSE UREÑA</v>
          </cell>
          <cell r="O414">
            <v>22</v>
          </cell>
          <cell r="P414">
            <v>44270</v>
          </cell>
          <cell r="Q414">
            <v>44270</v>
          </cell>
          <cell r="R414">
            <v>44270</v>
          </cell>
          <cell r="S414" t="str">
            <v>COINCIDE</v>
          </cell>
          <cell r="T414" t="str">
            <v>COINCIDE</v>
          </cell>
          <cell r="U414" t="str">
            <v>COINCIDE</v>
          </cell>
          <cell r="V414">
            <v>44270</v>
          </cell>
          <cell r="W414">
            <v>44148</v>
          </cell>
          <cell r="X414"/>
          <cell r="Y414"/>
          <cell r="Z414" t="str">
            <v>ACTIVA</v>
          </cell>
          <cell r="AA414" t="str">
            <v>ACTIVA</v>
          </cell>
          <cell r="AB414" t="str">
            <v>COINCIDE</v>
          </cell>
          <cell r="AC414" t="str">
            <v>RITMO ESPERADO</v>
          </cell>
        </row>
        <row r="415">
          <cell r="A415">
            <v>1545</v>
          </cell>
          <cell r="B415" t="str">
            <v/>
          </cell>
          <cell r="C415" t="str">
            <v>LICEO BOCA DE YUMA</v>
          </cell>
          <cell r="D415" t="str">
            <v/>
          </cell>
          <cell r="E415" t="str">
            <v>LA ALTAGRACIA</v>
          </cell>
          <cell r="F415" t="str">
            <v>SAN RAFAEL DEL YUMA</v>
          </cell>
          <cell r="G415" t="str">
            <v>NUEVA</v>
          </cell>
          <cell r="H415" t="str">
            <v>4</v>
          </cell>
          <cell r="I415" t="str">
            <v>MEDIA (M)</v>
          </cell>
          <cell r="J415" t="str">
            <v>ESCUELA</v>
          </cell>
          <cell r="K415" t="str">
            <v>MOPC2</v>
          </cell>
          <cell r="L415" t="str">
            <v>ELAINE YAQUENIA BELTRE INOA</v>
          </cell>
          <cell r="M415">
            <v>8</v>
          </cell>
          <cell r="N415" t="str">
            <v>JOSE UREÑA</v>
          </cell>
          <cell r="O415">
            <v>7</v>
          </cell>
          <cell r="P415">
            <v>44343</v>
          </cell>
          <cell r="Q415">
            <v>44410</v>
          </cell>
          <cell r="R415">
            <v>44343</v>
          </cell>
          <cell r="S415" t="str">
            <v>NO COINCIDE</v>
          </cell>
          <cell r="T415" t="str">
            <v>COINCIDE</v>
          </cell>
          <cell r="U415" t="str">
            <v>NO COINCIDE</v>
          </cell>
          <cell r="V415">
            <v>44343</v>
          </cell>
          <cell r="W415">
            <v>44343</v>
          </cell>
          <cell r="X415"/>
          <cell r="Y415">
            <v>43759</v>
          </cell>
          <cell r="Z415" t="str">
            <v>DETENIDA</v>
          </cell>
          <cell r="AA415" t="str">
            <v>ACTIVA</v>
          </cell>
          <cell r="AB415" t="str">
            <v>NO COINCIDE</v>
          </cell>
          <cell r="AC415" t="str">
            <v>RITMO ESPERADO</v>
          </cell>
        </row>
        <row r="416">
          <cell r="A416">
            <v>1108</v>
          </cell>
          <cell r="B416" t="str">
            <v/>
          </cell>
          <cell r="C416" t="str">
            <v>LICEO VILLA VERDE NORTE</v>
          </cell>
          <cell r="D416" t="str">
            <v/>
          </cell>
          <cell r="E416" t="str">
            <v>LA ROMANA</v>
          </cell>
          <cell r="F416" t="str">
            <v>LA ROMANA</v>
          </cell>
          <cell r="G416" t="str">
            <v>NUEVA</v>
          </cell>
          <cell r="H416" t="str">
            <v>3</v>
          </cell>
          <cell r="I416" t="str">
            <v>MEDIA (M)</v>
          </cell>
          <cell r="J416" t="str">
            <v>ESCUELA</v>
          </cell>
          <cell r="K416" t="str">
            <v>MOPC2</v>
          </cell>
          <cell r="L416" t="str">
            <v>CIMENTA CONSTRUCTORA &amp; SERVICIOS CCS SRL</v>
          </cell>
          <cell r="M416">
            <v>24</v>
          </cell>
          <cell r="N416" t="str">
            <v>JOSE UREÑA</v>
          </cell>
          <cell r="O416">
            <v>2</v>
          </cell>
          <cell r="P416">
            <v>44336</v>
          </cell>
          <cell r="Q416">
            <v>44336</v>
          </cell>
          <cell r="R416">
            <v>44336</v>
          </cell>
          <cell r="S416" t="str">
            <v>COINCIDE</v>
          </cell>
          <cell r="T416" t="str">
            <v>COINCIDE</v>
          </cell>
          <cell r="U416" t="str">
            <v>COINCIDE</v>
          </cell>
          <cell r="V416">
            <v>44336</v>
          </cell>
          <cell r="W416">
            <v>44336</v>
          </cell>
          <cell r="X416"/>
          <cell r="Y416">
            <v>43754</v>
          </cell>
          <cell r="Z416" t="str">
            <v>DETENIDA</v>
          </cell>
          <cell r="AA416" t="str">
            <v>DETENIDA</v>
          </cell>
          <cell r="AB416" t="str">
            <v>COINCIDE</v>
          </cell>
          <cell r="AC416" t="str">
            <v xml:space="preserve">A LA ESPERA APROBACIONES </v>
          </cell>
        </row>
        <row r="417">
          <cell r="A417">
            <v>1550</v>
          </cell>
          <cell r="B417" t="str">
            <v/>
          </cell>
          <cell r="C417" t="str">
            <v>BASICA VILLA VERDE (ESPEJO EL PEÑON)</v>
          </cell>
          <cell r="D417" t="str">
            <v/>
          </cell>
          <cell r="E417" t="str">
            <v>LA ROMANA</v>
          </cell>
          <cell r="F417" t="str">
            <v>LA ROMANA</v>
          </cell>
          <cell r="G417" t="str">
            <v>NUEVA</v>
          </cell>
          <cell r="H417" t="str">
            <v>4</v>
          </cell>
          <cell r="I417" t="str">
            <v>MEDIA (M)</v>
          </cell>
          <cell r="J417" t="str">
            <v>ESCUELA</v>
          </cell>
          <cell r="K417" t="str">
            <v>MOPC2</v>
          </cell>
          <cell r="L417" t="str">
            <v>MERCEDES ACEVEDO DEL ROSARIO</v>
          </cell>
          <cell r="M417">
            <v>24</v>
          </cell>
          <cell r="N417" t="str">
            <v>JOSE UREÑA</v>
          </cell>
          <cell r="O417">
            <v>3</v>
          </cell>
          <cell r="P417">
            <v>44333</v>
          </cell>
          <cell r="Q417">
            <v>44333</v>
          </cell>
          <cell r="R417">
            <v>44333</v>
          </cell>
          <cell r="S417" t="str">
            <v>COINCIDE</v>
          </cell>
          <cell r="T417" t="str">
            <v>COINCIDE</v>
          </cell>
          <cell r="U417" t="str">
            <v>COINCIDE</v>
          </cell>
          <cell r="V417">
            <v>44333</v>
          </cell>
          <cell r="W417">
            <v>44333</v>
          </cell>
          <cell r="X417"/>
          <cell r="Y417"/>
          <cell r="Z417" t="str">
            <v>PRELIMINARES</v>
          </cell>
          <cell r="AA417" t="str">
            <v>PRELIMINARES</v>
          </cell>
          <cell r="AB417" t="str">
            <v>COINCIDE</v>
          </cell>
          <cell r="AC417" t="str">
            <v>DEPARTAMENTO CALCULO</v>
          </cell>
        </row>
        <row r="418">
          <cell r="A418">
            <v>1113</v>
          </cell>
          <cell r="B418" t="str">
            <v>2210</v>
          </cell>
          <cell r="C418" t="str">
            <v>LICEO LAS CAOBAS</v>
          </cell>
          <cell r="D418" t="str">
            <v/>
          </cell>
          <cell r="E418" t="str">
            <v>LA ROMANA</v>
          </cell>
          <cell r="F418" t="str">
            <v>VILLA HERMOSA</v>
          </cell>
          <cell r="G418" t="str">
            <v>NUEVA</v>
          </cell>
          <cell r="H418" t="str">
            <v>3</v>
          </cell>
          <cell r="I418" t="str">
            <v>MEDIA (M)</v>
          </cell>
          <cell r="J418" t="str">
            <v>ESCUELA</v>
          </cell>
          <cell r="K418" t="str">
            <v>MOPC2</v>
          </cell>
          <cell r="L418" t="str">
            <v>OMAR ELADIO GRATEREAUX MARTINEZ</v>
          </cell>
          <cell r="M418">
            <v>24</v>
          </cell>
          <cell r="N418" t="str">
            <v>JOSE UREÑA</v>
          </cell>
          <cell r="O418">
            <v>38</v>
          </cell>
          <cell r="P418">
            <v>44253</v>
          </cell>
          <cell r="Q418">
            <v>44428</v>
          </cell>
          <cell r="R418">
            <v>44253</v>
          </cell>
          <cell r="S418" t="str">
            <v>NO COINCIDE</v>
          </cell>
          <cell r="T418" t="str">
            <v>COINCIDE</v>
          </cell>
          <cell r="U418" t="str">
            <v>NO COINCIDE</v>
          </cell>
          <cell r="V418">
            <v>44253</v>
          </cell>
          <cell r="W418">
            <v>44162</v>
          </cell>
          <cell r="X418"/>
          <cell r="Y418">
            <v>43679</v>
          </cell>
          <cell r="Z418" t="str">
            <v>ACTIVA</v>
          </cell>
          <cell r="AA418" t="str">
            <v>ACTIVA</v>
          </cell>
          <cell r="AB418" t="str">
            <v>COINCIDE</v>
          </cell>
          <cell r="AC418" t="str">
            <v>RITMO ESPERADO</v>
          </cell>
        </row>
        <row r="419">
          <cell r="A419">
            <v>776</v>
          </cell>
          <cell r="B419" t="str">
            <v>401-2013</v>
          </cell>
          <cell r="C419" t="str">
            <v>FRANCISCO ALBERTO CAAMAÑO DEÑO</v>
          </cell>
          <cell r="D419" t="str">
            <v/>
          </cell>
          <cell r="E419" t="str">
            <v>MONTE PLATA</v>
          </cell>
          <cell r="F419" t="str">
            <v>BAYAGUANA</v>
          </cell>
          <cell r="G419" t="str">
            <v>AMPLIACION Y REPARACION</v>
          </cell>
          <cell r="H419" t="str">
            <v>2</v>
          </cell>
          <cell r="I419" t="str">
            <v>MEDIA (M)</v>
          </cell>
          <cell r="J419" t="str">
            <v>ESCUELA</v>
          </cell>
          <cell r="K419" t="str">
            <v>MOPC2</v>
          </cell>
          <cell r="L419" t="str">
            <v>NAILA ONANEY RODRIGUEZ BATISTA</v>
          </cell>
          <cell r="M419">
            <v>3</v>
          </cell>
          <cell r="N419" t="str">
            <v>JOSE UREÑA</v>
          </cell>
          <cell r="O419">
            <v>40</v>
          </cell>
          <cell r="P419">
            <v>44242</v>
          </cell>
          <cell r="Q419">
            <v>44550</v>
          </cell>
          <cell r="R419">
            <v>44242</v>
          </cell>
          <cell r="S419" t="str">
            <v>NO COINCIDE</v>
          </cell>
          <cell r="T419" t="str">
            <v>COINCIDE</v>
          </cell>
          <cell r="U419" t="str">
            <v>NO COINCIDE</v>
          </cell>
          <cell r="V419">
            <v>44242</v>
          </cell>
          <cell r="W419">
            <v>44242</v>
          </cell>
          <cell r="X419"/>
          <cell r="Y419">
            <v>43706</v>
          </cell>
          <cell r="Z419" t="str">
            <v>DETENIDA</v>
          </cell>
          <cell r="AA419" t="str">
            <v>DETENIDA</v>
          </cell>
          <cell r="AB419" t="str">
            <v>COINCIDE</v>
          </cell>
          <cell r="AC419" t="str">
            <v>INTERVENCION LEGAL</v>
          </cell>
        </row>
        <row r="420">
          <cell r="A420">
            <v>777</v>
          </cell>
          <cell r="B420" t="str">
            <v>402-2013</v>
          </cell>
          <cell r="C420" t="str">
            <v>FRANCISCO DEL ROSARIO SANCHEZ</v>
          </cell>
          <cell r="D420" t="str">
            <v/>
          </cell>
          <cell r="E420" t="str">
            <v>MONTE PLATA</v>
          </cell>
          <cell r="F420" t="str">
            <v>BAYAGUANA</v>
          </cell>
          <cell r="G420" t="str">
            <v>AMPLIACION Y REPARACION</v>
          </cell>
          <cell r="H420" t="str">
            <v>2</v>
          </cell>
          <cell r="I420" t="str">
            <v>MEDIA (M)</v>
          </cell>
          <cell r="J420" t="str">
            <v>ESCUELA</v>
          </cell>
          <cell r="K420" t="str">
            <v>MOPC2</v>
          </cell>
          <cell r="L420" t="str">
            <v>ARQUITECA C POR A</v>
          </cell>
          <cell r="M420">
            <v>2</v>
          </cell>
          <cell r="N420" t="str">
            <v>JOSE UREÑA</v>
          </cell>
          <cell r="O420">
            <v>20</v>
          </cell>
          <cell r="P420">
            <v>44242</v>
          </cell>
          <cell r="Q420">
            <v>44550</v>
          </cell>
          <cell r="R420">
            <v>44242</v>
          </cell>
          <cell r="S420" t="str">
            <v>NO COINCIDE</v>
          </cell>
          <cell r="T420" t="str">
            <v>COINCIDE</v>
          </cell>
          <cell r="U420" t="str">
            <v>NO COINCIDE</v>
          </cell>
          <cell r="V420">
            <v>44242</v>
          </cell>
          <cell r="W420">
            <v>44242</v>
          </cell>
          <cell r="X420"/>
          <cell r="Y420">
            <v>43695</v>
          </cell>
          <cell r="Z420" t="str">
            <v>DETENIDA</v>
          </cell>
          <cell r="AA420" t="str">
            <v>DETENIDA</v>
          </cell>
          <cell r="AB420" t="str">
            <v>COINCIDE</v>
          </cell>
          <cell r="AC420" t="str">
            <v>INTERVENCION LEGAL</v>
          </cell>
        </row>
        <row r="421">
          <cell r="A421">
            <v>787</v>
          </cell>
          <cell r="B421" t="str">
            <v>411-2013</v>
          </cell>
          <cell r="C421" t="str">
            <v>BENJAMIN HERRERA</v>
          </cell>
          <cell r="D421" t="str">
            <v/>
          </cell>
          <cell r="E421" t="str">
            <v>MONTE PLATA</v>
          </cell>
          <cell r="F421" t="str">
            <v>PERALVILLO</v>
          </cell>
          <cell r="G421" t="str">
            <v>AMPLIACION Y REPARACION</v>
          </cell>
          <cell r="H421" t="str">
            <v>2</v>
          </cell>
          <cell r="I421" t="str">
            <v>MEDIA (M)</v>
          </cell>
          <cell r="J421" t="str">
            <v>ESCUELA</v>
          </cell>
          <cell r="K421" t="str">
            <v>MOPC2</v>
          </cell>
          <cell r="L421" t="str">
            <v>JIMMY ALEXANDER MARTINEZ GENAO</v>
          </cell>
          <cell r="M421">
            <v>6</v>
          </cell>
          <cell r="N421" t="str">
            <v>JOSE UREÑA</v>
          </cell>
          <cell r="O421">
            <v>30</v>
          </cell>
          <cell r="P421">
            <v>44253</v>
          </cell>
          <cell r="Q421">
            <v>44543</v>
          </cell>
          <cell r="R421">
            <v>44253</v>
          </cell>
          <cell r="S421" t="str">
            <v>NO COINCIDE</v>
          </cell>
          <cell r="T421" t="str">
            <v>COINCIDE</v>
          </cell>
          <cell r="U421" t="str">
            <v>NO COINCIDE</v>
          </cell>
          <cell r="V421">
            <v>44253</v>
          </cell>
          <cell r="W421">
            <v>44253</v>
          </cell>
          <cell r="X421"/>
          <cell r="Y421">
            <v>43516</v>
          </cell>
          <cell r="Z421" t="str">
            <v>DETENIDA</v>
          </cell>
          <cell r="AA421" t="str">
            <v>DETENIDA</v>
          </cell>
          <cell r="AB421" t="str">
            <v>COINCIDE</v>
          </cell>
          <cell r="AC421" t="str">
            <v>MAL MANEJO FINANCIERO-DESCAPITALIZACION DEL CONTRATISTA</v>
          </cell>
        </row>
        <row r="422">
          <cell r="A422">
            <v>1934</v>
          </cell>
          <cell r="B422" t="str">
            <v>0154</v>
          </cell>
          <cell r="C422" t="str">
            <v>CENTRO EDUCATIVO MATA LIMON</v>
          </cell>
          <cell r="D422" t="str">
            <v/>
          </cell>
          <cell r="E422" t="str">
            <v>MONTE PLATA</v>
          </cell>
          <cell r="F422" t="str">
            <v>SABANA GRANDE DE BOYA</v>
          </cell>
          <cell r="G422" t="str">
            <v>NUEVA</v>
          </cell>
          <cell r="H422" t="str">
            <v>3</v>
          </cell>
          <cell r="I422" t="str">
            <v>MEDIA (M)</v>
          </cell>
          <cell r="J422" t="str">
            <v>ESCUELA</v>
          </cell>
          <cell r="K422" t="str">
            <v>MOPC</v>
          </cell>
          <cell r="L422" t="str">
            <v>DIAZ INGENIEROS Y CONSULTORES, SRL</v>
          </cell>
          <cell r="M422">
            <v>0</v>
          </cell>
          <cell r="N422" t="str">
            <v>JOSE UREÑA</v>
          </cell>
          <cell r="O422">
            <v>32</v>
          </cell>
          <cell r="P422">
            <v>44186</v>
          </cell>
          <cell r="Q422">
            <v>44543</v>
          </cell>
          <cell r="R422">
            <v>44186</v>
          </cell>
          <cell r="S422" t="str">
            <v>NO COINCIDE</v>
          </cell>
          <cell r="T422" t="str">
            <v>COINCIDE</v>
          </cell>
          <cell r="U422" t="str">
            <v>NO COINCIDE</v>
          </cell>
          <cell r="V422">
            <v>44186</v>
          </cell>
          <cell r="W422">
            <v>44186</v>
          </cell>
          <cell r="X422"/>
          <cell r="Y422"/>
          <cell r="Z422" t="str">
            <v>ACTIVA</v>
          </cell>
          <cell r="AA422" t="str">
            <v>ACTIVA</v>
          </cell>
          <cell r="AB422" t="str">
            <v>COINCIDE</v>
          </cell>
          <cell r="AC422" t="str">
            <v>RITMO LENTO</v>
          </cell>
        </row>
        <row r="423">
          <cell r="A423">
            <v>1607</v>
          </cell>
          <cell r="B423" t="str">
            <v>0406-15</v>
          </cell>
          <cell r="C423" t="str">
            <v>LICEO NORDESTE SABANA GRANDE DE BOYA</v>
          </cell>
          <cell r="D423" t="str">
            <v/>
          </cell>
          <cell r="E423" t="str">
            <v>MONTE PLATA</v>
          </cell>
          <cell r="F423" t="str">
            <v>SABANA GRANDE DE BOYA</v>
          </cell>
          <cell r="G423" t="str">
            <v>NUEVA</v>
          </cell>
          <cell r="H423" t="str">
            <v>4</v>
          </cell>
          <cell r="I423" t="str">
            <v>MEDIA (M)</v>
          </cell>
          <cell r="J423" t="str">
            <v>ESCUELA</v>
          </cell>
          <cell r="K423" t="str">
            <v>MOPC2</v>
          </cell>
          <cell r="L423" t="str">
            <v>AURICA C POR A</v>
          </cell>
          <cell r="M423">
            <v>24</v>
          </cell>
          <cell r="N423" t="str">
            <v>JOSE UREÑA</v>
          </cell>
          <cell r="O423">
            <v>58</v>
          </cell>
          <cell r="P423">
            <v>44053</v>
          </cell>
          <cell r="Q423">
            <v>44113</v>
          </cell>
          <cell r="R423">
            <v>44053</v>
          </cell>
          <cell r="S423" t="str">
            <v>NO COINCIDE</v>
          </cell>
          <cell r="T423" t="str">
            <v>COINCIDE</v>
          </cell>
          <cell r="U423" t="str">
            <v>NO COINCIDE</v>
          </cell>
          <cell r="V423">
            <v>44053</v>
          </cell>
          <cell r="W423">
            <v>43971</v>
          </cell>
          <cell r="X423"/>
          <cell r="Y423"/>
          <cell r="Z423" t="str">
            <v>ACTIVA</v>
          </cell>
          <cell r="AA423" t="str">
            <v>ACTIVA</v>
          </cell>
          <cell r="AB423" t="str">
            <v>COINCIDE</v>
          </cell>
          <cell r="AC423" t="str">
            <v>RITMO ESPERADO</v>
          </cell>
        </row>
        <row r="424">
          <cell r="A424">
            <v>821</v>
          </cell>
          <cell r="B424" t="str">
            <v>539-2013</v>
          </cell>
          <cell r="C424" t="str">
            <v>BATEY EL JAGUAL</v>
          </cell>
          <cell r="D424" t="str">
            <v/>
          </cell>
          <cell r="E424" t="str">
            <v>SAN PEDRO DE MACORIS</v>
          </cell>
          <cell r="F424" t="str">
            <v>RAMON SANTANA</v>
          </cell>
          <cell r="G424" t="str">
            <v>AMPLIACION Y REPARACION</v>
          </cell>
          <cell r="H424" t="str">
            <v>2</v>
          </cell>
          <cell r="I424" t="str">
            <v>MEDIA (M)</v>
          </cell>
          <cell r="J424" t="str">
            <v>ESCUELA</v>
          </cell>
          <cell r="K424" t="str">
            <v>MOPC2</v>
          </cell>
          <cell r="L424" t="str">
            <v>ANTONIO JOSE CID CID</v>
          </cell>
          <cell r="M424">
            <v>1</v>
          </cell>
          <cell r="N424" t="str">
            <v>JOSE UREÑA</v>
          </cell>
          <cell r="O424">
            <v>65</v>
          </cell>
          <cell r="P424">
            <v>44424</v>
          </cell>
          <cell r="Q424">
            <v>44536</v>
          </cell>
          <cell r="R424">
            <v>44424</v>
          </cell>
          <cell r="S424" t="str">
            <v>NO COINCIDE</v>
          </cell>
          <cell r="T424" t="str">
            <v>COINCIDE</v>
          </cell>
          <cell r="U424" t="str">
            <v>NO COINCIDE</v>
          </cell>
          <cell r="V424">
            <v>44424</v>
          </cell>
          <cell r="W424">
            <v>44301</v>
          </cell>
          <cell r="X424"/>
          <cell r="Y424">
            <v>43168</v>
          </cell>
          <cell r="Z424" t="str">
            <v>DETENIDA</v>
          </cell>
          <cell r="AA424" t="str">
            <v>DETENIDA</v>
          </cell>
          <cell r="AB424" t="str">
            <v>COINCIDE</v>
          </cell>
          <cell r="AC424" t="str">
            <v>INTERVENCION LEGAL</v>
          </cell>
        </row>
        <row r="425">
          <cell r="A425">
            <v>1700</v>
          </cell>
          <cell r="B425" t="str">
            <v>0209-15</v>
          </cell>
          <cell r="C425" t="str">
            <v>LICEO BARRIO JUAN PABLO DUARTE</v>
          </cell>
          <cell r="D425" t="str">
            <v/>
          </cell>
          <cell r="E425" t="str">
            <v>SAN PEDRO DE MACORIS</v>
          </cell>
          <cell r="F425" t="str">
            <v>SAN PEDRO DE MACORIS</v>
          </cell>
          <cell r="G425" t="str">
            <v>NUEVA</v>
          </cell>
          <cell r="H425" t="str">
            <v>4</v>
          </cell>
          <cell r="I425" t="str">
            <v>MEDIA (M)</v>
          </cell>
          <cell r="J425" t="str">
            <v>ESCUELA</v>
          </cell>
          <cell r="K425" t="str">
            <v>MOPC2</v>
          </cell>
          <cell r="L425" t="str">
            <v>ELENA MARIA PAZ LEONOR</v>
          </cell>
          <cell r="M425">
            <v>24</v>
          </cell>
          <cell r="N425" t="str">
            <v>JOSE UREÑA</v>
          </cell>
          <cell r="O425">
            <v>34</v>
          </cell>
          <cell r="P425">
            <v>44221</v>
          </cell>
          <cell r="Q425">
            <v>44361</v>
          </cell>
          <cell r="R425">
            <v>44221</v>
          </cell>
          <cell r="S425" t="str">
            <v>NO COINCIDE</v>
          </cell>
          <cell r="T425" t="str">
            <v>COINCIDE</v>
          </cell>
          <cell r="U425" t="str">
            <v>NO COINCIDE</v>
          </cell>
          <cell r="V425">
            <v>44221</v>
          </cell>
          <cell r="W425">
            <v>44183</v>
          </cell>
          <cell r="X425"/>
          <cell r="Y425"/>
          <cell r="Z425" t="str">
            <v>ACTIVA</v>
          </cell>
          <cell r="AA425" t="str">
            <v>ACTIVA</v>
          </cell>
          <cell r="AB425" t="str">
            <v>COINCIDE</v>
          </cell>
          <cell r="AC425" t="str">
            <v>RITMO ESPERADO</v>
          </cell>
        </row>
        <row r="426">
          <cell r="A426">
            <v>1701</v>
          </cell>
          <cell r="B426" t="str">
            <v>0210-2015</v>
          </cell>
          <cell r="C426" t="str">
            <v>LICEO PUNTA DE GARZA</v>
          </cell>
          <cell r="D426" t="str">
            <v/>
          </cell>
          <cell r="E426" t="str">
            <v>SAN PEDRO DE MACORIS</v>
          </cell>
          <cell r="F426" t="str">
            <v>SAN PEDRO DE MACORIS</v>
          </cell>
          <cell r="G426" t="str">
            <v>NUEVA</v>
          </cell>
          <cell r="H426" t="str">
            <v>4</v>
          </cell>
          <cell r="I426" t="str">
            <v>MEDIA (M)</v>
          </cell>
          <cell r="J426" t="str">
            <v>ESCUELA</v>
          </cell>
          <cell r="K426" t="str">
            <v>MOPC2</v>
          </cell>
          <cell r="L426" t="str">
            <v>DAVID EMMANUEL TRONCOSO CEPEDA</v>
          </cell>
          <cell r="M426">
            <v>24</v>
          </cell>
          <cell r="N426" t="str">
            <v>JOSE UREÑA</v>
          </cell>
          <cell r="O426">
            <v>32</v>
          </cell>
          <cell r="P426">
            <v>44155</v>
          </cell>
          <cell r="Q426">
            <v>44155</v>
          </cell>
          <cell r="R426">
            <v>44155</v>
          </cell>
          <cell r="S426" t="str">
            <v>COINCIDE</v>
          </cell>
          <cell r="T426" t="str">
            <v>COINCIDE</v>
          </cell>
          <cell r="U426" t="str">
            <v>COINCIDE</v>
          </cell>
          <cell r="V426">
            <v>44155</v>
          </cell>
          <cell r="W426">
            <v>44155</v>
          </cell>
          <cell r="X426"/>
          <cell r="Y426"/>
          <cell r="Z426" t="str">
            <v>ACTIVA</v>
          </cell>
          <cell r="AA426" t="str">
            <v>ACTIVA</v>
          </cell>
          <cell r="AB426" t="str">
            <v>COINCIDE</v>
          </cell>
          <cell r="AC426" t="str">
            <v>RITMO ESPERADO</v>
          </cell>
        </row>
        <row r="427">
          <cell r="A427">
            <v>1702</v>
          </cell>
          <cell r="B427" t="str">
            <v>0211-15</v>
          </cell>
          <cell r="C427" t="str">
            <v>LICEO VILLA VELAZQUEZ</v>
          </cell>
          <cell r="D427" t="str">
            <v/>
          </cell>
          <cell r="E427" t="str">
            <v>SAN PEDRO DE MACORIS</v>
          </cell>
          <cell r="F427" t="str">
            <v>SAN PEDRO DE MACORIS</v>
          </cell>
          <cell r="G427" t="str">
            <v>NUEVA</v>
          </cell>
          <cell r="H427" t="str">
            <v>4</v>
          </cell>
          <cell r="I427" t="str">
            <v>MEDIA (M)</v>
          </cell>
          <cell r="J427" t="str">
            <v>ESCUELA</v>
          </cell>
          <cell r="K427" t="str">
            <v>MOPC2</v>
          </cell>
          <cell r="L427" t="str">
            <v>RAFAEL MEDRANO LEWEST</v>
          </cell>
          <cell r="M427">
            <v>24</v>
          </cell>
          <cell r="N427" t="str">
            <v>JOSE UREÑA</v>
          </cell>
          <cell r="O427">
            <v>49</v>
          </cell>
          <cell r="P427">
            <v>44058</v>
          </cell>
          <cell r="Q427">
            <v>44060</v>
          </cell>
          <cell r="R427">
            <v>44058</v>
          </cell>
          <cell r="S427" t="str">
            <v>NO COINCIDE</v>
          </cell>
          <cell r="T427" t="str">
            <v>COINCIDE</v>
          </cell>
          <cell r="U427" t="str">
            <v>NO COINCIDE</v>
          </cell>
          <cell r="V427">
            <v>44058</v>
          </cell>
          <cell r="W427">
            <v>44000</v>
          </cell>
          <cell r="X427"/>
          <cell r="Y427"/>
          <cell r="Z427" t="str">
            <v>ACTIVA</v>
          </cell>
          <cell r="AA427" t="str">
            <v>ACTIVA</v>
          </cell>
          <cell r="AB427" t="str">
            <v>COINCIDE</v>
          </cell>
          <cell r="AC427" t="str">
            <v>RITMO ESPERADO</v>
          </cell>
        </row>
        <row r="428">
          <cell r="A428">
            <v>390</v>
          </cell>
          <cell r="B428" t="str">
            <v>137-2013</v>
          </cell>
          <cell r="C428" t="str">
            <v>POLITECNICO NORTE DE NEIBA</v>
          </cell>
          <cell r="D428" t="str">
            <v>LICEO NORTE DE NEIBA</v>
          </cell>
          <cell r="E428" t="str">
            <v>BAHORUCO</v>
          </cell>
          <cell r="F428" t="str">
            <v>NEIBA</v>
          </cell>
          <cell r="G428" t="str">
            <v>NUEVA</v>
          </cell>
          <cell r="H428" t="str">
            <v>2</v>
          </cell>
          <cell r="I428" t="str">
            <v>MEDIA (M)</v>
          </cell>
          <cell r="J428" t="str">
            <v>ESCUELA</v>
          </cell>
          <cell r="K428" t="str">
            <v>MOPC</v>
          </cell>
          <cell r="L428" t="str">
            <v>RAMON EDUARDO FELIX YSAAC</v>
          </cell>
          <cell r="M428">
            <v>16</v>
          </cell>
          <cell r="N428" t="str">
            <v>KATHERINE FONT FRIAS</v>
          </cell>
          <cell r="O428">
            <v>90</v>
          </cell>
          <cell r="P428">
            <v>43981</v>
          </cell>
          <cell r="Q428">
            <v>44560</v>
          </cell>
          <cell r="R428">
            <v>43981</v>
          </cell>
          <cell r="S428" t="str">
            <v>NO COINCIDE</v>
          </cell>
          <cell r="T428" t="str">
            <v>COINCIDE</v>
          </cell>
          <cell r="U428" t="str">
            <v>NO COINCIDE</v>
          </cell>
          <cell r="V428">
            <v>43981</v>
          </cell>
          <cell r="W428">
            <v>43981</v>
          </cell>
          <cell r="X428"/>
          <cell r="Y428">
            <v>43780</v>
          </cell>
          <cell r="Z428" t="str">
            <v>DETENIDA</v>
          </cell>
          <cell r="AA428" t="str">
            <v>DETENIDA</v>
          </cell>
          <cell r="AB428" t="str">
            <v>COINCIDE</v>
          </cell>
          <cell r="AC428" t="str">
            <v>MAL MANEJO FINANCIERO-DESCAPITALIZACION DEL CONTRATISTA</v>
          </cell>
        </row>
        <row r="429">
          <cell r="A429">
            <v>1455</v>
          </cell>
          <cell r="B429" t="str">
            <v>0021-15</v>
          </cell>
          <cell r="C429" t="str">
            <v>LICEO ENRIQUILLO-RIO CHIL</v>
          </cell>
          <cell r="D429" t="str">
            <v>LICEO ENRIQUILLO-RIO CHIL</v>
          </cell>
          <cell r="E429" t="str">
            <v>BARAHONA</v>
          </cell>
          <cell r="F429" t="str">
            <v>BARAHONA</v>
          </cell>
          <cell r="G429" t="str">
            <v>NUEVA</v>
          </cell>
          <cell r="H429" t="str">
            <v>4</v>
          </cell>
          <cell r="I429" t="str">
            <v>MEDIA (M)</v>
          </cell>
          <cell r="J429" t="str">
            <v>ESCUELA</v>
          </cell>
          <cell r="K429" t="str">
            <v>MOPC</v>
          </cell>
          <cell r="L429" t="str">
            <v>COLASTICA PEÑA PEREZ</v>
          </cell>
          <cell r="M429">
            <v>16</v>
          </cell>
          <cell r="N429" t="str">
            <v>KATHERINE FONT FRIAS</v>
          </cell>
          <cell r="O429">
            <v>0</v>
          </cell>
          <cell r="P429">
            <v>44439</v>
          </cell>
          <cell r="Q429">
            <v>44560</v>
          </cell>
          <cell r="R429">
            <v>44439</v>
          </cell>
          <cell r="S429" t="str">
            <v>NO COINCIDE</v>
          </cell>
          <cell r="T429" t="str">
            <v>COINCIDE</v>
          </cell>
          <cell r="U429" t="str">
            <v>NO COINCIDE</v>
          </cell>
          <cell r="V429">
            <v>44439</v>
          </cell>
          <cell r="W429">
            <v>44347</v>
          </cell>
          <cell r="X429"/>
          <cell r="Y429"/>
          <cell r="Z429" t="str">
            <v>NO INICIADA</v>
          </cell>
          <cell r="AA429" t="str">
            <v>NO INICIADA</v>
          </cell>
          <cell r="AB429" t="str">
            <v>COINCIDE</v>
          </cell>
          <cell r="AC429" t="str">
            <v>SOLAR NO IDENTIFICADO</v>
          </cell>
        </row>
        <row r="430">
          <cell r="A430">
            <v>1908</v>
          </cell>
          <cell r="B430" t="str">
            <v>0021-16</v>
          </cell>
          <cell r="C430" t="str">
            <v>LICEO EL PEÑON</v>
          </cell>
          <cell r="D430" t="str">
            <v/>
          </cell>
          <cell r="E430" t="str">
            <v>BARAHONA</v>
          </cell>
          <cell r="F430" t="str">
            <v>EL PEÑON</v>
          </cell>
          <cell r="G430" t="str">
            <v>AMPLIACION Y REPARACION</v>
          </cell>
          <cell r="H430" t="str">
            <v>4</v>
          </cell>
          <cell r="I430" t="str">
            <v>MEDIA (M)</v>
          </cell>
          <cell r="J430" t="str">
            <v>ESCUELA</v>
          </cell>
          <cell r="K430" t="str">
            <v>MOPC</v>
          </cell>
          <cell r="L430" t="str">
            <v>RAMON FRANCISCO MERCEDES MARIANO</v>
          </cell>
          <cell r="M430">
            <v>4</v>
          </cell>
          <cell r="N430" t="str">
            <v>KATHERINE FONT FRIAS</v>
          </cell>
          <cell r="O430">
            <v>1</v>
          </cell>
          <cell r="P430">
            <v>44438</v>
          </cell>
          <cell r="Q430">
            <v>44438</v>
          </cell>
          <cell r="R430">
            <v>44438</v>
          </cell>
          <cell r="S430" t="str">
            <v>COINCIDE</v>
          </cell>
          <cell r="T430" t="str">
            <v>COINCIDE</v>
          </cell>
          <cell r="U430" t="str">
            <v>COINCIDE</v>
          </cell>
          <cell r="V430">
            <v>44438</v>
          </cell>
          <cell r="W430">
            <v>44347</v>
          </cell>
          <cell r="X430"/>
          <cell r="Y430">
            <v>43039</v>
          </cell>
          <cell r="Z430" t="str">
            <v>PRELIMINARES</v>
          </cell>
          <cell r="AA430" t="str">
            <v>PRELIMINARES</v>
          </cell>
          <cell r="AB430" t="str">
            <v>COINCIDE</v>
          </cell>
          <cell r="AC430" t="str">
            <v>SOLICITUD APROBACIÓN ENVIADA</v>
          </cell>
        </row>
        <row r="431">
          <cell r="A431">
            <v>14</v>
          </cell>
          <cell r="B431" t="str">
            <v>1343-2012</v>
          </cell>
          <cell r="C431" t="str">
            <v>LICEO FRANCISCO DEL ROSARIO SANCHEZ</v>
          </cell>
          <cell r="D431" t="str">
            <v>LICEO FRANCISCO DEL ROSARIO SANCHEZ</v>
          </cell>
          <cell r="E431" t="str">
            <v>ELIAS PIÑA</v>
          </cell>
          <cell r="F431" t="str">
            <v>HONDO VALLE</v>
          </cell>
          <cell r="G431" t="str">
            <v>NUEVA</v>
          </cell>
          <cell r="H431" t="str">
            <v>1</v>
          </cell>
          <cell r="I431" t="str">
            <v>MEDIA (M)</v>
          </cell>
          <cell r="J431" t="str">
            <v>ESCUELA</v>
          </cell>
          <cell r="K431" t="str">
            <v>MOPC</v>
          </cell>
          <cell r="L431" t="str">
            <v>LEONEL ANTONIO LARA CESPEDES</v>
          </cell>
          <cell r="M431">
            <v>8</v>
          </cell>
          <cell r="N431" t="str">
            <v>KATHERINE FONT FRIAS</v>
          </cell>
          <cell r="O431">
            <v>79</v>
          </cell>
          <cell r="P431">
            <v>43910</v>
          </cell>
          <cell r="Q431">
            <v>43951</v>
          </cell>
          <cell r="R431">
            <v>43910</v>
          </cell>
          <cell r="S431" t="str">
            <v>NO COINCIDE</v>
          </cell>
          <cell r="T431" t="str">
            <v>COINCIDE</v>
          </cell>
          <cell r="U431" t="str">
            <v>NO COINCIDE</v>
          </cell>
          <cell r="V431">
            <v>43910</v>
          </cell>
          <cell r="W431">
            <v>43910</v>
          </cell>
          <cell r="X431"/>
          <cell r="Y431">
            <v>43780</v>
          </cell>
          <cell r="Z431" t="str">
            <v>DETENIDA</v>
          </cell>
          <cell r="AA431" t="str">
            <v>ACTIVA</v>
          </cell>
          <cell r="AB431" t="str">
            <v>NO COINCIDE</v>
          </cell>
          <cell r="AC431" t="str">
            <v>RITMO LENTO</v>
          </cell>
        </row>
        <row r="432">
          <cell r="A432">
            <v>11</v>
          </cell>
          <cell r="B432" t="str">
            <v>1333-2012</v>
          </cell>
          <cell r="C432" t="str">
            <v>MATIAS RAMON MELLA 2</v>
          </cell>
          <cell r="D432" t="str">
            <v>MATIAS RAMON MELLA 2</v>
          </cell>
          <cell r="E432" t="str">
            <v>ELIAS PIÑA</v>
          </cell>
          <cell r="F432" t="str">
            <v>HONDO VALLE</v>
          </cell>
          <cell r="G432" t="str">
            <v>NUEVA</v>
          </cell>
          <cell r="H432" t="str">
            <v>1</v>
          </cell>
          <cell r="I432" t="str">
            <v>MEDIA (M)</v>
          </cell>
          <cell r="J432" t="str">
            <v>ESCUELA</v>
          </cell>
          <cell r="K432" t="str">
            <v>MOPC</v>
          </cell>
          <cell r="L432" t="str">
            <v>ABEL DANILO GALVAN SUZAÑA</v>
          </cell>
          <cell r="M432">
            <v>20</v>
          </cell>
          <cell r="N432" t="str">
            <v>KATHERINE FONT FRIAS</v>
          </cell>
          <cell r="O432">
            <v>60</v>
          </cell>
          <cell r="P432">
            <v>44057</v>
          </cell>
          <cell r="Q432">
            <v>44195</v>
          </cell>
          <cell r="R432">
            <v>44057</v>
          </cell>
          <cell r="S432" t="str">
            <v>NO COINCIDE</v>
          </cell>
          <cell r="T432" t="str">
            <v>COINCIDE</v>
          </cell>
          <cell r="U432" t="str">
            <v>NO COINCIDE</v>
          </cell>
          <cell r="V432">
            <v>44057</v>
          </cell>
          <cell r="W432">
            <v>44057</v>
          </cell>
          <cell r="X432"/>
          <cell r="Y432">
            <v>43699</v>
          </cell>
          <cell r="Z432" t="str">
            <v>DETENIDA</v>
          </cell>
          <cell r="AA432" t="str">
            <v>DETENIDA</v>
          </cell>
          <cell r="AB432" t="str">
            <v>COINCIDE</v>
          </cell>
          <cell r="AC432" t="str">
            <v>DEPARTAMENTO CALCULO</v>
          </cell>
        </row>
        <row r="433">
          <cell r="A433">
            <v>451</v>
          </cell>
          <cell r="B433" t="str">
            <v>231-2013</v>
          </cell>
          <cell r="C433" t="str">
            <v>LICEO DE JUAN SANTIAGO</v>
          </cell>
          <cell r="D433" t="str">
            <v>LICEO DE JUAN SANTIAGO</v>
          </cell>
          <cell r="E433" t="str">
            <v>ELIAS PIÑA</v>
          </cell>
          <cell r="F433" t="str">
            <v>JUAN SANTIAGO</v>
          </cell>
          <cell r="G433" t="str">
            <v>NUEVA</v>
          </cell>
          <cell r="H433" t="str">
            <v>2</v>
          </cell>
          <cell r="I433" t="str">
            <v>MEDIA (M)</v>
          </cell>
          <cell r="J433" t="str">
            <v>ESCUELA</v>
          </cell>
          <cell r="K433" t="str">
            <v>MOPC</v>
          </cell>
          <cell r="L433" t="str">
            <v>WILSON EDISSON ADAMES BERIGUETE</v>
          </cell>
          <cell r="M433">
            <v>6</v>
          </cell>
          <cell r="N433" t="str">
            <v>KATHERINE FONT FRIAS</v>
          </cell>
          <cell r="O433">
            <v>64</v>
          </cell>
          <cell r="P433">
            <v>44057</v>
          </cell>
          <cell r="Q433">
            <v>44057</v>
          </cell>
          <cell r="R433">
            <v>44057</v>
          </cell>
          <cell r="S433" t="str">
            <v>COINCIDE</v>
          </cell>
          <cell r="T433" t="str">
            <v>COINCIDE</v>
          </cell>
          <cell r="U433" t="str">
            <v>COINCIDE</v>
          </cell>
          <cell r="V433">
            <v>44057</v>
          </cell>
          <cell r="W433">
            <v>44057</v>
          </cell>
          <cell r="X433"/>
          <cell r="Y433"/>
          <cell r="Z433" t="str">
            <v>ACTIVA</v>
          </cell>
          <cell r="AA433" t="str">
            <v>ACTIVA</v>
          </cell>
          <cell r="AB433" t="str">
            <v>COINCIDE</v>
          </cell>
          <cell r="AC433" t="str">
            <v>RITMO ESPERADO</v>
          </cell>
        </row>
        <row r="434">
          <cell r="A434">
            <v>1067</v>
          </cell>
          <cell r="B434" t="str">
            <v>2171</v>
          </cell>
          <cell r="C434" t="str">
            <v>LICEO RIO LIMPIO</v>
          </cell>
          <cell r="D434" t="str">
            <v>LICEO RIO LIMPIO</v>
          </cell>
          <cell r="E434" t="str">
            <v>ELIAS PIÑA</v>
          </cell>
          <cell r="F434" t="str">
            <v>PEDRO SANTANA</v>
          </cell>
          <cell r="G434" t="str">
            <v>NUEVA</v>
          </cell>
          <cell r="H434" t="str">
            <v>3</v>
          </cell>
          <cell r="I434" t="str">
            <v>MEDIA (M)</v>
          </cell>
          <cell r="J434" t="str">
            <v>ESCUELA</v>
          </cell>
          <cell r="K434" t="str">
            <v>MOPC</v>
          </cell>
          <cell r="L434" t="str">
            <v>JONATHAN ANTONIO PAREDES CESPEDES</v>
          </cell>
          <cell r="M434">
            <v>12</v>
          </cell>
          <cell r="N434" t="str">
            <v>KATHERINE FONT FRIAS</v>
          </cell>
          <cell r="O434">
            <v>18</v>
          </cell>
          <cell r="P434">
            <v>44195</v>
          </cell>
          <cell r="Q434">
            <v>44438</v>
          </cell>
          <cell r="R434">
            <v>44195</v>
          </cell>
          <cell r="S434" t="str">
            <v>NO COINCIDE</v>
          </cell>
          <cell r="T434" t="str">
            <v>COINCIDE</v>
          </cell>
          <cell r="U434" t="str">
            <v>NO COINCIDE</v>
          </cell>
          <cell r="V434">
            <v>44195</v>
          </cell>
          <cell r="W434">
            <v>44195</v>
          </cell>
          <cell r="X434"/>
          <cell r="Y434">
            <v>43592</v>
          </cell>
          <cell r="Z434" t="str">
            <v>DETENIDA</v>
          </cell>
          <cell r="AA434" t="str">
            <v>DETENIDA</v>
          </cell>
          <cell r="AB434" t="str">
            <v>COINCIDE</v>
          </cell>
          <cell r="AC434" t="str">
            <v>A LA ESPERA DE DOCUMENTOS</v>
          </cell>
        </row>
        <row r="435">
          <cell r="A435">
            <v>1950</v>
          </cell>
          <cell r="B435" t="str">
            <v/>
          </cell>
          <cell r="C435" t="str">
            <v>LICEO MAXIMO GOMEZ (EL LIMON)</v>
          </cell>
          <cell r="D435" t="str">
            <v/>
          </cell>
          <cell r="E435" t="str">
            <v>INDEPENDENCIA</v>
          </cell>
          <cell r="F435" t="str">
            <v>JIMANI</v>
          </cell>
          <cell r="G435" t="str">
            <v>NUEVA</v>
          </cell>
          <cell r="H435" t="str">
            <v>1</v>
          </cell>
          <cell r="I435" t="str">
            <v>MEDIA (M)</v>
          </cell>
          <cell r="J435" t="str">
            <v>ESCUELA</v>
          </cell>
          <cell r="K435" t="str">
            <v>MOPC</v>
          </cell>
          <cell r="L435" t="str">
            <v>JOSE MIGUEL SOLIS</v>
          </cell>
          <cell r="M435">
            <v>0</v>
          </cell>
          <cell r="N435" t="str">
            <v>KATHERINE FONT FRIAS</v>
          </cell>
          <cell r="O435">
            <v>1</v>
          </cell>
          <cell r="P435">
            <v>44560</v>
          </cell>
          <cell r="Q435">
            <v>44560</v>
          </cell>
          <cell r="R435">
            <v>44560</v>
          </cell>
          <cell r="S435" t="str">
            <v>COINCIDE</v>
          </cell>
          <cell r="T435" t="str">
            <v>COINCIDE</v>
          </cell>
          <cell r="U435" t="str">
            <v>COINCIDE</v>
          </cell>
          <cell r="V435">
            <v>44560</v>
          </cell>
          <cell r="W435">
            <v>44347</v>
          </cell>
          <cell r="X435"/>
          <cell r="Y435">
            <v>43587</v>
          </cell>
          <cell r="Z435" t="str">
            <v>DETENIDA</v>
          </cell>
          <cell r="AA435" t="str">
            <v>DETENIDA</v>
          </cell>
          <cell r="AB435" t="str">
            <v>COINCIDE</v>
          </cell>
          <cell r="AC435" t="str">
            <v>A LA ESPERA DE DOCUMENTOS</v>
          </cell>
        </row>
        <row r="436">
          <cell r="A436">
            <v>167</v>
          </cell>
          <cell r="B436" t="str">
            <v>765</v>
          </cell>
          <cell r="C436" t="str">
            <v>LICEO DE JUANCHO</v>
          </cell>
          <cell r="D436" t="str">
            <v>LICEO DE JUANCHO</v>
          </cell>
          <cell r="E436" t="str">
            <v>PEDERNALES</v>
          </cell>
          <cell r="F436" t="str">
            <v>OVIEDO</v>
          </cell>
          <cell r="G436" t="str">
            <v>NUEVA</v>
          </cell>
          <cell r="H436" t="str">
            <v>1</v>
          </cell>
          <cell r="I436" t="str">
            <v>MEDIA (M)</v>
          </cell>
          <cell r="J436" t="str">
            <v>ESCUELA</v>
          </cell>
          <cell r="K436" t="str">
            <v>MOPC</v>
          </cell>
          <cell r="L436" t="str">
            <v>PABLO ALBERTO FERNANDEZ ALFARO</v>
          </cell>
          <cell r="M436">
            <v>8</v>
          </cell>
          <cell r="N436" t="str">
            <v>KATHERINE FONT FRIAS</v>
          </cell>
          <cell r="O436">
            <v>77</v>
          </cell>
          <cell r="P436">
            <v>43881</v>
          </cell>
          <cell r="Q436">
            <v>44057</v>
          </cell>
          <cell r="R436">
            <v>43881</v>
          </cell>
          <cell r="S436" t="str">
            <v>NO COINCIDE</v>
          </cell>
          <cell r="T436" t="str">
            <v>COINCIDE</v>
          </cell>
          <cell r="U436" t="str">
            <v>NO COINCIDE</v>
          </cell>
          <cell r="V436">
            <v>43881</v>
          </cell>
          <cell r="W436">
            <v>43881</v>
          </cell>
          <cell r="X436"/>
          <cell r="Y436"/>
          <cell r="Z436" t="str">
            <v>ACTIVA</v>
          </cell>
          <cell r="AA436" t="str">
            <v>DETENIDA</v>
          </cell>
          <cell r="AB436" t="str">
            <v>NO COINCIDE</v>
          </cell>
          <cell r="AC436" t="str">
            <v>A LA ESPERA DE DOCUMENTOS</v>
          </cell>
        </row>
        <row r="437">
          <cell r="A437">
            <v>1230</v>
          </cell>
          <cell r="B437" t="str">
            <v>2303</v>
          </cell>
          <cell r="C437" t="str">
            <v>LICEO BATISTA</v>
          </cell>
          <cell r="D437" t="str">
            <v>LICEO BATISTA</v>
          </cell>
          <cell r="E437" t="str">
            <v>SAN JUAN</v>
          </cell>
          <cell r="F437" t="str">
            <v>EL CERCADO</v>
          </cell>
          <cell r="G437" t="str">
            <v>NUEVA</v>
          </cell>
          <cell r="H437" t="str">
            <v>3</v>
          </cell>
          <cell r="I437" t="str">
            <v>MEDIA (M)</v>
          </cell>
          <cell r="J437" t="str">
            <v>ESCUELA</v>
          </cell>
          <cell r="K437" t="str">
            <v>MOPC</v>
          </cell>
          <cell r="L437" t="str">
            <v>ROBERTO LUCIANO ESPINOSA</v>
          </cell>
          <cell r="M437">
            <v>12</v>
          </cell>
          <cell r="N437" t="str">
            <v>KATHERINE FONT FRIAS</v>
          </cell>
          <cell r="O437">
            <v>65</v>
          </cell>
          <cell r="P437">
            <v>44439</v>
          </cell>
          <cell r="Q437">
            <v>44560</v>
          </cell>
          <cell r="R437">
            <v>44439</v>
          </cell>
          <cell r="S437" t="str">
            <v>NO COINCIDE</v>
          </cell>
          <cell r="T437" t="str">
            <v>COINCIDE</v>
          </cell>
          <cell r="U437" t="str">
            <v>NO COINCIDE</v>
          </cell>
          <cell r="V437">
            <v>44439</v>
          </cell>
          <cell r="W437">
            <v>44347</v>
          </cell>
          <cell r="X437"/>
          <cell r="Y437">
            <v>43131</v>
          </cell>
          <cell r="Z437" t="str">
            <v>DETENIDA</v>
          </cell>
          <cell r="AA437" t="str">
            <v>DETENIDA</v>
          </cell>
          <cell r="AB437" t="str">
            <v>COINCIDE</v>
          </cell>
          <cell r="AC437" t="str">
            <v>MAL MANEJO FINANCIERO-DESCAPITALIZACION DEL CONTRATISTA</v>
          </cell>
        </row>
        <row r="438">
          <cell r="A438">
            <v>606</v>
          </cell>
          <cell r="B438" t="str">
            <v>507-2013</v>
          </cell>
          <cell r="C438" t="str">
            <v>LICEO CARRERA DE YEGUA</v>
          </cell>
          <cell r="D438" t="str">
            <v>LICEO CARRERA DE YEGUA</v>
          </cell>
          <cell r="E438" t="str">
            <v>SAN JUAN</v>
          </cell>
          <cell r="F438" t="str">
            <v>LAS MATAS DE FARFAN</v>
          </cell>
          <cell r="G438" t="str">
            <v>NUEVA</v>
          </cell>
          <cell r="H438" t="str">
            <v>2</v>
          </cell>
          <cell r="I438" t="str">
            <v>MEDIA (M)</v>
          </cell>
          <cell r="J438" t="str">
            <v>ESCUELA</v>
          </cell>
          <cell r="K438" t="str">
            <v>MOPC</v>
          </cell>
          <cell r="L438" t="str">
            <v>JOSE MERCEDES MATEO AGRAMONTE</v>
          </cell>
          <cell r="M438">
            <v>8</v>
          </cell>
          <cell r="N438" t="str">
            <v>KATHERINE FONT FRIAS</v>
          </cell>
          <cell r="O438">
            <v>85</v>
          </cell>
          <cell r="P438">
            <v>44439</v>
          </cell>
          <cell r="Q438">
            <v>44560</v>
          </cell>
          <cell r="R438">
            <v>44439</v>
          </cell>
          <cell r="S438" t="str">
            <v>NO COINCIDE</v>
          </cell>
          <cell r="T438" t="str">
            <v>COINCIDE</v>
          </cell>
          <cell r="U438" t="str">
            <v>NO COINCIDE</v>
          </cell>
          <cell r="V438">
            <v>44439</v>
          </cell>
          <cell r="W438">
            <v>44347</v>
          </cell>
          <cell r="X438"/>
          <cell r="Y438">
            <v>43692</v>
          </cell>
          <cell r="Z438" t="str">
            <v>DETENIDA</v>
          </cell>
          <cell r="AA438" t="str">
            <v>DETENIDA</v>
          </cell>
          <cell r="AB438" t="str">
            <v>COINCIDE</v>
          </cell>
          <cell r="AC438" t="str">
            <v>MAL MANEJO FINANCIERO-DESCAPITALIZACION DEL CONTRATISTA</v>
          </cell>
        </row>
        <row r="439">
          <cell r="A439">
            <v>1687</v>
          </cell>
          <cell r="B439" t="str">
            <v>0198-15</v>
          </cell>
          <cell r="C439" t="str">
            <v>LICEO LAS MULAS</v>
          </cell>
          <cell r="D439" t="str">
            <v/>
          </cell>
          <cell r="E439" t="str">
            <v>SAN JUAN</v>
          </cell>
          <cell r="F439" t="str">
            <v>LAS MATAS DE FARFAN</v>
          </cell>
          <cell r="G439" t="str">
            <v>NUEVA</v>
          </cell>
          <cell r="H439" t="str">
            <v>4</v>
          </cell>
          <cell r="I439" t="str">
            <v>MEDIA (M)</v>
          </cell>
          <cell r="J439" t="str">
            <v>ESCUELA</v>
          </cell>
          <cell r="K439" t="str">
            <v>MOPC</v>
          </cell>
          <cell r="L439" t="str">
            <v>ALTAGRACIA DE JESUS GONZALEZ CASTRO</v>
          </cell>
          <cell r="M439">
            <v>4</v>
          </cell>
          <cell r="N439" t="str">
            <v>KATHERINE FONT FRIAS</v>
          </cell>
          <cell r="O439">
            <v>31</v>
          </cell>
          <cell r="P439">
            <v>44195</v>
          </cell>
          <cell r="Q439">
            <v>44253</v>
          </cell>
          <cell r="R439">
            <v>44195</v>
          </cell>
          <cell r="S439" t="str">
            <v>NO COINCIDE</v>
          </cell>
          <cell r="T439" t="str">
            <v>COINCIDE</v>
          </cell>
          <cell r="U439" t="str">
            <v>NO COINCIDE</v>
          </cell>
          <cell r="V439">
            <v>44195</v>
          </cell>
          <cell r="W439">
            <v>44195</v>
          </cell>
          <cell r="X439"/>
          <cell r="Y439"/>
          <cell r="Z439" t="str">
            <v>ACTIVA</v>
          </cell>
          <cell r="AA439" t="str">
            <v>ACTIVA</v>
          </cell>
          <cell r="AB439" t="str">
            <v>COINCIDE</v>
          </cell>
          <cell r="AC439" t="str">
            <v>RITMO ESPERADO</v>
          </cell>
        </row>
        <row r="440">
          <cell r="A440">
            <v>1692</v>
          </cell>
          <cell r="B440" t="str">
            <v>0202-15</v>
          </cell>
          <cell r="C440" t="str">
            <v>LICEO GUAZUMAL</v>
          </cell>
          <cell r="D440" t="str">
            <v>LICEO GUAZUMAL</v>
          </cell>
          <cell r="E440" t="str">
            <v>SAN JUAN</v>
          </cell>
          <cell r="F440" t="str">
            <v>SAN JUAN DE LA MAGUANA</v>
          </cell>
          <cell r="G440" t="str">
            <v>NUEVA</v>
          </cell>
          <cell r="H440" t="str">
            <v>4</v>
          </cell>
          <cell r="I440" t="str">
            <v>MEDIA (M)</v>
          </cell>
          <cell r="J440" t="str">
            <v>ESCUELA</v>
          </cell>
          <cell r="K440" t="str">
            <v>MOPC</v>
          </cell>
          <cell r="L440" t="str">
            <v>JULYS LOESMIT FIGUEREO RODRIGUEZ</v>
          </cell>
          <cell r="M440">
            <v>4</v>
          </cell>
          <cell r="N440" t="str">
            <v>KATHERINE FONT FRIAS</v>
          </cell>
          <cell r="O440">
            <v>52</v>
          </cell>
          <cell r="P440">
            <v>44119</v>
          </cell>
          <cell r="Q440">
            <v>44119</v>
          </cell>
          <cell r="R440">
            <v>44119</v>
          </cell>
          <cell r="S440" t="str">
            <v>COINCIDE</v>
          </cell>
          <cell r="T440" t="str">
            <v>COINCIDE</v>
          </cell>
          <cell r="U440" t="str">
            <v>COINCIDE</v>
          </cell>
          <cell r="V440">
            <v>44119</v>
          </cell>
          <cell r="W440">
            <v>44119</v>
          </cell>
          <cell r="X440"/>
          <cell r="Y440"/>
          <cell r="Z440" t="str">
            <v>ACTIVA</v>
          </cell>
          <cell r="AA440" t="str">
            <v>ACTIVA</v>
          </cell>
          <cell r="AB440" t="str">
            <v>COINCIDE</v>
          </cell>
          <cell r="AC440" t="str">
            <v>RITMO ESPERADO</v>
          </cell>
        </row>
        <row r="441">
          <cell r="A441">
            <v>1693</v>
          </cell>
          <cell r="B441" t="str">
            <v>0203-15</v>
          </cell>
          <cell r="C441" t="str">
            <v>LICEO SAN JUAN SURESTE-PEDRO HENRIQUEZ UREÑA 2</v>
          </cell>
          <cell r="D441" t="str">
            <v/>
          </cell>
          <cell r="E441" t="str">
            <v>SAN JUAN</v>
          </cell>
          <cell r="F441" t="str">
            <v>SAN JUAN DE LA MAGUANA</v>
          </cell>
          <cell r="G441" t="str">
            <v>NUEVA</v>
          </cell>
          <cell r="H441" t="str">
            <v>4</v>
          </cell>
          <cell r="I441" t="str">
            <v>MEDIA (M)</v>
          </cell>
          <cell r="J441" t="str">
            <v>ESCUELA</v>
          </cell>
          <cell r="K441" t="str">
            <v>MOPC</v>
          </cell>
          <cell r="L441" t="str">
            <v>ALVIN EDISON RAMIREZ LUCIANO</v>
          </cell>
          <cell r="M441">
            <v>24</v>
          </cell>
          <cell r="N441" t="str">
            <v>KATHERINE FONT FRIAS</v>
          </cell>
          <cell r="O441">
            <v>71</v>
          </cell>
          <cell r="P441">
            <v>44117</v>
          </cell>
          <cell r="Q441">
            <v>44117</v>
          </cell>
          <cell r="R441">
            <v>44117</v>
          </cell>
          <cell r="S441" t="str">
            <v>COINCIDE</v>
          </cell>
          <cell r="T441" t="str">
            <v>COINCIDE</v>
          </cell>
          <cell r="U441" t="str">
            <v>COINCIDE</v>
          </cell>
          <cell r="V441">
            <v>44117</v>
          </cell>
          <cell r="W441">
            <v>44117</v>
          </cell>
          <cell r="X441"/>
          <cell r="Y441"/>
          <cell r="Z441" t="str">
            <v>ACTIVA</v>
          </cell>
          <cell r="AA441" t="str">
            <v>ACTIVA</v>
          </cell>
          <cell r="AB441" t="str">
            <v>COINCIDE</v>
          </cell>
          <cell r="AC441" t="str">
            <v>RITMO ESPERADO</v>
          </cell>
        </row>
        <row r="442">
          <cell r="A442">
            <v>163</v>
          </cell>
          <cell r="B442" t="str">
            <v>1585-2012</v>
          </cell>
          <cell r="C442" t="str">
            <v>CARDENAL SANCHA</v>
          </cell>
          <cell r="D442" t="str">
            <v/>
          </cell>
          <cell r="E442" t="str">
            <v>DISTRITO NACIONAL</v>
          </cell>
          <cell r="F442" t="str">
            <v>SANTO DOMINGO DE GUZMAN</v>
          </cell>
          <cell r="G442" t="str">
            <v>NUEVA</v>
          </cell>
          <cell r="H442" t="str">
            <v>1</v>
          </cell>
          <cell r="I442" t="str">
            <v>MEDIA (M)</v>
          </cell>
          <cell r="J442" t="str">
            <v>ESCUELA</v>
          </cell>
          <cell r="K442" t="str">
            <v>MOPC</v>
          </cell>
          <cell r="L442" t="str">
            <v>GALLERY CONSTRUCTIONS,SRL</v>
          </cell>
          <cell r="M442">
            <v>28</v>
          </cell>
          <cell r="N442" t="str">
            <v>VICTOR JAQUEZ</v>
          </cell>
          <cell r="O442">
            <v>75</v>
          </cell>
          <cell r="P442">
            <v>44673</v>
          </cell>
          <cell r="Q442">
            <v>44545</v>
          </cell>
          <cell r="R442">
            <v>44673</v>
          </cell>
          <cell r="S442" t="str">
            <v>NO COINCIDE</v>
          </cell>
          <cell r="T442" t="str">
            <v>COINCIDE</v>
          </cell>
          <cell r="U442" t="str">
            <v>NO COINCIDE</v>
          </cell>
          <cell r="V442">
            <v>44673</v>
          </cell>
          <cell r="W442">
            <v>44673</v>
          </cell>
          <cell r="X442"/>
          <cell r="Y442">
            <v>42912</v>
          </cell>
          <cell r="Z442" t="str">
            <v>DETENIDA</v>
          </cell>
          <cell r="AA442" t="str">
            <v>DETENIDA</v>
          </cell>
          <cell r="AB442" t="str">
            <v>COINCIDE</v>
          </cell>
          <cell r="AC442" t="str">
            <v>INTERVENCION LEGAL</v>
          </cell>
        </row>
        <row r="443">
          <cell r="A443">
            <v>343</v>
          </cell>
          <cell r="B443" t="str">
            <v>1713-2012</v>
          </cell>
          <cell r="C443" t="str">
            <v>LICEO LOS JARDINES</v>
          </cell>
          <cell r="D443" t="str">
            <v/>
          </cell>
          <cell r="E443" t="str">
            <v>DISTRITO NACIONAL</v>
          </cell>
          <cell r="F443" t="str">
            <v>SANTO DOMINGO DE GUZMAN</v>
          </cell>
          <cell r="G443" t="str">
            <v>NUEVA</v>
          </cell>
          <cell r="H443" t="str">
            <v>1</v>
          </cell>
          <cell r="I443" t="str">
            <v>MEDIA (M)</v>
          </cell>
          <cell r="J443" t="str">
            <v>ESCUELA</v>
          </cell>
          <cell r="K443" t="str">
            <v>MOPC2</v>
          </cell>
          <cell r="L443" t="str">
            <v>BIOCONSTRUCTORA DOMINICANA MLD, S.R.L.</v>
          </cell>
          <cell r="M443">
            <v>24</v>
          </cell>
          <cell r="N443" t="str">
            <v>VICTOR JAQUEZ</v>
          </cell>
          <cell r="O443">
            <v>90</v>
          </cell>
          <cell r="P443">
            <v>43900</v>
          </cell>
          <cell r="Q443">
            <v>43931</v>
          </cell>
          <cell r="R443">
            <v>43900</v>
          </cell>
          <cell r="S443" t="str">
            <v>NO COINCIDE</v>
          </cell>
          <cell r="T443" t="str">
            <v>COINCIDE</v>
          </cell>
          <cell r="U443" t="str">
            <v>NO COINCIDE</v>
          </cell>
          <cell r="V443">
            <v>43900</v>
          </cell>
          <cell r="W443">
            <v>43875</v>
          </cell>
          <cell r="X443"/>
          <cell r="Y443">
            <v>43901</v>
          </cell>
          <cell r="Z443" t="str">
            <v>DETENIDA</v>
          </cell>
          <cell r="AA443" t="str">
            <v>ACTIVA</v>
          </cell>
          <cell r="AB443" t="str">
            <v>NO COINCIDE</v>
          </cell>
          <cell r="AC443" t="str">
            <v>RITMO ESPERADO</v>
          </cell>
        </row>
        <row r="444">
          <cell r="A444">
            <v>443</v>
          </cell>
          <cell r="B444" t="str">
            <v>192-2013</v>
          </cell>
          <cell r="C444" t="str">
            <v>LICEO ARROYO HONDO</v>
          </cell>
          <cell r="D444" t="str">
            <v/>
          </cell>
          <cell r="E444" t="str">
            <v>DISTRITO NACIONAL</v>
          </cell>
          <cell r="F444" t="str">
            <v>SANTO DOMINGO DE GUZMAN</v>
          </cell>
          <cell r="G444" t="str">
            <v>NUEVA</v>
          </cell>
          <cell r="H444" t="str">
            <v>2</v>
          </cell>
          <cell r="I444" t="str">
            <v>MEDIA (M)</v>
          </cell>
          <cell r="J444" t="str">
            <v>ESCUELA</v>
          </cell>
          <cell r="K444" t="str">
            <v>MOPC</v>
          </cell>
          <cell r="L444" t="str">
            <v>DE LA CRUZ &amp; PLACERES SRL</v>
          </cell>
          <cell r="M444">
            <v>27</v>
          </cell>
          <cell r="N444" t="str">
            <v>VICTOR JAQUEZ</v>
          </cell>
          <cell r="O444">
            <v>90</v>
          </cell>
          <cell r="P444">
            <v>44558</v>
          </cell>
          <cell r="Q444">
            <v>44558</v>
          </cell>
          <cell r="R444">
            <v>44558</v>
          </cell>
          <cell r="S444" t="str">
            <v>COINCIDE</v>
          </cell>
          <cell r="T444" t="str">
            <v>COINCIDE</v>
          </cell>
          <cell r="U444" t="str">
            <v>COINCIDE</v>
          </cell>
          <cell r="V444">
            <v>44558</v>
          </cell>
          <cell r="W444">
            <v>44558</v>
          </cell>
          <cell r="X444"/>
          <cell r="Y444">
            <v>42055</v>
          </cell>
          <cell r="Z444" t="str">
            <v>DETENIDA</v>
          </cell>
          <cell r="AA444" t="str">
            <v>DETENIDA</v>
          </cell>
          <cell r="AB444" t="str">
            <v>COINCIDE</v>
          </cell>
          <cell r="AC444" t="str">
            <v>INTERVENCION LEGAL</v>
          </cell>
        </row>
        <row r="445">
          <cell r="A445">
            <v>1472</v>
          </cell>
          <cell r="B445" t="str">
            <v>0387-15</v>
          </cell>
          <cell r="C445" t="str">
            <v>LICEO CRISTO REY 1</v>
          </cell>
          <cell r="D445" t="str">
            <v/>
          </cell>
          <cell r="E445" t="str">
            <v>DISTRITO NACIONAL</v>
          </cell>
          <cell r="F445" t="str">
            <v>SANTO DOMINGO DE GUZMAN</v>
          </cell>
          <cell r="G445" t="str">
            <v>NUEVA</v>
          </cell>
          <cell r="H445" t="str">
            <v>4</v>
          </cell>
          <cell r="I445" t="str">
            <v>MEDIA (M)</v>
          </cell>
          <cell r="J445" t="str">
            <v>ESCUELA</v>
          </cell>
          <cell r="K445" t="str">
            <v>MOPC2</v>
          </cell>
          <cell r="L445" t="str">
            <v>FANJUL ESTEVEZ SERVICIOS DE INGENIERIA &amp; CIA</v>
          </cell>
          <cell r="M445">
            <v>24</v>
          </cell>
          <cell r="N445" t="str">
            <v>VICTOR JAQUEZ</v>
          </cell>
          <cell r="O445">
            <v>5</v>
          </cell>
          <cell r="P445">
            <v>44779</v>
          </cell>
          <cell r="Q445">
            <v>44420</v>
          </cell>
          <cell r="R445">
            <v>44779</v>
          </cell>
          <cell r="S445" t="str">
            <v>NO COINCIDE</v>
          </cell>
          <cell r="T445" t="str">
            <v>COINCIDE</v>
          </cell>
          <cell r="U445" t="str">
            <v>NO COINCIDE</v>
          </cell>
          <cell r="V445">
            <v>44779</v>
          </cell>
          <cell r="W445">
            <v>44779</v>
          </cell>
          <cell r="X445"/>
          <cell r="Y445">
            <v>43853</v>
          </cell>
          <cell r="Z445" t="str">
            <v>PRELIMINARES</v>
          </cell>
          <cell r="AA445" t="str">
            <v>PRELIMINARES</v>
          </cell>
          <cell r="AB445" t="str">
            <v>COINCIDE</v>
          </cell>
          <cell r="AC445" t="str">
            <v>DEPARTAMENTO DISEÑO</v>
          </cell>
        </row>
        <row r="446">
          <cell r="A446">
            <v>1764</v>
          </cell>
          <cell r="B446" t="str">
            <v/>
          </cell>
          <cell r="C446" t="str">
            <v>LICEO CAMPO LINDO NORTE</v>
          </cell>
          <cell r="D446" t="str">
            <v/>
          </cell>
          <cell r="E446" t="str">
            <v>SANTO DOMINGO</v>
          </cell>
          <cell r="F446" t="str">
            <v>BOCA CHICA</v>
          </cell>
          <cell r="G446" t="str">
            <v>NUEVA</v>
          </cell>
          <cell r="H446" t="str">
            <v>4</v>
          </cell>
          <cell r="I446" t="str">
            <v>MEDIA (M)</v>
          </cell>
          <cell r="J446" t="str">
            <v>ESCUELA</v>
          </cell>
          <cell r="K446" t="str">
            <v>MOPC2</v>
          </cell>
          <cell r="L446" t="str">
            <v>HUELLAS C2 GROUP SRL</v>
          </cell>
          <cell r="M446">
            <v>24</v>
          </cell>
          <cell r="N446" t="str">
            <v>VICTOR JAQUEZ</v>
          </cell>
          <cell r="O446">
            <v>72</v>
          </cell>
          <cell r="P446">
            <v>44224</v>
          </cell>
          <cell r="Q446">
            <v>44224</v>
          </cell>
          <cell r="R446">
            <v>44224</v>
          </cell>
          <cell r="S446" t="str">
            <v>COINCIDE</v>
          </cell>
          <cell r="T446" t="str">
            <v>COINCIDE</v>
          </cell>
          <cell r="U446" t="str">
            <v>COINCIDE</v>
          </cell>
          <cell r="V446">
            <v>44224</v>
          </cell>
          <cell r="W446">
            <v>44224</v>
          </cell>
          <cell r="X446"/>
          <cell r="Y446"/>
          <cell r="Z446" t="str">
            <v>ACTIVA</v>
          </cell>
          <cell r="AA446" t="str">
            <v>ACTIVA</v>
          </cell>
          <cell r="AB446" t="str">
            <v>COINCIDE</v>
          </cell>
          <cell r="AC446" t="str">
            <v>RITMO LENTO</v>
          </cell>
        </row>
        <row r="447">
          <cell r="A447">
            <v>1322</v>
          </cell>
          <cell r="B447" t="str">
            <v>2376</v>
          </cell>
          <cell r="C447" t="str">
            <v>LICEO LA PIÑA</v>
          </cell>
          <cell r="D447" t="str">
            <v/>
          </cell>
          <cell r="E447" t="str">
            <v>SANTO DOMINGO</v>
          </cell>
          <cell r="F447" t="str">
            <v>LOS ALCARRIZOS</v>
          </cell>
          <cell r="G447" t="str">
            <v>NUEVA</v>
          </cell>
          <cell r="H447" t="str">
            <v>3</v>
          </cell>
          <cell r="I447" t="str">
            <v>MEDIA (M)</v>
          </cell>
          <cell r="J447" t="str">
            <v>ESCUELA</v>
          </cell>
          <cell r="K447" t="str">
            <v>MOPC2</v>
          </cell>
          <cell r="L447" t="str">
            <v>CONSTRUCTORA JOHNEL SRL</v>
          </cell>
          <cell r="M447">
            <v>24</v>
          </cell>
          <cell r="N447" t="str">
            <v>VICTOR JAQUEZ</v>
          </cell>
          <cell r="O447">
            <v>60</v>
          </cell>
          <cell r="P447">
            <v>44243</v>
          </cell>
          <cell r="Q447">
            <v>44243</v>
          </cell>
          <cell r="R447">
            <v>44243</v>
          </cell>
          <cell r="S447" t="str">
            <v>COINCIDE</v>
          </cell>
          <cell r="T447" t="str">
            <v>COINCIDE</v>
          </cell>
          <cell r="U447" t="str">
            <v>COINCIDE</v>
          </cell>
          <cell r="V447">
            <v>44243</v>
          </cell>
          <cell r="W447">
            <v>44243</v>
          </cell>
          <cell r="X447"/>
          <cell r="Y447">
            <v>43657</v>
          </cell>
          <cell r="Z447" t="str">
            <v>DETENIDA</v>
          </cell>
          <cell r="AA447" t="str">
            <v>DETENIDA</v>
          </cell>
          <cell r="AB447" t="str">
            <v>COINCIDE</v>
          </cell>
          <cell r="AC447" t="str">
            <v>MAL MANEJO FINANCIERO-DESCAPITALIZACION DEL CONTRATISTA</v>
          </cell>
        </row>
        <row r="448">
          <cell r="A448">
            <v>1776</v>
          </cell>
          <cell r="B448" t="str">
            <v/>
          </cell>
          <cell r="C448" t="str">
            <v>LICEO CERROS DEL NORTE (KM-14)</v>
          </cell>
          <cell r="D448" t="str">
            <v/>
          </cell>
          <cell r="E448" t="str">
            <v>SANTO DOMINGO</v>
          </cell>
          <cell r="F448" t="str">
            <v>LOS ALCARRIZOS</v>
          </cell>
          <cell r="G448" t="str">
            <v>NUEVA</v>
          </cell>
          <cell r="H448" t="str">
            <v>4</v>
          </cell>
          <cell r="I448" t="str">
            <v>MEDIA (M)</v>
          </cell>
          <cell r="J448" t="str">
            <v>ESCUELA</v>
          </cell>
          <cell r="K448" t="str">
            <v>MOPC2</v>
          </cell>
          <cell r="L448" t="str">
            <v>GRUPO REYES CUEVAS SRL</v>
          </cell>
          <cell r="M448">
            <v>24</v>
          </cell>
          <cell r="N448" t="str">
            <v>VICTOR JAQUEZ</v>
          </cell>
          <cell r="O448">
            <v>5</v>
          </cell>
          <cell r="P448">
            <v>44274</v>
          </cell>
          <cell r="Q448">
            <v>44392</v>
          </cell>
          <cell r="R448">
            <v>44274</v>
          </cell>
          <cell r="S448" t="str">
            <v>NO COINCIDE</v>
          </cell>
          <cell r="T448" t="str">
            <v>COINCIDE</v>
          </cell>
          <cell r="U448" t="str">
            <v>NO COINCIDE</v>
          </cell>
          <cell r="V448">
            <v>44274</v>
          </cell>
          <cell r="W448">
            <v>44274</v>
          </cell>
          <cell r="X448"/>
          <cell r="Y448"/>
          <cell r="Z448" t="str">
            <v>PRELIMINARES</v>
          </cell>
          <cell r="AA448" t="str">
            <v>PRELIMINARES</v>
          </cell>
          <cell r="AB448" t="str">
            <v>COINCIDE</v>
          </cell>
          <cell r="AC448" t="str">
            <v>DEPARTAMENTO DISEÑO</v>
          </cell>
        </row>
        <row r="449">
          <cell r="A449">
            <v>1777</v>
          </cell>
          <cell r="B449" t="str">
            <v>0336-15</v>
          </cell>
          <cell r="C449" t="str">
            <v>LICEO LA UNION-TAMARINDO</v>
          </cell>
          <cell r="D449" t="str">
            <v/>
          </cell>
          <cell r="E449" t="str">
            <v>SANTO DOMINGO</v>
          </cell>
          <cell r="F449" t="str">
            <v>LOS ALCARRIZOS</v>
          </cell>
          <cell r="G449" t="str">
            <v>NUEVA</v>
          </cell>
          <cell r="H449" t="str">
            <v>4</v>
          </cell>
          <cell r="I449" t="str">
            <v>MEDIA (M)</v>
          </cell>
          <cell r="J449" t="str">
            <v>ESCUELA</v>
          </cell>
          <cell r="K449" t="str">
            <v>MOPC2</v>
          </cell>
          <cell r="L449" t="str">
            <v>KELVIN SALVADOR PIÑA PANIAGUA</v>
          </cell>
          <cell r="M449">
            <v>24</v>
          </cell>
          <cell r="N449" t="str">
            <v>VICTOR JAQUEZ</v>
          </cell>
          <cell r="O449">
            <v>62</v>
          </cell>
          <cell r="P449">
            <v>44258</v>
          </cell>
          <cell r="Q449">
            <v>44258</v>
          </cell>
          <cell r="R449">
            <v>44258</v>
          </cell>
          <cell r="S449" t="str">
            <v>COINCIDE</v>
          </cell>
          <cell r="T449" t="str">
            <v>COINCIDE</v>
          </cell>
          <cell r="U449" t="str">
            <v>COINCIDE</v>
          </cell>
          <cell r="V449">
            <v>44258</v>
          </cell>
          <cell r="W449">
            <v>44258</v>
          </cell>
          <cell r="X449"/>
          <cell r="Y449"/>
          <cell r="Z449" t="str">
            <v>ACTIVA</v>
          </cell>
          <cell r="AA449" t="str">
            <v>ACTIVA</v>
          </cell>
          <cell r="AB449" t="str">
            <v>COINCIDE</v>
          </cell>
          <cell r="AC449" t="str">
            <v>RITMO ESPERADO</v>
          </cell>
        </row>
        <row r="450">
          <cell r="A450">
            <v>1779</v>
          </cell>
          <cell r="B450" t="str">
            <v/>
          </cell>
          <cell r="C450" t="str">
            <v>LICEO NUEVO AMANECER</v>
          </cell>
          <cell r="D450" t="str">
            <v/>
          </cell>
          <cell r="E450" t="str">
            <v>SANTO DOMINGO</v>
          </cell>
          <cell r="F450" t="str">
            <v>LOS ALCARRIZOS</v>
          </cell>
          <cell r="G450" t="str">
            <v>NUEVA</v>
          </cell>
          <cell r="H450" t="str">
            <v>4</v>
          </cell>
          <cell r="I450" t="str">
            <v>MEDIA (M)</v>
          </cell>
          <cell r="J450" t="str">
            <v>ESCUELA</v>
          </cell>
          <cell r="K450" t="str">
            <v>MOPC2</v>
          </cell>
          <cell r="L450" t="str">
            <v xml:space="preserve">ODRYS YHINEZKA QUELIZ PEÑA </v>
          </cell>
          <cell r="M450">
            <v>24</v>
          </cell>
          <cell r="N450" t="str">
            <v>VICTOR JAQUEZ</v>
          </cell>
          <cell r="O450">
            <v>53</v>
          </cell>
          <cell r="P450">
            <v>44217</v>
          </cell>
          <cell r="Q450">
            <v>44217</v>
          </cell>
          <cell r="R450">
            <v>44217</v>
          </cell>
          <cell r="S450" t="str">
            <v>COINCIDE</v>
          </cell>
          <cell r="T450" t="str">
            <v>COINCIDE</v>
          </cell>
          <cell r="U450" t="str">
            <v>COINCIDE</v>
          </cell>
          <cell r="V450">
            <v>44217</v>
          </cell>
          <cell r="W450">
            <v>44217</v>
          </cell>
          <cell r="X450"/>
          <cell r="Y450"/>
          <cell r="Z450" t="str">
            <v>ACTIVA</v>
          </cell>
          <cell r="AA450" t="str">
            <v>ACTIVA</v>
          </cell>
          <cell r="AB450" t="str">
            <v>COINCIDE</v>
          </cell>
          <cell r="AC450" t="str">
            <v>RITMO LENTO</v>
          </cell>
        </row>
        <row r="451">
          <cell r="A451">
            <v>1781</v>
          </cell>
          <cell r="B451" t="str">
            <v/>
          </cell>
          <cell r="C451" t="str">
            <v>PLAZA EDUCATIVA MANOGUAYABO (LICEO SANTA BARBARA)</v>
          </cell>
          <cell r="D451" t="str">
            <v/>
          </cell>
          <cell r="E451" t="str">
            <v>SANTO DOMINGO</v>
          </cell>
          <cell r="F451" t="str">
            <v>LOS ALCARRIZOS</v>
          </cell>
          <cell r="G451" t="str">
            <v>NUEVA</v>
          </cell>
          <cell r="H451" t="str">
            <v>4</v>
          </cell>
          <cell r="I451" t="str">
            <v>MEDIA (M)</v>
          </cell>
          <cell r="J451" t="str">
            <v>ESCUELA</v>
          </cell>
          <cell r="K451" t="str">
            <v>MOPC2</v>
          </cell>
          <cell r="L451" t="str">
            <v>MARIA ELENA MATIAS PERALTA</v>
          </cell>
          <cell r="M451">
            <v>24</v>
          </cell>
          <cell r="N451" t="str">
            <v>VICTOR JAQUEZ</v>
          </cell>
          <cell r="O451">
            <v>5</v>
          </cell>
          <cell r="P451">
            <v>44285</v>
          </cell>
          <cell r="Q451">
            <v>44545</v>
          </cell>
          <cell r="R451">
            <v>44285</v>
          </cell>
          <cell r="S451" t="str">
            <v>NO COINCIDE</v>
          </cell>
          <cell r="T451" t="str">
            <v>COINCIDE</v>
          </cell>
          <cell r="U451" t="str">
            <v>NO COINCIDE</v>
          </cell>
          <cell r="V451">
            <v>44285</v>
          </cell>
          <cell r="W451">
            <v>44285</v>
          </cell>
          <cell r="X451"/>
          <cell r="Y451"/>
          <cell r="Z451" t="str">
            <v>PRELIMINARES</v>
          </cell>
          <cell r="AA451" t="str">
            <v>DETENIDA</v>
          </cell>
          <cell r="AB451" t="str">
            <v>NO COINCIDE</v>
          </cell>
          <cell r="AC451" t="str">
            <v>PROBLEMAS LEGALES</v>
          </cell>
        </row>
        <row r="452">
          <cell r="A452">
            <v>1784</v>
          </cell>
          <cell r="B452" t="str">
            <v>0342-15</v>
          </cell>
          <cell r="C452" t="str">
            <v>LICEO GREGORIO LUPERON</v>
          </cell>
          <cell r="D452" t="str">
            <v/>
          </cell>
          <cell r="E452" t="str">
            <v>SANTO DOMINGO</v>
          </cell>
          <cell r="F452" t="str">
            <v>PEDRO BRAND</v>
          </cell>
          <cell r="G452" t="str">
            <v>NUEVA</v>
          </cell>
          <cell r="H452" t="str">
            <v>4</v>
          </cell>
          <cell r="I452" t="str">
            <v>MEDIA (M)</v>
          </cell>
          <cell r="J452" t="str">
            <v>ESCUELA</v>
          </cell>
          <cell r="K452" t="str">
            <v>MOPC2</v>
          </cell>
          <cell r="L452" t="str">
            <v>MELANIA MENA ROMERO</v>
          </cell>
          <cell r="M452">
            <v>24</v>
          </cell>
          <cell r="N452" t="str">
            <v>VICTOR JAQUEZ</v>
          </cell>
          <cell r="O452">
            <v>60</v>
          </cell>
          <cell r="P452">
            <v>44154</v>
          </cell>
          <cell r="Q452">
            <v>44154</v>
          </cell>
          <cell r="R452">
            <v>44154</v>
          </cell>
          <cell r="S452" t="str">
            <v>COINCIDE</v>
          </cell>
          <cell r="T452" t="str">
            <v>COINCIDE</v>
          </cell>
          <cell r="U452" t="str">
            <v>COINCIDE</v>
          </cell>
          <cell r="V452">
            <v>44154</v>
          </cell>
          <cell r="W452">
            <v>44154</v>
          </cell>
          <cell r="X452"/>
          <cell r="Y452">
            <v>43663</v>
          </cell>
          <cell r="Z452" t="str">
            <v>DETENIDA</v>
          </cell>
          <cell r="AA452" t="str">
            <v>ACTIVA</v>
          </cell>
          <cell r="AB452" t="str">
            <v>NO COINCIDE</v>
          </cell>
          <cell r="AC452" t="str">
            <v>RITMO ESPERADO</v>
          </cell>
        </row>
        <row r="453">
          <cell r="A453">
            <v>1786</v>
          </cell>
          <cell r="B453" t="str">
            <v/>
          </cell>
          <cell r="C453" t="str">
            <v>LICEO MADRE LAURA</v>
          </cell>
          <cell r="D453" t="str">
            <v/>
          </cell>
          <cell r="E453" t="str">
            <v>SANTO DOMINGO</v>
          </cell>
          <cell r="F453" t="str">
            <v>SAN ANTONIO DE GUERRA</v>
          </cell>
          <cell r="G453" t="str">
            <v>NUEVA</v>
          </cell>
          <cell r="H453" t="str">
            <v>4</v>
          </cell>
          <cell r="I453" t="str">
            <v>MEDIA (M)</v>
          </cell>
          <cell r="J453" t="str">
            <v>ESCUELA</v>
          </cell>
          <cell r="K453" t="str">
            <v>MOPC2</v>
          </cell>
          <cell r="L453" t="str">
            <v>CONSTRUCTORA MART SRL</v>
          </cell>
          <cell r="M453">
            <v>24</v>
          </cell>
          <cell r="N453" t="str">
            <v>VICTOR JAQUEZ</v>
          </cell>
          <cell r="O453">
            <v>7</v>
          </cell>
          <cell r="P453">
            <v>44804</v>
          </cell>
          <cell r="Q453">
            <v>44424</v>
          </cell>
          <cell r="R453">
            <v>44804</v>
          </cell>
          <cell r="S453" t="str">
            <v>NO COINCIDE</v>
          </cell>
          <cell r="T453" t="str">
            <v>COINCIDE</v>
          </cell>
          <cell r="U453" t="str">
            <v>NO COINCIDE</v>
          </cell>
          <cell r="V453">
            <v>44804</v>
          </cell>
          <cell r="W453">
            <v>44804</v>
          </cell>
          <cell r="X453"/>
          <cell r="Y453"/>
          <cell r="Z453" t="str">
            <v>ACTIVA</v>
          </cell>
          <cell r="AA453" t="str">
            <v>ACTIVA</v>
          </cell>
          <cell r="AB453" t="str">
            <v>COINCIDE</v>
          </cell>
          <cell r="AC453" t="str">
            <v>RITMO ESPERADO</v>
          </cell>
        </row>
        <row r="454">
          <cell r="A454">
            <v>45</v>
          </cell>
          <cell r="B454" t="str">
            <v>1400-2012</v>
          </cell>
          <cell r="C454" t="str">
            <v>POLITECNICO MANUEL DEL CABRAL FE Y ALEGRIA (LICEO LOS PERALEJOS)</v>
          </cell>
          <cell r="D454" t="str">
            <v/>
          </cell>
          <cell r="E454" t="str">
            <v>SANTO DOMINGO</v>
          </cell>
          <cell r="F454" t="str">
            <v>SANTO DOMINGO ESTE</v>
          </cell>
          <cell r="G454" t="str">
            <v>NUEVA</v>
          </cell>
          <cell r="H454" t="str">
            <v>1</v>
          </cell>
          <cell r="I454" t="str">
            <v>MEDIA (M)</v>
          </cell>
          <cell r="J454" t="str">
            <v>ESCUELA</v>
          </cell>
          <cell r="K454" t="str">
            <v>MOPC</v>
          </cell>
          <cell r="L454" t="str">
            <v>GIOVANNA BEATO VARGAS DE GUERRERO</v>
          </cell>
          <cell r="M454">
            <v>24</v>
          </cell>
          <cell r="N454" t="str">
            <v>VICTOR JAQUEZ</v>
          </cell>
          <cell r="O454">
            <v>15</v>
          </cell>
          <cell r="P454">
            <v>44417</v>
          </cell>
          <cell r="Q454">
            <v>44417</v>
          </cell>
          <cell r="R454">
            <v>44417</v>
          </cell>
          <cell r="S454" t="str">
            <v>COINCIDE</v>
          </cell>
          <cell r="T454" t="str">
            <v>COINCIDE</v>
          </cell>
          <cell r="U454" t="str">
            <v>COINCIDE</v>
          </cell>
          <cell r="V454">
            <v>44417</v>
          </cell>
          <cell r="W454">
            <v>44417</v>
          </cell>
          <cell r="X454"/>
          <cell r="Y454"/>
          <cell r="Z454" t="str">
            <v>ACTIVA</v>
          </cell>
          <cell r="AA454" t="str">
            <v>DETENIDA</v>
          </cell>
          <cell r="AB454" t="str">
            <v>NO COINCIDE</v>
          </cell>
          <cell r="AC454" t="str">
            <v>EN MANOS DEL SUPERVISOR</v>
          </cell>
        </row>
        <row r="455">
          <cell r="A455">
            <v>1811</v>
          </cell>
          <cell r="B455" t="str">
            <v>0297-15</v>
          </cell>
          <cell r="C455" t="str">
            <v>LICEO EL BONITO ADENTRO</v>
          </cell>
          <cell r="D455" t="str">
            <v/>
          </cell>
          <cell r="E455" t="str">
            <v>SANTO DOMINGO</v>
          </cell>
          <cell r="F455" t="str">
            <v>SANTO DOMINGO ESTE</v>
          </cell>
          <cell r="G455" t="str">
            <v>NUEVA</v>
          </cell>
          <cell r="H455" t="str">
            <v>4</v>
          </cell>
          <cell r="I455" t="str">
            <v>MEDIA (M)</v>
          </cell>
          <cell r="J455" t="str">
            <v>ESCUELA</v>
          </cell>
          <cell r="K455" t="str">
            <v>MOPC2</v>
          </cell>
          <cell r="L455" t="str">
            <v>BIELKA YOLAINY TEJADA RODRIGUEZ</v>
          </cell>
          <cell r="M455">
            <v>24</v>
          </cell>
          <cell r="N455" t="str">
            <v>VICTOR JAQUEZ</v>
          </cell>
          <cell r="O455">
            <v>5</v>
          </cell>
          <cell r="P455">
            <v>44414</v>
          </cell>
          <cell r="Q455">
            <v>44414</v>
          </cell>
          <cell r="R455">
            <v>44414</v>
          </cell>
          <cell r="S455" t="str">
            <v>COINCIDE</v>
          </cell>
          <cell r="T455" t="str">
            <v>COINCIDE</v>
          </cell>
          <cell r="U455" t="str">
            <v>COINCIDE</v>
          </cell>
          <cell r="V455">
            <v>44414</v>
          </cell>
          <cell r="W455">
            <v>44414</v>
          </cell>
          <cell r="X455"/>
          <cell r="Y455">
            <v>43628</v>
          </cell>
          <cell r="Z455" t="str">
            <v>DETENIDA</v>
          </cell>
          <cell r="AA455" t="str">
            <v>DETENIDA</v>
          </cell>
          <cell r="AB455" t="str">
            <v>COINCIDE</v>
          </cell>
          <cell r="AC455" t="str">
            <v>PROBLEMAS MIMARENA</v>
          </cell>
        </row>
        <row r="456">
          <cell r="A456">
            <v>1651</v>
          </cell>
          <cell r="B456" t="str">
            <v/>
          </cell>
          <cell r="C456" t="str">
            <v>LICEO EL CALICHE (COLOMBINA CANARIO)</v>
          </cell>
          <cell r="D456" t="str">
            <v>LICEO EL CALICHE</v>
          </cell>
          <cell r="E456" t="str">
            <v>SANTO DOMINGO</v>
          </cell>
          <cell r="F456" t="str">
            <v>SANTO DOMINGO ESTE</v>
          </cell>
          <cell r="G456" t="str">
            <v>NUEVA</v>
          </cell>
          <cell r="H456" t="str">
            <v>4</v>
          </cell>
          <cell r="I456" t="str">
            <v>MEDIA (M)</v>
          </cell>
          <cell r="J456" t="str">
            <v>ESCUELA</v>
          </cell>
          <cell r="K456" t="str">
            <v>MOPC</v>
          </cell>
          <cell r="L456" t="str">
            <v>JESUS ARMANDO CRUZ RIJO</v>
          </cell>
          <cell r="M456">
            <v>20</v>
          </cell>
          <cell r="N456" t="str">
            <v>VICTOR JAQUEZ</v>
          </cell>
          <cell r="O456">
            <v>5</v>
          </cell>
          <cell r="P456">
            <v>44701</v>
          </cell>
          <cell r="Q456">
            <v>44420</v>
          </cell>
          <cell r="R456">
            <v>44701</v>
          </cell>
          <cell r="S456" t="str">
            <v>NO COINCIDE</v>
          </cell>
          <cell r="T456" t="str">
            <v>COINCIDE</v>
          </cell>
          <cell r="U456" t="str">
            <v>NO COINCIDE</v>
          </cell>
          <cell r="V456">
            <v>44701</v>
          </cell>
          <cell r="W456">
            <v>44701</v>
          </cell>
          <cell r="X456"/>
          <cell r="Y456"/>
          <cell r="Z456" t="str">
            <v>PRELIMINARES</v>
          </cell>
          <cell r="AA456" t="str">
            <v>PRELIMINARES</v>
          </cell>
          <cell r="AB456" t="str">
            <v>COINCIDE</v>
          </cell>
          <cell r="AC456" t="str">
            <v>DEPARTAMENTO CALCULO</v>
          </cell>
        </row>
        <row r="457">
          <cell r="A457">
            <v>1813</v>
          </cell>
          <cell r="B457" t="str">
            <v>0299-15</v>
          </cell>
          <cell r="C457" t="str">
            <v>LICEO INVIVIENDA</v>
          </cell>
          <cell r="D457" t="str">
            <v/>
          </cell>
          <cell r="E457" t="str">
            <v>SANTO DOMINGO</v>
          </cell>
          <cell r="F457" t="str">
            <v>SANTO DOMINGO ESTE</v>
          </cell>
          <cell r="G457" t="str">
            <v>NUEVA</v>
          </cell>
          <cell r="H457" t="str">
            <v>4</v>
          </cell>
          <cell r="I457" t="str">
            <v>MEDIA (M)</v>
          </cell>
          <cell r="J457" t="str">
            <v>ESCUELA</v>
          </cell>
          <cell r="K457" t="str">
            <v>MOPC2</v>
          </cell>
          <cell r="L457" t="str">
            <v>JOSE RAUL GOMEZ ABREU</v>
          </cell>
          <cell r="M457">
            <v>24</v>
          </cell>
          <cell r="N457" t="str">
            <v>VICTOR JAQUEZ</v>
          </cell>
          <cell r="O457">
            <v>72</v>
          </cell>
          <cell r="P457">
            <v>43944</v>
          </cell>
          <cell r="Q457">
            <v>43997</v>
          </cell>
          <cell r="R457">
            <v>43944</v>
          </cell>
          <cell r="S457" t="str">
            <v>NO COINCIDE</v>
          </cell>
          <cell r="T457" t="str">
            <v>COINCIDE</v>
          </cell>
          <cell r="U457" t="str">
            <v>NO COINCIDE</v>
          </cell>
          <cell r="V457">
            <v>43944</v>
          </cell>
          <cell r="W457">
            <v>43944</v>
          </cell>
          <cell r="X457"/>
          <cell r="Y457"/>
          <cell r="Z457" t="str">
            <v>ACTIVA</v>
          </cell>
          <cell r="AA457" t="str">
            <v>ACTIVA</v>
          </cell>
          <cell r="AB457" t="str">
            <v>COINCIDE</v>
          </cell>
          <cell r="AC457" t="str">
            <v>RITMO ESPERADO</v>
          </cell>
        </row>
        <row r="458">
          <cell r="A458">
            <v>1814</v>
          </cell>
          <cell r="B458" t="str">
            <v>0300-15</v>
          </cell>
          <cell r="C458" t="str">
            <v>LICEO JUAN PABLO DUARTE</v>
          </cell>
          <cell r="D458" t="str">
            <v/>
          </cell>
          <cell r="E458" t="str">
            <v>SANTO DOMINGO</v>
          </cell>
          <cell r="F458" t="str">
            <v>SANTO DOMINGO ESTE</v>
          </cell>
          <cell r="G458" t="str">
            <v>NUEVA</v>
          </cell>
          <cell r="H458" t="str">
            <v>4</v>
          </cell>
          <cell r="I458" t="str">
            <v>MEDIA (M)</v>
          </cell>
          <cell r="J458" t="str">
            <v>ESCUELA</v>
          </cell>
          <cell r="K458" t="str">
            <v>MOPC2</v>
          </cell>
          <cell r="L458" t="str">
            <v>GABRIEL TAVERAS DURAN</v>
          </cell>
          <cell r="M458">
            <v>24</v>
          </cell>
          <cell r="N458" t="str">
            <v>VICTOR JAQUEZ</v>
          </cell>
          <cell r="O458">
            <v>100</v>
          </cell>
          <cell r="P458">
            <v>43889</v>
          </cell>
          <cell r="Q458">
            <v>43889</v>
          </cell>
          <cell r="R458">
            <v>43889</v>
          </cell>
          <cell r="S458" t="str">
            <v>COINCIDE</v>
          </cell>
          <cell r="T458" t="str">
            <v>COINCIDE</v>
          </cell>
          <cell r="U458" t="str">
            <v>COINCIDE</v>
          </cell>
          <cell r="V458">
            <v>43889</v>
          </cell>
          <cell r="W458">
            <v>43889</v>
          </cell>
          <cell r="X458"/>
          <cell r="Y458"/>
          <cell r="Z458" t="str">
            <v>ACTIVA</v>
          </cell>
          <cell r="AA458" t="str">
            <v>TERMINADA</v>
          </cell>
          <cell r="AB458" t="str">
            <v>NO COINCIDE</v>
          </cell>
          <cell r="AC458" t="str">
            <v>RITMO ESPERADO</v>
          </cell>
        </row>
        <row r="459">
          <cell r="A459">
            <v>1816</v>
          </cell>
          <cell r="B459" t="str">
            <v>0302-15</v>
          </cell>
          <cell r="C459" t="str">
            <v>LICEO SANTO DOMINGO ESTE</v>
          </cell>
          <cell r="D459" t="str">
            <v/>
          </cell>
          <cell r="E459" t="str">
            <v>SANTO DOMINGO</v>
          </cell>
          <cell r="F459" t="str">
            <v>SANTO DOMINGO ESTE</v>
          </cell>
          <cell r="G459" t="str">
            <v>NUEVA</v>
          </cell>
          <cell r="H459" t="str">
            <v>4</v>
          </cell>
          <cell r="I459" t="str">
            <v>MEDIA (M)</v>
          </cell>
          <cell r="J459" t="str">
            <v>ESCUELA</v>
          </cell>
          <cell r="K459" t="str">
            <v>MOPC2</v>
          </cell>
          <cell r="L459" t="str">
            <v>JULIO ALBERTO UREÑA ACOSTA</v>
          </cell>
          <cell r="M459">
            <v>18</v>
          </cell>
          <cell r="N459" t="str">
            <v>VICTOR JAQUEZ</v>
          </cell>
          <cell r="O459">
            <v>15</v>
          </cell>
          <cell r="P459">
            <v>44418</v>
          </cell>
          <cell r="Q459">
            <v>44418</v>
          </cell>
          <cell r="R459">
            <v>44418</v>
          </cell>
          <cell r="S459" t="str">
            <v>COINCIDE</v>
          </cell>
          <cell r="T459" t="str">
            <v>COINCIDE</v>
          </cell>
          <cell r="U459" t="str">
            <v>COINCIDE</v>
          </cell>
          <cell r="V459">
            <v>44418</v>
          </cell>
          <cell r="W459">
            <v>44418</v>
          </cell>
          <cell r="X459"/>
          <cell r="Y459">
            <v>43671</v>
          </cell>
          <cell r="Z459" t="str">
            <v>DETENIDA</v>
          </cell>
          <cell r="AA459" t="str">
            <v>DETENIDA</v>
          </cell>
          <cell r="AB459" t="str">
            <v>COINCIDE</v>
          </cell>
          <cell r="AC459" t="str">
            <v>MAL MANEJO FINANCIERO-DESCAPITALIZACION DEL CONTRATISTA</v>
          </cell>
        </row>
        <row r="460">
          <cell r="A460">
            <v>1817</v>
          </cell>
          <cell r="B460" t="str">
            <v>303-15</v>
          </cell>
          <cell r="C460" t="str">
            <v>LICEO VILLA FARO</v>
          </cell>
          <cell r="D460" t="str">
            <v/>
          </cell>
          <cell r="E460" t="str">
            <v>SANTO DOMINGO</v>
          </cell>
          <cell r="F460" t="str">
            <v>SANTO DOMINGO ESTE</v>
          </cell>
          <cell r="G460" t="str">
            <v>NUEVA</v>
          </cell>
          <cell r="H460" t="str">
            <v>4</v>
          </cell>
          <cell r="I460" t="str">
            <v>MEDIA (M)</v>
          </cell>
          <cell r="J460" t="str">
            <v>ESCUELA</v>
          </cell>
          <cell r="K460" t="str">
            <v>MOPC2</v>
          </cell>
          <cell r="L460" t="str">
            <v>VICTOR MATOS MEDINA</v>
          </cell>
          <cell r="M460">
            <v>24</v>
          </cell>
          <cell r="N460" t="str">
            <v>VICTOR JAQUEZ</v>
          </cell>
          <cell r="O460">
            <v>55</v>
          </cell>
          <cell r="P460">
            <v>44210</v>
          </cell>
          <cell r="Q460">
            <v>44210</v>
          </cell>
          <cell r="R460">
            <v>44210</v>
          </cell>
          <cell r="S460" t="str">
            <v>COINCIDE</v>
          </cell>
          <cell r="T460" t="str">
            <v>COINCIDE</v>
          </cell>
          <cell r="U460" t="str">
            <v>COINCIDE</v>
          </cell>
          <cell r="V460">
            <v>44210</v>
          </cell>
          <cell r="W460">
            <v>44210</v>
          </cell>
          <cell r="X460"/>
          <cell r="Y460">
            <v>43683</v>
          </cell>
          <cell r="Z460" t="str">
            <v>ACTIVA</v>
          </cell>
          <cell r="AA460" t="str">
            <v>DETENIDA</v>
          </cell>
          <cell r="AB460" t="str">
            <v>NO COINCIDE</v>
          </cell>
          <cell r="AC460" t="str">
            <v>PROBLEMAS LEGALES (SOLAR)</v>
          </cell>
        </row>
        <row r="461">
          <cell r="A461">
            <v>1841</v>
          </cell>
          <cell r="B461" t="str">
            <v/>
          </cell>
          <cell r="C461" t="str">
            <v>LICEO EDEN</v>
          </cell>
          <cell r="D461" t="str">
            <v/>
          </cell>
          <cell r="E461" t="str">
            <v>SANTO DOMINGO</v>
          </cell>
          <cell r="F461" t="str">
            <v>SANTO DOMINGO NORTE</v>
          </cell>
          <cell r="G461" t="str">
            <v>NUEVA</v>
          </cell>
          <cell r="H461" t="str">
            <v>4</v>
          </cell>
          <cell r="I461" t="str">
            <v>MEDIA (M)</v>
          </cell>
          <cell r="J461" t="str">
            <v>ESCUELA</v>
          </cell>
          <cell r="K461" t="str">
            <v>MOPC2</v>
          </cell>
          <cell r="L461" t="str">
            <v>EDISON AUGUSTO PELAEZ BACO</v>
          </cell>
          <cell r="M461">
            <v>24</v>
          </cell>
          <cell r="N461" t="str">
            <v>VICTOR JAQUEZ</v>
          </cell>
          <cell r="O461">
            <v>10</v>
          </cell>
          <cell r="P461">
            <v>44213</v>
          </cell>
          <cell r="Q461">
            <v>44545</v>
          </cell>
          <cell r="R461">
            <v>44213</v>
          </cell>
          <cell r="S461" t="str">
            <v>NO COINCIDE</v>
          </cell>
          <cell r="T461" t="str">
            <v>COINCIDE</v>
          </cell>
          <cell r="U461" t="str">
            <v>NO COINCIDE</v>
          </cell>
          <cell r="V461">
            <v>44213</v>
          </cell>
          <cell r="W461">
            <v>44213</v>
          </cell>
          <cell r="X461"/>
          <cell r="Y461">
            <v>43418</v>
          </cell>
          <cell r="Z461" t="str">
            <v>DETENIDA</v>
          </cell>
          <cell r="AA461" t="str">
            <v>DETENIDA</v>
          </cell>
          <cell r="AB461" t="str">
            <v>COINCIDE</v>
          </cell>
          <cell r="AC461" t="str">
            <v>DEPARTAMENTO DISEÑO</v>
          </cell>
        </row>
        <row r="462">
          <cell r="A462">
            <v>1842</v>
          </cell>
          <cell r="B462" t="str">
            <v>0456-15</v>
          </cell>
          <cell r="C462" t="str">
            <v>LICEO EL MAMEY</v>
          </cell>
          <cell r="D462" t="str">
            <v/>
          </cell>
          <cell r="E462" t="str">
            <v>SANTO DOMINGO</v>
          </cell>
          <cell r="F462" t="str">
            <v>SANTO DOMINGO NORTE</v>
          </cell>
          <cell r="G462" t="str">
            <v>NUEVA</v>
          </cell>
          <cell r="H462" t="str">
            <v>4</v>
          </cell>
          <cell r="I462" t="str">
            <v>MEDIA (M)</v>
          </cell>
          <cell r="J462" t="str">
            <v>ESCUELA</v>
          </cell>
          <cell r="K462" t="str">
            <v>MOPC2</v>
          </cell>
          <cell r="L462" t="str">
            <v>AGROAMERICA SRL</v>
          </cell>
          <cell r="M462">
            <v>24</v>
          </cell>
          <cell r="N462" t="str">
            <v>VICTOR JAQUEZ</v>
          </cell>
          <cell r="O462">
            <v>0</v>
          </cell>
          <cell r="P462">
            <v>44638</v>
          </cell>
          <cell r="Q462">
            <v>44638</v>
          </cell>
          <cell r="R462">
            <v>44638</v>
          </cell>
          <cell r="S462" t="str">
            <v>COINCIDE</v>
          </cell>
          <cell r="T462" t="str">
            <v>COINCIDE</v>
          </cell>
          <cell r="U462" t="str">
            <v>COINCIDE</v>
          </cell>
          <cell r="V462">
            <v>44638</v>
          </cell>
          <cell r="W462">
            <v>44638</v>
          </cell>
          <cell r="X462"/>
          <cell r="Y462"/>
          <cell r="Z462" t="str">
            <v>NO INICIADA</v>
          </cell>
          <cell r="AA462" t="str">
            <v>NO INICIADA</v>
          </cell>
          <cell r="AB462" t="str">
            <v>COINCIDE</v>
          </cell>
          <cell r="AC462" t="str">
            <v>A LA ESPERA PROGRAMACIÓN</v>
          </cell>
        </row>
        <row r="463">
          <cell r="A463">
            <v>1844</v>
          </cell>
          <cell r="B463" t="str">
            <v>0320-15</v>
          </cell>
          <cell r="C463" t="str">
            <v>LICEO LA CEIBA</v>
          </cell>
          <cell r="D463" t="str">
            <v/>
          </cell>
          <cell r="E463" t="str">
            <v>SANTO DOMINGO</v>
          </cell>
          <cell r="F463" t="str">
            <v>SANTO DOMINGO NORTE</v>
          </cell>
          <cell r="G463" t="str">
            <v>NUEVA</v>
          </cell>
          <cell r="H463" t="str">
            <v>4</v>
          </cell>
          <cell r="I463" t="str">
            <v>MEDIA (M)</v>
          </cell>
          <cell r="J463" t="str">
            <v>ESCUELA</v>
          </cell>
          <cell r="K463" t="str">
            <v>MOPC2</v>
          </cell>
          <cell r="L463" t="str">
            <v>ROBERTO ANDRES VALENZUELA GALVAN</v>
          </cell>
          <cell r="M463">
            <v>14</v>
          </cell>
          <cell r="N463" t="str">
            <v>VICTOR JAQUEZ</v>
          </cell>
          <cell r="O463">
            <v>65</v>
          </cell>
          <cell r="P463">
            <v>44456</v>
          </cell>
          <cell r="Q463">
            <v>44232</v>
          </cell>
          <cell r="R463">
            <v>44456</v>
          </cell>
          <cell r="S463" t="str">
            <v>NO COINCIDE</v>
          </cell>
          <cell r="T463" t="str">
            <v>COINCIDE</v>
          </cell>
          <cell r="U463" t="str">
            <v>NO COINCIDE</v>
          </cell>
          <cell r="V463">
            <v>44456</v>
          </cell>
          <cell r="W463">
            <v>44456</v>
          </cell>
          <cell r="X463"/>
          <cell r="Y463"/>
          <cell r="Z463" t="str">
            <v>ACTIVA</v>
          </cell>
          <cell r="AA463" t="str">
            <v>ACTIVA</v>
          </cell>
          <cell r="AB463" t="str">
            <v>COINCIDE</v>
          </cell>
          <cell r="AC463" t="str">
            <v>RITMO LENTO</v>
          </cell>
        </row>
        <row r="464">
          <cell r="A464">
            <v>1845</v>
          </cell>
          <cell r="B464" t="str">
            <v>0458-2015</v>
          </cell>
          <cell r="C464" t="str">
            <v>LICEO LA ESPERANZA</v>
          </cell>
          <cell r="D464" t="str">
            <v/>
          </cell>
          <cell r="E464" t="str">
            <v>SANTO DOMINGO</v>
          </cell>
          <cell r="F464" t="str">
            <v>SANTO DOMINGO NORTE</v>
          </cell>
          <cell r="G464" t="str">
            <v>NUEVA</v>
          </cell>
          <cell r="H464" t="str">
            <v>4</v>
          </cell>
          <cell r="I464" t="str">
            <v>MEDIA (M)</v>
          </cell>
          <cell r="J464" t="str">
            <v>ESCUELA</v>
          </cell>
          <cell r="K464" t="str">
            <v>MOPC2</v>
          </cell>
          <cell r="L464" t="str">
            <v>MATEO PINALES &amp; ASOCIADOS SRL</v>
          </cell>
          <cell r="M464">
            <v>24</v>
          </cell>
          <cell r="N464" t="str">
            <v>VICTOR JAQUEZ</v>
          </cell>
          <cell r="O464">
            <v>5</v>
          </cell>
          <cell r="P464">
            <v>44779</v>
          </cell>
          <cell r="Q464">
            <v>44545</v>
          </cell>
          <cell r="R464">
            <v>44779</v>
          </cell>
          <cell r="S464" t="str">
            <v>NO COINCIDE</v>
          </cell>
          <cell r="T464" t="str">
            <v>COINCIDE</v>
          </cell>
          <cell r="U464" t="str">
            <v>NO COINCIDE</v>
          </cell>
          <cell r="V464">
            <v>44779</v>
          </cell>
          <cell r="W464">
            <v>44779</v>
          </cell>
          <cell r="X464"/>
          <cell r="Y464">
            <v>43391</v>
          </cell>
          <cell r="Z464" t="str">
            <v>DETENIDA</v>
          </cell>
          <cell r="AA464" t="str">
            <v>DETENIDA</v>
          </cell>
          <cell r="AB464" t="str">
            <v>COINCIDE</v>
          </cell>
          <cell r="AC464" t="str">
            <v>DEPARTAMENTO DISEÑO</v>
          </cell>
        </row>
        <row r="465">
          <cell r="A465">
            <v>1846</v>
          </cell>
          <cell r="B465" t="str">
            <v>0321-15</v>
          </cell>
          <cell r="C465" t="str">
            <v>LICEO LA VICTORIA</v>
          </cell>
          <cell r="D465" t="str">
            <v/>
          </cell>
          <cell r="E465" t="str">
            <v>SANTO DOMINGO</v>
          </cell>
          <cell r="F465" t="str">
            <v>SANTO DOMINGO NORTE</v>
          </cell>
          <cell r="G465" t="str">
            <v>NUEVA</v>
          </cell>
          <cell r="H465" t="str">
            <v>4</v>
          </cell>
          <cell r="I465" t="str">
            <v>MEDIA (M)</v>
          </cell>
          <cell r="J465" t="str">
            <v>ESCUELA</v>
          </cell>
          <cell r="K465" t="str">
            <v>MOPC2</v>
          </cell>
          <cell r="L465" t="str">
            <v>DAVID GERARDO PEREZ CORDERO</v>
          </cell>
          <cell r="M465">
            <v>24</v>
          </cell>
          <cell r="N465" t="str">
            <v>VICTOR JAQUEZ</v>
          </cell>
          <cell r="O465">
            <v>5</v>
          </cell>
          <cell r="P465">
            <v>44787</v>
          </cell>
          <cell r="Q465">
            <v>44545</v>
          </cell>
          <cell r="R465">
            <v>44787</v>
          </cell>
          <cell r="S465" t="str">
            <v>NO COINCIDE</v>
          </cell>
          <cell r="T465" t="str">
            <v>COINCIDE</v>
          </cell>
          <cell r="U465" t="str">
            <v>NO COINCIDE</v>
          </cell>
          <cell r="V465">
            <v>44787</v>
          </cell>
          <cell r="W465">
            <v>44787</v>
          </cell>
          <cell r="X465"/>
          <cell r="Y465">
            <v>43664</v>
          </cell>
          <cell r="Z465" t="str">
            <v>DETENIDA</v>
          </cell>
          <cell r="AA465" t="str">
            <v>DETENIDA</v>
          </cell>
          <cell r="AB465" t="str">
            <v>COINCIDE</v>
          </cell>
          <cell r="AC465" t="str">
            <v>PENDIENTE PAGO CUBICACION</v>
          </cell>
        </row>
        <row r="466">
          <cell r="A466">
            <v>1847</v>
          </cell>
          <cell r="B466" t="str">
            <v/>
          </cell>
          <cell r="C466" t="str">
            <v>LICEO PADRE EMILIANO TARDIF</v>
          </cell>
          <cell r="D466" t="str">
            <v/>
          </cell>
          <cell r="E466" t="str">
            <v>SANTO DOMINGO</v>
          </cell>
          <cell r="F466" t="str">
            <v>SANTO DOMINGO NORTE</v>
          </cell>
          <cell r="G466" t="str">
            <v>NUEVA</v>
          </cell>
          <cell r="H466" t="str">
            <v>4</v>
          </cell>
          <cell r="I466" t="str">
            <v>MEDIA (M)</v>
          </cell>
          <cell r="J466" t="str">
            <v>ESCUELA</v>
          </cell>
          <cell r="K466" t="str">
            <v>MOPC2</v>
          </cell>
          <cell r="L466" t="str">
            <v>EDWAL ALCANTARA ALCANTARA</v>
          </cell>
          <cell r="M466">
            <v>24</v>
          </cell>
          <cell r="N466" t="str">
            <v>VICTOR JAQUEZ</v>
          </cell>
          <cell r="O466">
            <v>7</v>
          </cell>
          <cell r="P466">
            <v>44787</v>
          </cell>
          <cell r="Q466">
            <v>44424</v>
          </cell>
          <cell r="R466">
            <v>44787</v>
          </cell>
          <cell r="S466" t="str">
            <v>NO COINCIDE</v>
          </cell>
          <cell r="T466" t="str">
            <v>COINCIDE</v>
          </cell>
          <cell r="U466" t="str">
            <v>NO COINCIDE</v>
          </cell>
          <cell r="V466">
            <v>44787</v>
          </cell>
          <cell r="W466">
            <v>44787</v>
          </cell>
          <cell r="X466"/>
          <cell r="Y466"/>
          <cell r="Z466" t="str">
            <v>PRELIMINARES</v>
          </cell>
          <cell r="AA466" t="str">
            <v>PRELIMINARES</v>
          </cell>
          <cell r="AB466" t="str">
            <v>COINCIDE</v>
          </cell>
          <cell r="AC466" t="str">
            <v>DEPARTAMENTO DISEÑO</v>
          </cell>
        </row>
        <row r="467">
          <cell r="A467">
            <v>1850</v>
          </cell>
          <cell r="B467" t="str">
            <v>290-15</v>
          </cell>
          <cell r="C467" t="str">
            <v>LICEO VILLA JERUSALEN</v>
          </cell>
          <cell r="D467" t="str">
            <v/>
          </cell>
          <cell r="E467" t="str">
            <v>SANTO DOMINGO</v>
          </cell>
          <cell r="F467" t="str">
            <v>SANTO DOMINGO NORTE</v>
          </cell>
          <cell r="G467" t="str">
            <v>NUEVA</v>
          </cell>
          <cell r="H467" t="str">
            <v>4</v>
          </cell>
          <cell r="I467" t="str">
            <v>MEDIA (M)</v>
          </cell>
          <cell r="J467" t="str">
            <v>ESCUELA</v>
          </cell>
          <cell r="K467" t="str">
            <v>MOPC2</v>
          </cell>
          <cell r="L467" t="str">
            <v>BELKIS GRISELDA NUÑEZ GONZALEZ</v>
          </cell>
          <cell r="M467">
            <v>24</v>
          </cell>
          <cell r="N467" t="str">
            <v>VICTOR JAQUEZ</v>
          </cell>
          <cell r="O467">
            <v>67</v>
          </cell>
          <cell r="P467">
            <v>44217</v>
          </cell>
          <cell r="Q467">
            <v>44217</v>
          </cell>
          <cell r="R467">
            <v>44217</v>
          </cell>
          <cell r="S467" t="str">
            <v>COINCIDE</v>
          </cell>
          <cell r="T467" t="str">
            <v>COINCIDE</v>
          </cell>
          <cell r="U467" t="str">
            <v>COINCIDE</v>
          </cell>
          <cell r="V467">
            <v>44217</v>
          </cell>
          <cell r="W467">
            <v>44217</v>
          </cell>
          <cell r="X467"/>
          <cell r="Y467"/>
          <cell r="Z467" t="str">
            <v>ACTIVA</v>
          </cell>
          <cell r="AA467" t="str">
            <v>ACTIVA</v>
          </cell>
          <cell r="AB467" t="str">
            <v>COINCIDE</v>
          </cell>
          <cell r="AC467" t="str">
            <v>RITMO ESPERADO</v>
          </cell>
        </row>
        <row r="468">
          <cell r="A468">
            <v>1952</v>
          </cell>
          <cell r="B468" t="str">
            <v/>
          </cell>
          <cell r="C468" t="str">
            <v>PRIMARIA VILLA PRIMAVERA (LICEO SALOME UREÑA)</v>
          </cell>
          <cell r="D468" t="str">
            <v/>
          </cell>
          <cell r="E468" t="str">
            <v>SANTO DOMINGO</v>
          </cell>
          <cell r="F468" t="str">
            <v>SANTO DOMINGO NORTE</v>
          </cell>
          <cell r="G468" t="str">
            <v>NUEVA</v>
          </cell>
          <cell r="H468" t="str">
            <v>4</v>
          </cell>
          <cell r="I468" t="str">
            <v>MEDIA (M)</v>
          </cell>
          <cell r="J468" t="str">
            <v>ESCUELA</v>
          </cell>
          <cell r="K468" t="str">
            <v>MOPC</v>
          </cell>
          <cell r="L468" t="str">
            <v>CONSTRUCTORA BELLO D JESUS SRL</v>
          </cell>
          <cell r="M468">
            <v>0</v>
          </cell>
          <cell r="N468" t="str">
            <v>VICTOR JAQUEZ</v>
          </cell>
          <cell r="O468">
            <v>5</v>
          </cell>
          <cell r="P468">
            <v>44779</v>
          </cell>
          <cell r="Q468">
            <v>44545</v>
          </cell>
          <cell r="R468">
            <v>44779</v>
          </cell>
          <cell r="S468" t="str">
            <v>NO COINCIDE</v>
          </cell>
          <cell r="T468" t="str">
            <v>COINCIDE</v>
          </cell>
          <cell r="U468" t="str">
            <v>NO COINCIDE</v>
          </cell>
          <cell r="V468">
            <v>44779</v>
          </cell>
          <cell r="W468">
            <v>44779</v>
          </cell>
          <cell r="X468"/>
          <cell r="Y468"/>
          <cell r="Z468" t="str">
            <v>ACTIVA</v>
          </cell>
          <cell r="AA468" t="str">
            <v>ACTIVA</v>
          </cell>
          <cell r="AB468" t="str">
            <v>COINCIDE</v>
          </cell>
          <cell r="AC468" t="str">
            <v>RITMO ESPERADO</v>
          </cell>
        </row>
        <row r="469">
          <cell r="A469">
            <v>1413</v>
          </cell>
          <cell r="B469" t="str">
            <v>2392</v>
          </cell>
          <cell r="C469" t="str">
            <v>LICEO ENGOMBE</v>
          </cell>
          <cell r="D469" t="str">
            <v/>
          </cell>
          <cell r="E469" t="str">
            <v>SANTO DOMINGO</v>
          </cell>
          <cell r="F469" t="str">
            <v>SANTO DOMINGO OESTE</v>
          </cell>
          <cell r="G469" t="str">
            <v>NUEVA</v>
          </cell>
          <cell r="H469" t="str">
            <v>3</v>
          </cell>
          <cell r="I469" t="str">
            <v>MEDIA (M)</v>
          </cell>
          <cell r="J469" t="str">
            <v>ESCUELA</v>
          </cell>
          <cell r="K469" t="str">
            <v>MOPC2</v>
          </cell>
          <cell r="L469" t="str">
            <v>MARIM &amp; GROUP INVERSIONISTAS C POR A</v>
          </cell>
          <cell r="M469">
            <v>0</v>
          </cell>
          <cell r="N469" t="str">
            <v>VICTOR JAQUEZ</v>
          </cell>
          <cell r="O469">
            <v>15</v>
          </cell>
          <cell r="P469">
            <v>44456</v>
          </cell>
          <cell r="Q469">
            <v>44420</v>
          </cell>
          <cell r="R469">
            <v>44456</v>
          </cell>
          <cell r="S469" t="str">
            <v>NO COINCIDE</v>
          </cell>
          <cell r="T469" t="str">
            <v>COINCIDE</v>
          </cell>
          <cell r="U469" t="str">
            <v>NO COINCIDE</v>
          </cell>
          <cell r="V469">
            <v>44456</v>
          </cell>
          <cell r="W469">
            <v>44456</v>
          </cell>
          <cell r="X469"/>
          <cell r="Y469"/>
          <cell r="Z469" t="str">
            <v>PRELIMINARES</v>
          </cell>
          <cell r="AA469" t="str">
            <v>ACTIVA</v>
          </cell>
          <cell r="AB469" t="str">
            <v>NO COINCIDE</v>
          </cell>
          <cell r="AC469" t="str">
            <v>RITMO ESPERADO</v>
          </cell>
        </row>
        <row r="470">
          <cell r="A470">
            <v>1880</v>
          </cell>
          <cell r="B470" t="str">
            <v/>
          </cell>
          <cell r="C470" t="str">
            <v>LICEO BUENOS AIRES</v>
          </cell>
          <cell r="D470" t="str">
            <v/>
          </cell>
          <cell r="E470" t="str">
            <v>SANTO DOMINGO</v>
          </cell>
          <cell r="F470" t="str">
            <v>SANTO DOMINGO OESTE</v>
          </cell>
          <cell r="G470" t="str">
            <v>NUEVA</v>
          </cell>
          <cell r="H470" t="str">
            <v>4</v>
          </cell>
          <cell r="I470" t="str">
            <v>MEDIA (M)</v>
          </cell>
          <cell r="J470" t="str">
            <v>ESCUELA</v>
          </cell>
          <cell r="K470" t="str">
            <v>MOPC2</v>
          </cell>
          <cell r="L470" t="str">
            <v>RAMONCITO CALDERON</v>
          </cell>
          <cell r="M470">
            <v>24</v>
          </cell>
          <cell r="N470" t="str">
            <v>VICTOR JAQUEZ</v>
          </cell>
          <cell r="O470">
            <v>40</v>
          </cell>
          <cell r="P470">
            <v>44414</v>
          </cell>
          <cell r="Q470">
            <v>44414</v>
          </cell>
          <cell r="R470">
            <v>44414</v>
          </cell>
          <cell r="S470" t="str">
            <v>COINCIDE</v>
          </cell>
          <cell r="T470" t="str">
            <v>COINCIDE</v>
          </cell>
          <cell r="U470" t="str">
            <v>COINCIDE</v>
          </cell>
          <cell r="V470">
            <v>44414</v>
          </cell>
          <cell r="W470">
            <v>44414</v>
          </cell>
          <cell r="X470"/>
          <cell r="Y470"/>
          <cell r="Z470" t="str">
            <v>ACTIVA</v>
          </cell>
          <cell r="AA470" t="str">
            <v>ACTIVA</v>
          </cell>
          <cell r="AB470" t="str">
            <v>COINCIDE</v>
          </cell>
          <cell r="AC470" t="str">
            <v>RITMO ESPERADO</v>
          </cell>
        </row>
        <row r="471">
          <cell r="A471">
            <v>1881</v>
          </cell>
          <cell r="B471" t="str">
            <v/>
          </cell>
          <cell r="C471" t="str">
            <v>LICEO LA ALTAGRACIA</v>
          </cell>
          <cell r="D471" t="str">
            <v/>
          </cell>
          <cell r="E471" t="str">
            <v>SANTO DOMINGO</v>
          </cell>
          <cell r="F471" t="str">
            <v>SANTO DOMINGO OESTE</v>
          </cell>
          <cell r="G471" t="str">
            <v>NUEVA</v>
          </cell>
          <cell r="H471" t="str">
            <v>4</v>
          </cell>
          <cell r="I471" t="str">
            <v>MEDIA (M)</v>
          </cell>
          <cell r="J471" t="str">
            <v>ESCUELA</v>
          </cell>
          <cell r="K471" t="str">
            <v>MOPC2</v>
          </cell>
          <cell r="L471" t="str">
            <v>LOKMAR PACIFIC GROUP SRL</v>
          </cell>
          <cell r="M471">
            <v>24</v>
          </cell>
          <cell r="N471" t="str">
            <v>VICTOR JAQUEZ</v>
          </cell>
          <cell r="O471">
            <v>5</v>
          </cell>
          <cell r="P471">
            <v>44701</v>
          </cell>
          <cell r="Q471">
            <v>44420</v>
          </cell>
          <cell r="R471">
            <v>44701</v>
          </cell>
          <cell r="S471" t="str">
            <v>NO COINCIDE</v>
          </cell>
          <cell r="T471" t="str">
            <v>COINCIDE</v>
          </cell>
          <cell r="U471" t="str">
            <v>NO COINCIDE</v>
          </cell>
          <cell r="V471">
            <v>44701</v>
          </cell>
          <cell r="W471">
            <v>44701</v>
          </cell>
          <cell r="X471"/>
          <cell r="Y471"/>
          <cell r="Z471" t="str">
            <v>PRELIMINARES</v>
          </cell>
          <cell r="AA471" t="str">
            <v>PRELIMINARES</v>
          </cell>
          <cell r="AB471" t="str">
            <v>COINCIDE</v>
          </cell>
          <cell r="AC471" t="str">
            <v>DEPARTAMENTO CALCULO</v>
          </cell>
        </row>
        <row r="472">
          <cell r="A472">
            <v>1644</v>
          </cell>
          <cell r="B472" t="str">
            <v>0173-15</v>
          </cell>
          <cell r="C472" t="str">
            <v>LICEO SAMANA NORDESTE</v>
          </cell>
          <cell r="D472" t="str">
            <v/>
          </cell>
          <cell r="E472" t="str">
            <v>SANTO DOMINGO</v>
          </cell>
          <cell r="F472" t="str">
            <v>SANTO DOMINGO OESTE</v>
          </cell>
          <cell r="G472" t="str">
            <v>NUEVA</v>
          </cell>
          <cell r="H472" t="str">
            <v>4</v>
          </cell>
          <cell r="I472" t="str">
            <v>MEDIA (M)</v>
          </cell>
          <cell r="J472" t="str">
            <v>ESCUELA</v>
          </cell>
          <cell r="K472" t="str">
            <v>MOPC</v>
          </cell>
          <cell r="L472" t="str">
            <v>RAMON EMILIO MINIER CEBALLOS</v>
          </cell>
          <cell r="M472">
            <v>20</v>
          </cell>
          <cell r="N472" t="str">
            <v>VICTOR JAQUEZ</v>
          </cell>
          <cell r="O472">
            <v>45</v>
          </cell>
          <cell r="P472">
            <v>44436</v>
          </cell>
          <cell r="Q472">
            <v>44545</v>
          </cell>
          <cell r="R472">
            <v>44436</v>
          </cell>
          <cell r="S472" t="str">
            <v>NO COINCIDE</v>
          </cell>
          <cell r="T472" t="str">
            <v>COINCIDE</v>
          </cell>
          <cell r="U472" t="str">
            <v>NO COINCIDE</v>
          </cell>
          <cell r="V472">
            <v>44436</v>
          </cell>
          <cell r="W472">
            <v>44071</v>
          </cell>
          <cell r="X472"/>
          <cell r="Y472">
            <v>43724</v>
          </cell>
          <cell r="Z472" t="str">
            <v>DETENIDA</v>
          </cell>
          <cell r="AA472" t="str">
            <v>DETENIDA</v>
          </cell>
          <cell r="AB472" t="str">
            <v>COINCIDE</v>
          </cell>
          <cell r="AC472" t="str">
            <v>PROBLEMAS LEGALES</v>
          </cell>
        </row>
        <row r="473">
          <cell r="A473">
            <v>1215</v>
          </cell>
          <cell r="B473" t="str">
            <v>2291-2013</v>
          </cell>
          <cell r="C473" t="str">
            <v>POLITECNICO EN ARTE DOÑA CHUCA</v>
          </cell>
          <cell r="D473" t="str">
            <v>POLITECNICO EN ARTE DOÑA CHUCA</v>
          </cell>
          <cell r="E473" t="str">
            <v>SAN CRISTOBAL</v>
          </cell>
          <cell r="F473" t="str">
            <v>SAN CRISTOBAL</v>
          </cell>
          <cell r="G473" t="str">
            <v>NUEVA</v>
          </cell>
          <cell r="H473" t="str">
            <v>3</v>
          </cell>
          <cell r="I473" t="str">
            <v>POLITECNICO (P)</v>
          </cell>
          <cell r="J473" t="str">
            <v>ESCUELA</v>
          </cell>
          <cell r="K473" t="str">
            <v>MOPC</v>
          </cell>
          <cell r="L473" t="str">
            <v>MIGUELINA ROSSI</v>
          </cell>
          <cell r="M473">
            <v>24</v>
          </cell>
          <cell r="N473" t="str">
            <v>ROXANNA LAKE</v>
          </cell>
          <cell r="O473">
            <v>6</v>
          </cell>
          <cell r="P473">
            <v>44316</v>
          </cell>
          <cell r="Q473">
            <v>44316</v>
          </cell>
          <cell r="R473">
            <v>44316</v>
          </cell>
          <cell r="S473" t="str">
            <v>COINCIDE</v>
          </cell>
          <cell r="T473" t="str">
            <v>COINCIDE</v>
          </cell>
          <cell r="U473" t="str">
            <v>COINCIDE</v>
          </cell>
          <cell r="V473">
            <v>44316</v>
          </cell>
          <cell r="W473">
            <v>44316</v>
          </cell>
          <cell r="X473"/>
          <cell r="Y473">
            <v>43713</v>
          </cell>
          <cell r="Z473" t="str">
            <v>DETENIDA</v>
          </cell>
          <cell r="AA473" t="str">
            <v>ACTIVA</v>
          </cell>
          <cell r="AB473" t="str">
            <v>NO COINCIDE</v>
          </cell>
          <cell r="AC473" t="str">
            <v>RITMO ESPERADO</v>
          </cell>
        </row>
        <row r="474">
          <cell r="A474">
            <v>1662</v>
          </cell>
          <cell r="B474" t="str">
            <v>0425-15</v>
          </cell>
          <cell r="C474" t="str">
            <v>INSTITUTO PREPARATORIO DE MENORES-SC-“REFOR”-1ERA ETAPA</v>
          </cell>
          <cell r="D474" t="str">
            <v>INSTITUTO PREPARATORIO DE MENORES-SC-“REFOR”-1ERA ETAPA</v>
          </cell>
          <cell r="E474" t="str">
            <v>SAN CRISTOBAL</v>
          </cell>
          <cell r="F474" t="str">
            <v>SAN CRISTOBAL</v>
          </cell>
          <cell r="G474" t="str">
            <v>NUEVA</v>
          </cell>
          <cell r="H474" t="str">
            <v>4</v>
          </cell>
          <cell r="I474" t="str">
            <v>POLITECNICO (P)</v>
          </cell>
          <cell r="J474" t="str">
            <v>ESCUELA</v>
          </cell>
          <cell r="K474" t="str">
            <v>MOPC</v>
          </cell>
          <cell r="L474" t="str">
            <v>INGENIEROS CONSTRUCTORES SANTANA &amp; MORETA RIVAS C POR A</v>
          </cell>
          <cell r="M474">
            <v>20</v>
          </cell>
          <cell r="N474" t="str">
            <v>ROXANNA LAKE</v>
          </cell>
          <cell r="O474">
            <v>75</v>
          </cell>
          <cell r="P474">
            <v>44186</v>
          </cell>
          <cell r="Q474">
            <v>44186</v>
          </cell>
          <cell r="R474">
            <v>44186</v>
          </cell>
          <cell r="S474" t="str">
            <v>COINCIDE</v>
          </cell>
          <cell r="T474" t="str">
            <v>COINCIDE</v>
          </cell>
          <cell r="U474" t="str">
            <v>COINCIDE</v>
          </cell>
          <cell r="V474">
            <v>44186</v>
          </cell>
          <cell r="W474">
            <v>44186</v>
          </cell>
          <cell r="X474"/>
          <cell r="Y474">
            <v>43739</v>
          </cell>
          <cell r="Z474" t="str">
            <v>DETENIDA</v>
          </cell>
          <cell r="AA474" t="str">
            <v>DETENIDA</v>
          </cell>
          <cell r="AB474" t="str">
            <v>COINCIDE</v>
          </cell>
          <cell r="AC474" t="str">
            <v>DEPARTAMENTO PRESUPUESTO</v>
          </cell>
        </row>
        <row r="475">
          <cell r="A475">
            <v>1663</v>
          </cell>
          <cell r="B475" t="str">
            <v>0426-15</v>
          </cell>
          <cell r="C475" t="str">
            <v>INSTITUTO PREPARATORIO DE MENORES-SC-“REFOR”-2DA ETAPA</v>
          </cell>
          <cell r="D475" t="str">
            <v>INSTITUTO PREPARATORIO DE MENORES-SC-“REFOR”-2DA ETAPA</v>
          </cell>
          <cell r="E475" t="str">
            <v>SAN CRISTOBAL</v>
          </cell>
          <cell r="F475" t="str">
            <v>SAN CRISTOBAL</v>
          </cell>
          <cell r="G475" t="str">
            <v>NUEVA</v>
          </cell>
          <cell r="H475" t="str">
            <v>4</v>
          </cell>
          <cell r="I475" t="str">
            <v>POLITECNICO (P)</v>
          </cell>
          <cell r="J475" t="str">
            <v>ESCUELA</v>
          </cell>
          <cell r="K475" t="str">
            <v>MOPC</v>
          </cell>
          <cell r="L475" t="str">
            <v>COTAVESA SRL</v>
          </cell>
          <cell r="M475">
            <v>0</v>
          </cell>
          <cell r="N475" t="str">
            <v>ROXANNA LAKE</v>
          </cell>
          <cell r="O475">
            <v>65</v>
          </cell>
          <cell r="P475">
            <v>44186</v>
          </cell>
          <cell r="Q475">
            <v>44186</v>
          </cell>
          <cell r="R475">
            <v>44186</v>
          </cell>
          <cell r="S475" t="str">
            <v>COINCIDE</v>
          </cell>
          <cell r="T475" t="str">
            <v>COINCIDE</v>
          </cell>
          <cell r="U475" t="str">
            <v>COINCIDE</v>
          </cell>
          <cell r="V475">
            <v>44186</v>
          </cell>
          <cell r="W475">
            <v>44186</v>
          </cell>
          <cell r="X475"/>
          <cell r="Y475"/>
          <cell r="Z475" t="str">
            <v>ACTIVA</v>
          </cell>
          <cell r="AA475" t="str">
            <v>DETENIDA</v>
          </cell>
          <cell r="AB475" t="str">
            <v>NO COINCIDE</v>
          </cell>
          <cell r="AC475" t="str">
            <v>DEPARTAMENTO PRESUPUESTO</v>
          </cell>
        </row>
        <row r="476">
          <cell r="A476">
            <v>1939</v>
          </cell>
          <cell r="B476" t="str">
            <v>2334-2013</v>
          </cell>
          <cell r="C476" t="str">
            <v>POLITECNICO LOYOLA (BASICA JACAGUA)</v>
          </cell>
          <cell r="D476" t="str">
            <v/>
          </cell>
          <cell r="E476" t="str">
            <v>DAJABON</v>
          </cell>
          <cell r="F476" t="str">
            <v>DAJABON</v>
          </cell>
          <cell r="G476" t="str">
            <v>NUEVA</v>
          </cell>
          <cell r="H476" t="str">
            <v>3</v>
          </cell>
          <cell r="I476" t="str">
            <v>POLITECNICO (P)</v>
          </cell>
          <cell r="J476" t="str">
            <v>ESCUELA</v>
          </cell>
          <cell r="K476" t="str">
            <v>MOPC</v>
          </cell>
          <cell r="L476" t="str">
            <v>ELIGIO ANTONIO CERDA JAQUEZ</v>
          </cell>
          <cell r="M476">
            <v>0</v>
          </cell>
          <cell r="N476" t="str">
            <v>DIOGENES REYES</v>
          </cell>
          <cell r="O476">
            <v>10</v>
          </cell>
          <cell r="P476">
            <v>44428</v>
          </cell>
          <cell r="Q476">
            <v>44428</v>
          </cell>
          <cell r="R476">
            <v>44428</v>
          </cell>
          <cell r="S476" t="str">
            <v>COINCIDE</v>
          </cell>
          <cell r="T476" t="str">
            <v>COINCIDE</v>
          </cell>
          <cell r="U476" t="str">
            <v>COINCIDE</v>
          </cell>
          <cell r="V476">
            <v>44428</v>
          </cell>
          <cell r="W476">
            <v>44428</v>
          </cell>
          <cell r="X476"/>
          <cell r="Y476"/>
          <cell r="Z476" t="str">
            <v>ACTIVA</v>
          </cell>
          <cell r="AA476" t="str">
            <v>ACTIVA</v>
          </cell>
          <cell r="AB476" t="str">
            <v>COINCIDE</v>
          </cell>
          <cell r="AC476" t="str">
            <v>RITMO ESPERADO</v>
          </cell>
        </row>
        <row r="477">
          <cell r="A477">
            <v>547</v>
          </cell>
          <cell r="B477" t="str">
            <v>433-2013</v>
          </cell>
          <cell r="C477" t="str">
            <v>POLITECNICO IMBERT</v>
          </cell>
          <cell r="D477" t="str">
            <v/>
          </cell>
          <cell r="E477" t="str">
            <v>PUERTO PLATA</v>
          </cell>
          <cell r="F477" t="str">
            <v>IMBERT</v>
          </cell>
          <cell r="G477" t="str">
            <v>NUEVA</v>
          </cell>
          <cell r="H477" t="str">
            <v>2</v>
          </cell>
          <cell r="I477" t="str">
            <v>POLITECNICO (P)</v>
          </cell>
          <cell r="J477" t="str">
            <v>ESCUELA</v>
          </cell>
          <cell r="K477" t="str">
            <v>MOPC</v>
          </cell>
          <cell r="L477" t="str">
            <v>LEONARDO FRANCISCO GOMEZ SANTANA</v>
          </cell>
          <cell r="M477">
            <v>23</v>
          </cell>
          <cell r="N477" t="str">
            <v>DIOGENES REYES</v>
          </cell>
          <cell r="O477">
            <v>85</v>
          </cell>
          <cell r="P477">
            <v>44195</v>
          </cell>
          <cell r="Q477">
            <v>44428</v>
          </cell>
          <cell r="R477">
            <v>44195</v>
          </cell>
          <cell r="S477" t="str">
            <v>NO COINCIDE</v>
          </cell>
          <cell r="T477" t="str">
            <v>COINCIDE</v>
          </cell>
          <cell r="U477" t="str">
            <v>NO COINCIDE</v>
          </cell>
          <cell r="V477">
            <v>44195</v>
          </cell>
          <cell r="W477">
            <v>44195</v>
          </cell>
          <cell r="X477"/>
          <cell r="Y477">
            <v>42858</v>
          </cell>
          <cell r="Z477" t="str">
            <v>DETENIDA</v>
          </cell>
          <cell r="AA477" t="str">
            <v>DETENIDA</v>
          </cell>
          <cell r="AB477" t="str">
            <v>COINCIDE</v>
          </cell>
          <cell r="AC477" t="str">
            <v>INTERVENCION LEGAL</v>
          </cell>
        </row>
        <row r="478">
          <cell r="A478">
            <v>1750</v>
          </cell>
          <cell r="B478" t="str">
            <v>0442-15</v>
          </cell>
          <cell r="C478" t="str">
            <v>POLITECNICO NAVARRETE</v>
          </cell>
          <cell r="D478" t="str">
            <v/>
          </cell>
          <cell r="E478" t="str">
            <v>SANTIAGO</v>
          </cell>
          <cell r="F478" t="str">
            <v>VILLA BISONO</v>
          </cell>
          <cell r="G478" t="str">
            <v>NUEVA</v>
          </cell>
          <cell r="H478" t="str">
            <v>4</v>
          </cell>
          <cell r="I478" t="str">
            <v>POLITECNICO (P)</v>
          </cell>
          <cell r="J478" t="str">
            <v>ESCUELA</v>
          </cell>
          <cell r="K478" t="str">
            <v>MOPC</v>
          </cell>
          <cell r="L478" t="str">
            <v>CONSTRUCTORA Y SERVICIOS HERNANDEZ GRULLON ASOCS COSGA SRL</v>
          </cell>
          <cell r="M478">
            <v>20</v>
          </cell>
          <cell r="N478" t="str">
            <v>DIOGENES REYES</v>
          </cell>
          <cell r="O478">
            <v>72</v>
          </cell>
          <cell r="P478">
            <v>44002</v>
          </cell>
          <cell r="Q478">
            <v>44004</v>
          </cell>
          <cell r="R478">
            <v>44002</v>
          </cell>
          <cell r="S478" t="str">
            <v>NO COINCIDE</v>
          </cell>
          <cell r="T478" t="str">
            <v>COINCIDE</v>
          </cell>
          <cell r="U478" t="str">
            <v>NO COINCIDE</v>
          </cell>
          <cell r="V478">
            <v>44002</v>
          </cell>
          <cell r="W478">
            <v>44002</v>
          </cell>
          <cell r="X478"/>
          <cell r="Y478"/>
          <cell r="Z478" t="str">
            <v>ACTIVA</v>
          </cell>
          <cell r="AA478" t="str">
            <v>ACTIVA</v>
          </cell>
          <cell r="AB478" t="str">
            <v>COINCIDE</v>
          </cell>
          <cell r="AC478" t="str">
            <v>RITMO ESPERADO</v>
          </cell>
        </row>
        <row r="479">
          <cell r="A479">
            <v>1118</v>
          </cell>
          <cell r="B479" t="str">
            <v>2215</v>
          </cell>
          <cell r="C479" t="str">
            <v>POLITECNICO CONSTANZA NORTE</v>
          </cell>
          <cell r="D479" t="str">
            <v>POLITECNICO CONSTANZA NORTE</v>
          </cell>
          <cell r="E479" t="str">
            <v>LA VEGA</v>
          </cell>
          <cell r="F479" t="str">
            <v>CONSTANZA</v>
          </cell>
          <cell r="G479" t="str">
            <v>NUEVA</v>
          </cell>
          <cell r="H479" t="str">
            <v>3</v>
          </cell>
          <cell r="I479" t="str">
            <v>POLITECNICO (P)</v>
          </cell>
          <cell r="J479" t="str">
            <v>ESCUELA</v>
          </cell>
          <cell r="K479" t="str">
            <v>MOPC</v>
          </cell>
          <cell r="L479" t="str">
            <v>JOSE ELIAS UREÑA ROSARIO</v>
          </cell>
          <cell r="M479">
            <v>24</v>
          </cell>
          <cell r="N479" t="str">
            <v>JEISET SUSANA</v>
          </cell>
          <cell r="O479">
            <v>40</v>
          </cell>
          <cell r="P479">
            <v>44433</v>
          </cell>
          <cell r="Q479">
            <v>44557</v>
          </cell>
          <cell r="R479">
            <v>44433</v>
          </cell>
          <cell r="S479" t="str">
            <v>NO COINCIDE</v>
          </cell>
          <cell r="T479" t="str">
            <v>COINCIDE</v>
          </cell>
          <cell r="U479" t="str">
            <v>NO COINCIDE</v>
          </cell>
          <cell r="V479">
            <v>44433</v>
          </cell>
          <cell r="W479">
            <v>44433</v>
          </cell>
          <cell r="X479"/>
          <cell r="Y479">
            <v>43668</v>
          </cell>
          <cell r="Z479" t="str">
            <v>DETENIDA</v>
          </cell>
          <cell r="AA479" t="str">
            <v>DETENIDA</v>
          </cell>
          <cell r="AB479" t="str">
            <v>COINCIDE</v>
          </cell>
          <cell r="AC479" t="str">
            <v>MAL MANEJO FINANCIERO-DESCAPITALIZACION DEL CONTRATISTA</v>
          </cell>
        </row>
        <row r="480">
          <cell r="A480">
            <v>1134</v>
          </cell>
          <cell r="B480" t="str">
            <v>2229-12</v>
          </cell>
          <cell r="C480" t="str">
            <v>POLITECNICO EN ARTE DARIO SURO</v>
          </cell>
          <cell r="D480" t="str">
            <v>POLITECNICO EN ARTE DARIO SURO</v>
          </cell>
          <cell r="E480" t="str">
            <v>LA VEGA</v>
          </cell>
          <cell r="F480" t="str">
            <v>LA VEGA</v>
          </cell>
          <cell r="G480" t="str">
            <v>NUEVA</v>
          </cell>
          <cell r="H480" t="str">
            <v>3</v>
          </cell>
          <cell r="I480" t="str">
            <v>POLITECNICO (P)</v>
          </cell>
          <cell r="J480" t="str">
            <v>ESCUELA</v>
          </cell>
          <cell r="K480" t="str">
            <v>MOPC</v>
          </cell>
          <cell r="L480" t="str">
            <v>TADEO ANTONIO GRACIANO SUAREZ</v>
          </cell>
          <cell r="M480">
            <v>33</v>
          </cell>
          <cell r="N480" t="str">
            <v>JEISET SUSANA</v>
          </cell>
          <cell r="O480">
            <v>61</v>
          </cell>
          <cell r="P480">
            <v>44180</v>
          </cell>
          <cell r="Q480">
            <v>44546</v>
          </cell>
          <cell r="R480">
            <v>44180</v>
          </cell>
          <cell r="S480" t="str">
            <v>NO COINCIDE</v>
          </cell>
          <cell r="T480" t="str">
            <v>COINCIDE</v>
          </cell>
          <cell r="U480" t="str">
            <v>NO COINCIDE</v>
          </cell>
          <cell r="V480">
            <v>44180</v>
          </cell>
          <cell r="W480">
            <v>44180</v>
          </cell>
          <cell r="X480"/>
          <cell r="Y480">
            <v>43726</v>
          </cell>
          <cell r="Z480" t="str">
            <v>DETENIDA</v>
          </cell>
          <cell r="AA480" t="str">
            <v>DETENIDA</v>
          </cell>
          <cell r="AB480" t="str">
            <v>COINCIDE</v>
          </cell>
          <cell r="AC480" t="str">
            <v>MAL MANEJO FINANCIERO-DESCAPITALIZACION DEL CONTRATISTA</v>
          </cell>
        </row>
        <row r="481">
          <cell r="A481">
            <v>1931</v>
          </cell>
          <cell r="B481" t="str">
            <v/>
          </cell>
          <cell r="C481" t="str">
            <v>POLITECNICO FE Y ALEGRIA</v>
          </cell>
          <cell r="D481" t="str">
            <v/>
          </cell>
          <cell r="E481" t="str">
            <v>LA VEGA</v>
          </cell>
          <cell r="F481" t="str">
            <v>LA VEGA</v>
          </cell>
          <cell r="G481" t="str">
            <v>NUEVA</v>
          </cell>
          <cell r="H481" t="str">
            <v>4</v>
          </cell>
          <cell r="I481" t="str">
            <v>POLITECNICO (P)</v>
          </cell>
          <cell r="J481" t="str">
            <v>ESCUELA</v>
          </cell>
          <cell r="K481" t="str">
            <v>MOPC</v>
          </cell>
          <cell r="L481" t="str">
            <v>LEANDRO NERIS GOMEZ LORA</v>
          </cell>
          <cell r="M481">
            <v>0</v>
          </cell>
          <cell r="N481" t="str">
            <v>JEISET SUSANA</v>
          </cell>
          <cell r="O481">
            <v>2</v>
          </cell>
          <cell r="P481">
            <v>44304</v>
          </cell>
          <cell r="Q481">
            <v>44427</v>
          </cell>
          <cell r="R481">
            <v>44304</v>
          </cell>
          <cell r="S481" t="str">
            <v>NO COINCIDE</v>
          </cell>
          <cell r="T481" t="str">
            <v>COINCIDE</v>
          </cell>
          <cell r="U481" t="str">
            <v>NO COINCIDE</v>
          </cell>
          <cell r="V481">
            <v>44304</v>
          </cell>
          <cell r="W481">
            <v>44304</v>
          </cell>
          <cell r="X481"/>
          <cell r="Y481"/>
          <cell r="Z481" t="str">
            <v>PRELIMINARES</v>
          </cell>
          <cell r="AA481" t="str">
            <v>PRELIMINARES</v>
          </cell>
          <cell r="AB481" t="str">
            <v>COINCIDE</v>
          </cell>
          <cell r="AC481" t="str">
            <v>DEPARTAMENTO HIDRAULICA</v>
          </cell>
        </row>
        <row r="482">
          <cell r="A482">
            <v>1949</v>
          </cell>
          <cell r="B482" t="str">
            <v/>
          </cell>
          <cell r="C482" t="str">
            <v>POLITECNICO PROMAPEC (BASICA ESPEJO CAMPAMENTO I)</v>
          </cell>
          <cell r="D482" t="str">
            <v/>
          </cell>
          <cell r="E482" t="str">
            <v>MONTE PLATA</v>
          </cell>
          <cell r="F482" t="str">
            <v>MONTE PLATA</v>
          </cell>
          <cell r="G482" t="str">
            <v>AMPLIACION Y REPARACION</v>
          </cell>
          <cell r="H482" t="str">
            <v>4</v>
          </cell>
          <cell r="I482" t="str">
            <v>POLITECNICO (P)</v>
          </cell>
          <cell r="J482" t="str">
            <v>ESCUELA</v>
          </cell>
          <cell r="K482" t="str">
            <v>MOPC</v>
          </cell>
          <cell r="L482" t="str">
            <v>FAISAL ALFREDO TAUIL SANTOS.</v>
          </cell>
          <cell r="M482">
            <v>0</v>
          </cell>
          <cell r="N482" t="str">
            <v>JOSE UREÑA</v>
          </cell>
          <cell r="O482">
            <v>32</v>
          </cell>
          <cell r="P482">
            <v>44057</v>
          </cell>
          <cell r="Q482">
            <v>44057</v>
          </cell>
          <cell r="R482">
            <v>44057</v>
          </cell>
          <cell r="S482" t="str">
            <v>COINCIDE</v>
          </cell>
          <cell r="T482" t="str">
            <v>COINCIDE</v>
          </cell>
          <cell r="U482" t="str">
            <v>COINCIDE</v>
          </cell>
          <cell r="V482">
            <v>44057</v>
          </cell>
          <cell r="W482">
            <v>44057</v>
          </cell>
          <cell r="X482"/>
          <cell r="Y482"/>
          <cell r="Z482" t="str">
            <v>ACTIVA</v>
          </cell>
          <cell r="AA482" t="str">
            <v>ACTIVA</v>
          </cell>
          <cell r="AB482" t="str">
            <v>COINCIDE</v>
          </cell>
          <cell r="AC482" t="str">
            <v>RITMO ESPERADO</v>
          </cell>
        </row>
        <row r="483">
          <cell r="A483">
            <v>1703</v>
          </cell>
          <cell r="B483" t="str">
            <v>0212-15</v>
          </cell>
          <cell r="C483" t="str">
            <v>POLITECNICO MODALIDAD EN ARTES PORVENIR</v>
          </cell>
          <cell r="D483" t="str">
            <v/>
          </cell>
          <cell r="E483" t="str">
            <v>SAN PEDRO DE MACORIS</v>
          </cell>
          <cell r="F483" t="str">
            <v>SAN PEDRO DE MACORIS</v>
          </cell>
          <cell r="G483" t="str">
            <v>NUEVA</v>
          </cell>
          <cell r="H483" t="str">
            <v>4</v>
          </cell>
          <cell r="I483" t="str">
            <v>POLITECNICO (P)</v>
          </cell>
          <cell r="J483" t="str">
            <v>ESCUELA</v>
          </cell>
          <cell r="K483" t="str">
            <v>MOPC2</v>
          </cell>
          <cell r="L483" t="str">
            <v>ANDRES AMIN RIVERA DE CASTRO</v>
          </cell>
          <cell r="M483">
            <v>24</v>
          </cell>
          <cell r="N483" t="str">
            <v>JOSE UREÑA</v>
          </cell>
          <cell r="O483">
            <v>80</v>
          </cell>
          <cell r="P483">
            <v>43962</v>
          </cell>
          <cell r="Q483">
            <v>43962</v>
          </cell>
          <cell r="R483">
            <v>43962</v>
          </cell>
          <cell r="S483" t="str">
            <v>COINCIDE</v>
          </cell>
          <cell r="T483" t="str">
            <v>COINCIDE</v>
          </cell>
          <cell r="U483" t="str">
            <v>COINCIDE</v>
          </cell>
          <cell r="V483">
            <v>43962</v>
          </cell>
          <cell r="W483">
            <v>43920</v>
          </cell>
          <cell r="X483"/>
          <cell r="Y483"/>
          <cell r="Z483" t="str">
            <v>ACTIVA</v>
          </cell>
          <cell r="AA483" t="str">
            <v>ACTIVA</v>
          </cell>
          <cell r="AB483" t="str">
            <v>COINCIDE</v>
          </cell>
          <cell r="AC483" t="str">
            <v>RITMO ESPERADO</v>
          </cell>
        </row>
        <row r="484">
          <cell r="A484">
            <v>1238</v>
          </cell>
          <cell r="B484" t="str">
            <v>2310-2013</v>
          </cell>
          <cell r="C484" t="str">
            <v>POLITECNICO ARROYO CANO</v>
          </cell>
          <cell r="D484" t="str">
            <v>POLITECNICO ARROYO CANO</v>
          </cell>
          <cell r="E484" t="str">
            <v>SAN JUAN</v>
          </cell>
          <cell r="F484" t="str">
            <v>SAN JUAN DE LA MAGUANA</v>
          </cell>
          <cell r="G484" t="str">
            <v>NUEVA</v>
          </cell>
          <cell r="H484" t="str">
            <v>3</v>
          </cell>
          <cell r="I484" t="str">
            <v>POLITECNICO (P)</v>
          </cell>
          <cell r="J484" t="str">
            <v>ESCUELA</v>
          </cell>
          <cell r="K484" t="str">
            <v>MOPC</v>
          </cell>
          <cell r="L484" t="str">
            <v>CARIDAD DE LOS REMEDIOS SANCHEZ PANIAGUA</v>
          </cell>
          <cell r="M484">
            <v>18</v>
          </cell>
          <cell r="N484" t="str">
            <v>KATHERINE FONT FRIAS</v>
          </cell>
          <cell r="O484">
            <v>10</v>
          </cell>
          <cell r="P484">
            <v>44347</v>
          </cell>
          <cell r="Q484">
            <v>44347</v>
          </cell>
          <cell r="R484">
            <v>44347</v>
          </cell>
          <cell r="S484" t="str">
            <v>COINCIDE</v>
          </cell>
          <cell r="T484" t="str">
            <v>COINCIDE</v>
          </cell>
          <cell r="U484" t="str">
            <v>COINCIDE</v>
          </cell>
          <cell r="V484">
            <v>44347</v>
          </cell>
          <cell r="W484">
            <v>44347</v>
          </cell>
          <cell r="X484"/>
          <cell r="Y484"/>
          <cell r="Z484" t="str">
            <v>ACTIVA</v>
          </cell>
          <cell r="AA484" t="str">
            <v>DETENIDA</v>
          </cell>
          <cell r="AB484" t="str">
            <v>NO COINCIDE</v>
          </cell>
          <cell r="AC484" t="str">
            <v>PENDIENTE PAGO CUBICACION</v>
          </cell>
        </row>
        <row r="485">
          <cell r="A485">
            <v>1053</v>
          </cell>
          <cell r="B485" t="str">
            <v>2043</v>
          </cell>
          <cell r="C485" t="str">
            <v>POLITECNICO JOSE FRANCISCO PEÑA GOMEZ</v>
          </cell>
          <cell r="D485" t="str">
            <v/>
          </cell>
          <cell r="E485" t="str">
            <v>DISTRITO NACIONAL</v>
          </cell>
          <cell r="F485" t="str">
            <v>SANTO DOMINGO DE GUZMAN</v>
          </cell>
          <cell r="G485" t="str">
            <v>NUEVA</v>
          </cell>
          <cell r="H485" t="str">
            <v>3</v>
          </cell>
          <cell r="I485" t="str">
            <v>POLITECNICO (P)</v>
          </cell>
          <cell r="J485" t="str">
            <v>ESCUELA</v>
          </cell>
          <cell r="K485" t="str">
            <v>MOPC</v>
          </cell>
          <cell r="L485" t="str">
            <v>MARIA DE LOURDES MENDEZ MINAYA</v>
          </cell>
          <cell r="M485">
            <v>20</v>
          </cell>
          <cell r="N485" t="str">
            <v>VICTOR JAQUEZ</v>
          </cell>
          <cell r="O485">
            <v>52</v>
          </cell>
          <cell r="P485">
            <v>44245</v>
          </cell>
          <cell r="Q485">
            <v>44245</v>
          </cell>
          <cell r="R485">
            <v>44245</v>
          </cell>
          <cell r="S485" t="str">
            <v>COINCIDE</v>
          </cell>
          <cell r="T485" t="str">
            <v>COINCIDE</v>
          </cell>
          <cell r="U485" t="str">
            <v>COINCIDE</v>
          </cell>
          <cell r="V485">
            <v>44245</v>
          </cell>
          <cell r="W485">
            <v>44245</v>
          </cell>
          <cell r="X485"/>
          <cell r="Y485"/>
          <cell r="Z485" t="str">
            <v>ACTIVA</v>
          </cell>
          <cell r="AA485" t="str">
            <v>ACTIVA</v>
          </cell>
          <cell r="AB485" t="str">
            <v>COINCIDE</v>
          </cell>
          <cell r="AC485" t="str">
            <v>RITMO LENTO</v>
          </cell>
        </row>
        <row r="486">
          <cell r="A486">
            <v>1937</v>
          </cell>
          <cell r="B486" t="str">
            <v/>
          </cell>
          <cell r="C486" t="str">
            <v>POLITECNICO LA SALLE (LA LOMETA)</v>
          </cell>
          <cell r="D486" t="str">
            <v/>
          </cell>
          <cell r="E486" t="str">
            <v>DISTRITO NACIONAL</v>
          </cell>
          <cell r="F486" t="str">
            <v>SANTO DOMINGO DE GUZMAN</v>
          </cell>
          <cell r="G486" t="str">
            <v>AMPLIACION Y REPARACION</v>
          </cell>
          <cell r="H486" t="str">
            <v>4</v>
          </cell>
          <cell r="I486" t="str">
            <v>POLITECNICO (P)</v>
          </cell>
          <cell r="J486" t="str">
            <v>ESCUELA</v>
          </cell>
          <cell r="K486" t="str">
            <v>MOPC</v>
          </cell>
          <cell r="L486" t="str">
            <v>DESIGNARQ SRL</v>
          </cell>
          <cell r="M486">
            <v>0</v>
          </cell>
          <cell r="N486" t="str">
            <v>VICTOR JAQUEZ</v>
          </cell>
          <cell r="O486">
            <v>5</v>
          </cell>
          <cell r="P486">
            <v>44337</v>
          </cell>
          <cell r="Q486">
            <v>44392</v>
          </cell>
          <cell r="R486">
            <v>44337</v>
          </cell>
          <cell r="S486" t="str">
            <v>NO COINCIDE</v>
          </cell>
          <cell r="T486" t="str">
            <v>COINCIDE</v>
          </cell>
          <cell r="U486" t="str">
            <v>NO COINCIDE</v>
          </cell>
          <cell r="V486">
            <v>44337</v>
          </cell>
          <cell r="W486">
            <v>44337</v>
          </cell>
          <cell r="X486"/>
          <cell r="Y486"/>
          <cell r="Z486" t="str">
            <v>PRELIMINARES</v>
          </cell>
          <cell r="AA486" t="str">
            <v>PRELIMINARES</v>
          </cell>
          <cell r="AB486" t="str">
            <v>COINCIDE</v>
          </cell>
          <cell r="AC486" t="str">
            <v>DEPARTAMENTO CALCULO</v>
          </cell>
        </row>
        <row r="487">
          <cell r="A487">
            <v>1938</v>
          </cell>
          <cell r="B487" t="str">
            <v/>
          </cell>
          <cell r="C487" t="str">
            <v>POLITECNICO NUESTRA SEÑORA DEL CARMEN (LA LOMETA)</v>
          </cell>
          <cell r="D487" t="str">
            <v/>
          </cell>
          <cell r="E487" t="str">
            <v>DISTRITO NACIONAL</v>
          </cell>
          <cell r="F487" t="str">
            <v>SANTO DOMINGO DE GUZMAN</v>
          </cell>
          <cell r="G487" t="str">
            <v>AMPLIACION Y REPARACION</v>
          </cell>
          <cell r="H487" t="str">
            <v>4</v>
          </cell>
          <cell r="I487" t="str">
            <v>POLITECNICO (P)</v>
          </cell>
          <cell r="J487" t="str">
            <v>ESCUELA</v>
          </cell>
          <cell r="K487" t="str">
            <v>MOPC</v>
          </cell>
          <cell r="L487" t="str">
            <v>DESINARQ SRL</v>
          </cell>
          <cell r="M487">
            <v>0</v>
          </cell>
          <cell r="N487" t="str">
            <v>VICTOR JAQUEZ</v>
          </cell>
          <cell r="O487">
            <v>7</v>
          </cell>
          <cell r="P487">
            <v>44274</v>
          </cell>
          <cell r="Q487">
            <v>44420</v>
          </cell>
          <cell r="R487">
            <v>44274</v>
          </cell>
          <cell r="S487" t="str">
            <v>NO COINCIDE</v>
          </cell>
          <cell r="T487" t="str">
            <v>COINCIDE</v>
          </cell>
          <cell r="U487" t="str">
            <v>NO COINCIDE</v>
          </cell>
          <cell r="V487">
            <v>44274</v>
          </cell>
          <cell r="W487">
            <v>44274</v>
          </cell>
          <cell r="X487"/>
          <cell r="Y487"/>
          <cell r="Z487" t="str">
            <v>PRELIMINARES</v>
          </cell>
          <cell r="AA487" t="str">
            <v>PRELIMINARES</v>
          </cell>
          <cell r="AB487" t="str">
            <v>COINCIDE</v>
          </cell>
          <cell r="AC487" t="str">
            <v>A LA ESPERA DE DOCUMENTOS</v>
          </cell>
        </row>
        <row r="488">
          <cell r="A488">
            <v>1823</v>
          </cell>
          <cell r="B488" t="str">
            <v>0463-15</v>
          </cell>
          <cell r="C488" t="str">
            <v>POLITECNICO MOVEARTE OZAMA</v>
          </cell>
          <cell r="D488" t="str">
            <v/>
          </cell>
          <cell r="E488" t="str">
            <v>SANTO DOMINGO</v>
          </cell>
          <cell r="F488" t="str">
            <v>SANTO DOMINGO ESTE</v>
          </cell>
          <cell r="G488" t="str">
            <v>NUEVA</v>
          </cell>
          <cell r="H488" t="str">
            <v>4</v>
          </cell>
          <cell r="I488" t="str">
            <v>POLITECNICO (P)</v>
          </cell>
          <cell r="J488" t="str">
            <v>ESCUELA</v>
          </cell>
          <cell r="K488" t="str">
            <v>MOPC2</v>
          </cell>
          <cell r="L488" t="str">
            <v>CONSTRUCTORA MORLA SRL</v>
          </cell>
          <cell r="M488">
            <v>24</v>
          </cell>
          <cell r="N488" t="str">
            <v>VICTOR JAQUEZ</v>
          </cell>
          <cell r="O488">
            <v>5</v>
          </cell>
          <cell r="P488">
            <v>44227</v>
          </cell>
          <cell r="Q488">
            <v>44545</v>
          </cell>
          <cell r="R488">
            <v>44227</v>
          </cell>
          <cell r="S488" t="str">
            <v>NO COINCIDE</v>
          </cell>
          <cell r="T488" t="str">
            <v>COINCIDE</v>
          </cell>
          <cell r="U488" t="str">
            <v>NO COINCIDE</v>
          </cell>
          <cell r="V488">
            <v>44227</v>
          </cell>
          <cell r="W488">
            <v>44227</v>
          </cell>
          <cell r="X488"/>
          <cell r="Y488">
            <v>43714</v>
          </cell>
          <cell r="Z488" t="str">
            <v>DETENIDA</v>
          </cell>
          <cell r="AA488" t="str">
            <v>DETENIDA</v>
          </cell>
          <cell r="AB488" t="str">
            <v>COINCIDE</v>
          </cell>
          <cell r="AC488" t="str">
            <v>PROBLEMAS LEGALES</v>
          </cell>
        </row>
        <row r="489">
          <cell r="A489">
            <v>1853</v>
          </cell>
          <cell r="B489" t="str">
            <v/>
          </cell>
          <cell r="C489" t="str">
            <v>POLITECNICO MODALIDAD EN ARTES VILLA MELLA</v>
          </cell>
          <cell r="D489" t="str">
            <v/>
          </cell>
          <cell r="E489" t="str">
            <v>SANTO DOMINGO</v>
          </cell>
          <cell r="F489" t="str">
            <v>SANTO DOMINGO NORTE</v>
          </cell>
          <cell r="G489" t="str">
            <v>NUEVA</v>
          </cell>
          <cell r="H489" t="str">
            <v>4</v>
          </cell>
          <cell r="I489" t="str">
            <v>POLITECNICO (P)</v>
          </cell>
          <cell r="J489" t="str">
            <v>ESCUELA</v>
          </cell>
          <cell r="K489" t="str">
            <v>MOPC2</v>
          </cell>
          <cell r="L489" t="str">
            <v>ORQUIDEA ALTAGRACIA MATEO GUZMAN</v>
          </cell>
          <cell r="M489">
            <v>24</v>
          </cell>
          <cell r="N489" t="str">
            <v>VICTOR JAQUEZ</v>
          </cell>
          <cell r="O489">
            <v>0</v>
          </cell>
          <cell r="P489">
            <v>44729</v>
          </cell>
          <cell r="Q489">
            <v>44545</v>
          </cell>
          <cell r="R489">
            <v>44729</v>
          </cell>
          <cell r="S489" t="str">
            <v>NO COINCIDE</v>
          </cell>
          <cell r="T489" t="str">
            <v>COINCIDE</v>
          </cell>
          <cell r="U489" t="str">
            <v>NO COINCIDE</v>
          </cell>
          <cell r="V489">
            <v>44729</v>
          </cell>
          <cell r="W489">
            <v>44729</v>
          </cell>
          <cell r="X489"/>
          <cell r="Y489">
            <v>43181</v>
          </cell>
          <cell r="Z489" t="str">
            <v>DETENIDA</v>
          </cell>
          <cell r="AA489" t="str">
            <v>DETENIDA</v>
          </cell>
          <cell r="AB489" t="str">
            <v>COINCIDE</v>
          </cell>
          <cell r="AC489" t="str">
            <v xml:space="preserve">PAGO SOLAR </v>
          </cell>
        </row>
        <row r="490">
          <cell r="A490">
            <v>1884</v>
          </cell>
          <cell r="B490" t="str">
            <v/>
          </cell>
          <cell r="C490" t="str">
            <v>POLITECNICO MOVEARTE FLOR EL CAFE</v>
          </cell>
          <cell r="D490" t="str">
            <v/>
          </cell>
          <cell r="E490" t="str">
            <v>SANTO DOMINGO</v>
          </cell>
          <cell r="F490" t="str">
            <v>SANTO DOMINGO OESTE</v>
          </cell>
          <cell r="G490" t="str">
            <v>NUEVA</v>
          </cell>
          <cell r="H490" t="str">
            <v>4</v>
          </cell>
          <cell r="I490" t="str">
            <v>POLITECNICO (P)</v>
          </cell>
          <cell r="J490" t="str">
            <v>ESCUELA</v>
          </cell>
          <cell r="K490" t="str">
            <v>MOPC2</v>
          </cell>
          <cell r="L490" t="str">
            <v>JAIME JOEL GARCIA DISLA</v>
          </cell>
          <cell r="M490">
            <v>24</v>
          </cell>
          <cell r="N490" t="str">
            <v>VICTOR JAQUEZ</v>
          </cell>
          <cell r="O490">
            <v>5</v>
          </cell>
          <cell r="P490">
            <v>44792</v>
          </cell>
          <cell r="Q490">
            <v>44792</v>
          </cell>
          <cell r="R490">
            <v>44792</v>
          </cell>
          <cell r="S490" t="str">
            <v>COINCIDE</v>
          </cell>
          <cell r="T490" t="str">
            <v>COINCIDE</v>
          </cell>
          <cell r="U490" t="str">
            <v>COINCIDE</v>
          </cell>
          <cell r="V490">
            <v>44792</v>
          </cell>
          <cell r="W490">
            <v>44792</v>
          </cell>
          <cell r="X490"/>
          <cell r="Y490"/>
          <cell r="Z490" t="str">
            <v>NO INICIADA</v>
          </cell>
          <cell r="AA490" t="str">
            <v>PRELIMINARES</v>
          </cell>
          <cell r="AB490" t="str">
            <v>NO COINCIDE</v>
          </cell>
          <cell r="AC490" t="str">
            <v>DEPARTAMENTO DISEÑO</v>
          </cell>
        </row>
        <row r="491">
          <cell r="A491">
            <v>1916</v>
          </cell>
          <cell r="B491" t="str">
            <v>0535-2014</v>
          </cell>
          <cell r="C491" t="str">
            <v>TALLERES DEL POLITECNICO INSTITUTO PREPARATORIO DE MENORES Y OFICINAS IEESL, LOYOLA</v>
          </cell>
          <cell r="D491" t="str">
            <v/>
          </cell>
          <cell r="E491" t="str">
            <v>SAN CRISTOBAL</v>
          </cell>
          <cell r="F491" t="str">
            <v>SAN CRISTOBAL</v>
          </cell>
          <cell r="G491" t="str">
            <v>NUEVA</v>
          </cell>
          <cell r="H491" t="str">
            <v>1</v>
          </cell>
          <cell r="I491" t="str">
            <v>TALLER EN POLITECNICO (TP)</v>
          </cell>
          <cell r="J491" t="str">
            <v>ESCUELA</v>
          </cell>
          <cell r="K491" t="str">
            <v>MOPC</v>
          </cell>
          <cell r="L491" t="str">
            <v>HERANDY SANTOS SANTOS</v>
          </cell>
          <cell r="M491">
            <v>1</v>
          </cell>
          <cell r="N491" t="str">
            <v>ROXANNA LAKE</v>
          </cell>
          <cell r="O491">
            <v>90</v>
          </cell>
          <cell r="P491">
            <v>44186</v>
          </cell>
          <cell r="Q491">
            <v>44195</v>
          </cell>
          <cell r="R491">
            <v>44186</v>
          </cell>
          <cell r="S491" t="str">
            <v>NO COINCIDE</v>
          </cell>
          <cell r="T491" t="str">
            <v>COINCIDE</v>
          </cell>
          <cell r="U491" t="str">
            <v>NO COINCIDE</v>
          </cell>
          <cell r="V491">
            <v>44186</v>
          </cell>
          <cell r="W491">
            <v>44186</v>
          </cell>
          <cell r="X491"/>
          <cell r="Y491">
            <v>42755</v>
          </cell>
          <cell r="Z491" t="str">
            <v>DETENIDA</v>
          </cell>
          <cell r="AA491" t="str">
            <v>DETENIDA</v>
          </cell>
          <cell r="AB491" t="str">
            <v>COINCIDE</v>
          </cell>
          <cell r="AC491" t="str">
            <v>MAL MANEJO FINANCIERO-DESCAPITALIZACION DEL CONTRATISTA</v>
          </cell>
        </row>
        <row r="492">
          <cell r="A492">
            <v>1685</v>
          </cell>
          <cell r="B492" t="str">
            <v>0196-15</v>
          </cell>
          <cell r="C492" t="str">
            <v>TALLERES EN POLITECNICO JOSE NUÑEZ DE CACERES</v>
          </cell>
          <cell r="D492" t="str">
            <v>TALLERES EN POLITECNICO JOSE NUÑEZ DE CACERES</v>
          </cell>
          <cell r="E492" t="str">
            <v>SAN JOSE DE OCOA</v>
          </cell>
          <cell r="F492" t="str">
            <v>SAN JOSE DE OCOA</v>
          </cell>
          <cell r="G492" t="str">
            <v>NUEVA</v>
          </cell>
          <cell r="H492" t="str">
            <v>4</v>
          </cell>
          <cell r="I492" t="str">
            <v>TALLER EN POLITECNICO (TP)</v>
          </cell>
          <cell r="J492" t="str">
            <v>ESCUELA</v>
          </cell>
          <cell r="K492" t="str">
            <v>MOPC</v>
          </cell>
          <cell r="L492" t="str">
            <v>JULIETTA MARIBEL PUJOLS VELAZQUEZ</v>
          </cell>
          <cell r="M492">
            <v>10</v>
          </cell>
          <cell r="N492" t="str">
            <v>ROXANNA LAKE</v>
          </cell>
          <cell r="O492">
            <v>100</v>
          </cell>
          <cell r="P492">
            <v>43889</v>
          </cell>
          <cell r="Q492">
            <v>43889</v>
          </cell>
          <cell r="R492">
            <v>43889</v>
          </cell>
          <cell r="S492" t="str">
            <v>COINCIDE</v>
          </cell>
          <cell r="T492" t="str">
            <v>COINCIDE</v>
          </cell>
          <cell r="U492" t="str">
            <v>COINCIDE</v>
          </cell>
          <cell r="V492">
            <v>43889</v>
          </cell>
          <cell r="W492">
            <v>43860</v>
          </cell>
          <cell r="X492"/>
          <cell r="Y492"/>
          <cell r="Z492" t="str">
            <v>ACTIVA</v>
          </cell>
          <cell r="AA492" t="str">
            <v>TERMINADA</v>
          </cell>
          <cell r="AB492" t="str">
            <v>NO COINCIDE</v>
          </cell>
          <cell r="AC492" t="str">
            <v>RITMO ESPERADO</v>
          </cell>
        </row>
        <row r="493">
          <cell r="A493">
            <v>1625</v>
          </cell>
          <cell r="B493" t="str">
            <v/>
          </cell>
          <cell r="C493" t="str">
            <v>TALLERES EN POLITECNICO DE IMBERT CAFEMBA - EL JAVILLAR</v>
          </cell>
          <cell r="D493" t="str">
            <v/>
          </cell>
          <cell r="E493" t="str">
            <v>PUERTO PLATA</v>
          </cell>
          <cell r="F493" t="str">
            <v>IMBERT</v>
          </cell>
          <cell r="G493" t="str">
            <v>NUEVA</v>
          </cell>
          <cell r="H493" t="str">
            <v>4</v>
          </cell>
          <cell r="I493" t="str">
            <v>TALLER EN POLITECNICO (TP)</v>
          </cell>
          <cell r="J493" t="str">
            <v>ESCUELA</v>
          </cell>
          <cell r="K493" t="str">
            <v>MOPC</v>
          </cell>
          <cell r="L493" t="str">
            <v>CYNTHIA MICHAEL VALERIO RUIZ</v>
          </cell>
          <cell r="M493">
            <v>0</v>
          </cell>
          <cell r="N493" t="str">
            <v>DIOGENES REYES</v>
          </cell>
          <cell r="O493">
            <v>11</v>
          </cell>
          <cell r="P493">
            <v>44195</v>
          </cell>
          <cell r="Q493">
            <v>44195</v>
          </cell>
          <cell r="R493">
            <v>44195</v>
          </cell>
          <cell r="S493" t="str">
            <v>COINCIDE</v>
          </cell>
          <cell r="T493" t="str">
            <v>COINCIDE</v>
          </cell>
          <cell r="U493" t="str">
            <v>COINCIDE</v>
          </cell>
          <cell r="V493">
            <v>44195</v>
          </cell>
          <cell r="W493">
            <v>44195</v>
          </cell>
          <cell r="X493"/>
          <cell r="Y493">
            <v>43770</v>
          </cell>
          <cell r="Z493" t="str">
            <v>DETENIDA</v>
          </cell>
          <cell r="AA493" t="str">
            <v>DETENIDA</v>
          </cell>
          <cell r="AB493" t="str">
            <v>COINCIDE</v>
          </cell>
          <cell r="AC493" t="str">
            <v>DEPARTAMENTO CALCULO</v>
          </cell>
        </row>
        <row r="494">
          <cell r="A494">
            <v>1635</v>
          </cell>
          <cell r="B494" t="str">
            <v>0166-15</v>
          </cell>
          <cell r="C494" t="str">
            <v>TALLERES EN POLITECNICO CAFEMBA - EL JAVILLAR</v>
          </cell>
          <cell r="D494" t="str">
            <v/>
          </cell>
          <cell r="E494" t="str">
            <v>PUERTO PLATA</v>
          </cell>
          <cell r="F494" t="str">
            <v>PUERTO PLATA</v>
          </cell>
          <cell r="G494" t="str">
            <v>NUEVA</v>
          </cell>
          <cell r="H494" t="str">
            <v>4</v>
          </cell>
          <cell r="I494" t="str">
            <v>TALLER EN POLITECNICO (TP)</v>
          </cell>
          <cell r="J494" t="str">
            <v>ESCUELA</v>
          </cell>
          <cell r="K494" t="str">
            <v>MOPC</v>
          </cell>
          <cell r="L494" t="str">
            <v>CAONABO RAFAEL ALMONTE QUINTANA</v>
          </cell>
          <cell r="M494">
            <v>16</v>
          </cell>
          <cell r="N494" t="str">
            <v>DIOGENES REYES</v>
          </cell>
          <cell r="O494">
            <v>70</v>
          </cell>
          <cell r="P494">
            <v>43971</v>
          </cell>
          <cell r="Q494">
            <v>43971</v>
          </cell>
          <cell r="R494">
            <v>43971</v>
          </cell>
          <cell r="S494" t="str">
            <v>COINCIDE</v>
          </cell>
          <cell r="T494" t="str">
            <v>COINCIDE</v>
          </cell>
          <cell r="U494" t="str">
            <v>COINCIDE</v>
          </cell>
          <cell r="V494">
            <v>43971</v>
          </cell>
          <cell r="W494">
            <v>43971</v>
          </cell>
          <cell r="X494"/>
          <cell r="Y494">
            <v>43039</v>
          </cell>
          <cell r="Z494" t="str">
            <v>DETENIDA</v>
          </cell>
          <cell r="AA494" t="str">
            <v>DETENIDA</v>
          </cell>
          <cell r="AB494" t="str">
            <v>COINCIDE</v>
          </cell>
          <cell r="AC494" t="str">
            <v>PENDIENTE PAGO CUBICACION</v>
          </cell>
        </row>
        <row r="495">
          <cell r="A495">
            <v>1745</v>
          </cell>
          <cell r="B495" t="str">
            <v>0247-15</v>
          </cell>
          <cell r="C495" t="str">
            <v>TALLERES EN POLITECNICO DE TAMBORIL</v>
          </cell>
          <cell r="D495" t="str">
            <v>TALLERES EN POLITECNICO DE TAMBORIL</v>
          </cell>
          <cell r="E495" t="str">
            <v>SANTIAGO</v>
          </cell>
          <cell r="F495" t="str">
            <v>TAMBORIL</v>
          </cell>
          <cell r="G495" t="str">
            <v>NUEVA</v>
          </cell>
          <cell r="H495" t="str">
            <v>4</v>
          </cell>
          <cell r="I495" t="str">
            <v>TALLER EN POLITECNICO (TP)</v>
          </cell>
          <cell r="J495" t="str">
            <v>ESCUELA</v>
          </cell>
          <cell r="K495" t="str">
            <v>MOPC</v>
          </cell>
          <cell r="L495" t="str">
            <v>PEDRO LUIS MARTE PANTALEON</v>
          </cell>
          <cell r="M495">
            <v>0</v>
          </cell>
          <cell r="N495" t="str">
            <v>DIOGENES REYES</v>
          </cell>
          <cell r="O495">
            <v>14</v>
          </cell>
          <cell r="P495">
            <v>44175</v>
          </cell>
          <cell r="Q495">
            <v>44175</v>
          </cell>
          <cell r="R495">
            <v>44175</v>
          </cell>
          <cell r="S495" t="str">
            <v>COINCIDE</v>
          </cell>
          <cell r="T495" t="str">
            <v>COINCIDE</v>
          </cell>
          <cell r="U495" t="str">
            <v>COINCIDE</v>
          </cell>
          <cell r="V495">
            <v>44175</v>
          </cell>
          <cell r="W495">
            <v>44175</v>
          </cell>
          <cell r="X495"/>
          <cell r="Y495">
            <v>43753</v>
          </cell>
          <cell r="Z495" t="str">
            <v>DETENIDA</v>
          </cell>
          <cell r="AA495" t="str">
            <v>ACTIVA</v>
          </cell>
          <cell r="AB495" t="str">
            <v>NO COINCIDE</v>
          </cell>
          <cell r="AC495" t="str">
            <v>RITMO ESPERADO</v>
          </cell>
        </row>
        <row r="496">
          <cell r="A496">
            <v>1753</v>
          </cell>
          <cell r="B496" t="str">
            <v>0253-15</v>
          </cell>
          <cell r="C496" t="str">
            <v>TALLERES EN POLITECNICO DE VILLA GONZALEZ</v>
          </cell>
          <cell r="D496" t="str">
            <v/>
          </cell>
          <cell r="E496" t="str">
            <v>SANTIAGO</v>
          </cell>
          <cell r="F496" t="str">
            <v>VILLA GONZALEZ</v>
          </cell>
          <cell r="G496" t="str">
            <v>NUEVA</v>
          </cell>
          <cell r="H496" t="str">
            <v>4</v>
          </cell>
          <cell r="I496" t="str">
            <v>TALLER EN POLITECNICO (TP)</v>
          </cell>
          <cell r="J496" t="str">
            <v>ESCUELA</v>
          </cell>
          <cell r="K496" t="str">
            <v>MOPC</v>
          </cell>
          <cell r="L496" t="str">
            <v>ALBERTO DE JESUS VILLALONA MORILLO</v>
          </cell>
          <cell r="M496">
            <v>0</v>
          </cell>
          <cell r="N496" t="str">
            <v>DIOGENES REYES</v>
          </cell>
          <cell r="O496">
            <v>64</v>
          </cell>
          <cell r="P496">
            <v>44063</v>
          </cell>
          <cell r="Q496">
            <v>44186</v>
          </cell>
          <cell r="R496">
            <v>44063</v>
          </cell>
          <cell r="S496" t="str">
            <v>NO COINCIDE</v>
          </cell>
          <cell r="T496" t="str">
            <v>COINCIDE</v>
          </cell>
          <cell r="U496" t="str">
            <v>NO COINCIDE</v>
          </cell>
          <cell r="V496">
            <v>44063</v>
          </cell>
          <cell r="W496">
            <v>44063</v>
          </cell>
          <cell r="X496"/>
          <cell r="Y496">
            <v>43748</v>
          </cell>
          <cell r="Z496" t="str">
            <v>DETENIDA</v>
          </cell>
          <cell r="AA496" t="str">
            <v>DETENIDA</v>
          </cell>
          <cell r="AB496" t="str">
            <v>COINCIDE</v>
          </cell>
          <cell r="AC496" t="str">
            <v>PENDIENTE PAGO CUBICACION</v>
          </cell>
        </row>
        <row r="497">
          <cell r="A497">
            <v>1494</v>
          </cell>
          <cell r="B497" t="str">
            <v>0050-15</v>
          </cell>
          <cell r="C497" t="str">
            <v>TALLERES EN POLITECNICO DE DUARTE, B. LAS CAOBAS</v>
          </cell>
          <cell r="D497" t="str">
            <v/>
          </cell>
          <cell r="E497" t="str">
            <v>DUARTE</v>
          </cell>
          <cell r="F497" t="str">
            <v>SAN FRANCISCO DE MACORIS</v>
          </cell>
          <cell r="G497" t="str">
            <v>NUEVA</v>
          </cell>
          <cell r="H497" t="str">
            <v>4</v>
          </cell>
          <cell r="I497" t="str">
            <v>TALLER EN POLITECNICO (TP)</v>
          </cell>
          <cell r="J497" t="str">
            <v>ESCUELA</v>
          </cell>
          <cell r="K497" t="str">
            <v>MOPC2</v>
          </cell>
          <cell r="L497" t="str">
            <v>JULISSA MUÑOZ ORTEGA</v>
          </cell>
          <cell r="M497">
            <v>0</v>
          </cell>
          <cell r="N497" t="str">
            <v>JEISET SUSANA</v>
          </cell>
          <cell r="O497">
            <v>43</v>
          </cell>
          <cell r="P497">
            <v>44088</v>
          </cell>
          <cell r="Q497">
            <v>44088</v>
          </cell>
          <cell r="R497">
            <v>44088</v>
          </cell>
          <cell r="S497" t="str">
            <v>COINCIDE</v>
          </cell>
          <cell r="T497" t="str">
            <v>COINCIDE</v>
          </cell>
          <cell r="U497" t="str">
            <v>COINCIDE</v>
          </cell>
          <cell r="V497">
            <v>44088</v>
          </cell>
          <cell r="W497">
            <v>44088</v>
          </cell>
          <cell r="X497"/>
          <cell r="Y497"/>
          <cell r="Z497" t="str">
            <v>ACTIVA</v>
          </cell>
          <cell r="AA497" t="str">
            <v>DETENIDA</v>
          </cell>
          <cell r="AB497" t="str">
            <v>NO COINCIDE</v>
          </cell>
          <cell r="AC497" t="str">
            <v>PENDIENTE PAGO CUBICACION</v>
          </cell>
        </row>
        <row r="498">
          <cell r="A498">
            <v>1520</v>
          </cell>
          <cell r="B498" t="str">
            <v>0070-15</v>
          </cell>
          <cell r="C498" t="str">
            <v>TALLERES POLITECNICO PROVINCIA ESPAILLAT</v>
          </cell>
          <cell r="D498" t="str">
            <v>TALLERES POLITECNICO PROVINCIA ESPAILLAT</v>
          </cell>
          <cell r="E498" t="str">
            <v>ESPAILLAT</v>
          </cell>
          <cell r="F498" t="str">
            <v>MOCA</v>
          </cell>
          <cell r="G498" t="str">
            <v>NUEVA</v>
          </cell>
          <cell r="H498" t="str">
            <v>4</v>
          </cell>
          <cell r="I498" t="str">
            <v>TALLER EN POLITECNICO (TP)</v>
          </cell>
          <cell r="J498" t="str">
            <v>ESCUELA</v>
          </cell>
          <cell r="K498" t="str">
            <v>MOPC</v>
          </cell>
          <cell r="L498" t="str">
            <v>LICELOT MATOS CONCEPCION</v>
          </cell>
          <cell r="M498">
            <v>0</v>
          </cell>
          <cell r="N498" t="str">
            <v>JEISET SUSANA</v>
          </cell>
          <cell r="O498">
            <v>45</v>
          </cell>
          <cell r="P498">
            <v>43941</v>
          </cell>
          <cell r="Q498">
            <v>44061</v>
          </cell>
          <cell r="R498">
            <v>43941</v>
          </cell>
          <cell r="S498" t="str">
            <v>NO COINCIDE</v>
          </cell>
          <cell r="T498" t="str">
            <v>COINCIDE</v>
          </cell>
          <cell r="U498" t="str">
            <v>NO COINCIDE</v>
          </cell>
          <cell r="V498">
            <v>43941</v>
          </cell>
          <cell r="W498">
            <v>43939</v>
          </cell>
          <cell r="X498"/>
          <cell r="Y498">
            <v>43377</v>
          </cell>
          <cell r="Z498" t="str">
            <v>DETENIDA</v>
          </cell>
          <cell r="AA498" t="str">
            <v>DETENIDA</v>
          </cell>
          <cell r="AB498" t="str">
            <v>COINCIDE</v>
          </cell>
          <cell r="AC498" t="str">
            <v>PENDIENTE PAGO CUBICACION</v>
          </cell>
        </row>
        <row r="499">
          <cell r="A499">
            <v>1528</v>
          </cell>
          <cell r="B499" t="str">
            <v/>
          </cell>
          <cell r="C499" t="str">
            <v>TALLERES EN POLITECNICO VILLA TAPIA</v>
          </cell>
          <cell r="D499" t="str">
            <v/>
          </cell>
          <cell r="E499" t="str">
            <v>HERMANAS MIRABAL</v>
          </cell>
          <cell r="F499" t="str">
            <v>VILLA TAPIA</v>
          </cell>
          <cell r="G499" t="str">
            <v>NUEVA</v>
          </cell>
          <cell r="H499" t="str">
            <v>4</v>
          </cell>
          <cell r="I499" t="str">
            <v>TALLER EN POLITECNICO (TP)</v>
          </cell>
          <cell r="J499" t="str">
            <v>ESCUELA</v>
          </cell>
          <cell r="K499" t="str">
            <v>MOPC2</v>
          </cell>
          <cell r="L499" t="str">
            <v>JORGE LUIS ESCOLASTICO OLIVO</v>
          </cell>
          <cell r="M499">
            <v>0</v>
          </cell>
          <cell r="N499" t="str">
            <v>JEISET SUSANA</v>
          </cell>
          <cell r="O499">
            <v>3</v>
          </cell>
          <cell r="P499">
            <v>44306</v>
          </cell>
          <cell r="Q499">
            <v>44428</v>
          </cell>
          <cell r="R499">
            <v>44306</v>
          </cell>
          <cell r="S499" t="str">
            <v>NO COINCIDE</v>
          </cell>
          <cell r="T499" t="str">
            <v>COINCIDE</v>
          </cell>
          <cell r="U499" t="str">
            <v>NO COINCIDE</v>
          </cell>
          <cell r="V499">
            <v>44306</v>
          </cell>
          <cell r="W499">
            <v>44306</v>
          </cell>
          <cell r="X499"/>
          <cell r="Y499">
            <v>43087</v>
          </cell>
          <cell r="Z499" t="str">
            <v>DETENIDA</v>
          </cell>
          <cell r="AA499" t="str">
            <v>ACTIVA</v>
          </cell>
          <cell r="AB499" t="str">
            <v>NO COINCIDE</v>
          </cell>
          <cell r="AC499" t="str">
            <v>RITMO ESPERADO</v>
          </cell>
        </row>
        <row r="500">
          <cell r="A500">
            <v>1563</v>
          </cell>
          <cell r="B500" t="str">
            <v>0110-15</v>
          </cell>
          <cell r="C500" t="str">
            <v>TALLERES EN POLITECNICO CONSTANZA NORTE</v>
          </cell>
          <cell r="D500" t="str">
            <v>TALLERES EN POLITECNICO CONSTANZA NORTE</v>
          </cell>
          <cell r="E500" t="str">
            <v>LA VEGA</v>
          </cell>
          <cell r="F500" t="str">
            <v>CONSTANZA</v>
          </cell>
          <cell r="G500" t="str">
            <v>NUEVA</v>
          </cell>
          <cell r="H500" t="str">
            <v>4</v>
          </cell>
          <cell r="I500" t="str">
            <v>TALLER EN POLITECNICO (TP)</v>
          </cell>
          <cell r="J500" t="str">
            <v>ESCUELA</v>
          </cell>
          <cell r="K500" t="str">
            <v>MOPC</v>
          </cell>
          <cell r="L500" t="str">
            <v>MARY DALIA NUÑEZ HERNANDEZ</v>
          </cell>
          <cell r="M500">
            <v>0</v>
          </cell>
          <cell r="N500" t="str">
            <v>JEISET SUSANA</v>
          </cell>
          <cell r="O500">
            <v>30</v>
          </cell>
          <cell r="P500">
            <v>44426</v>
          </cell>
          <cell r="Q500">
            <v>44550</v>
          </cell>
          <cell r="R500">
            <v>44426</v>
          </cell>
          <cell r="S500" t="str">
            <v>NO COINCIDE</v>
          </cell>
          <cell r="T500" t="str">
            <v>COINCIDE</v>
          </cell>
          <cell r="U500" t="str">
            <v>NO COINCIDE</v>
          </cell>
          <cell r="V500">
            <v>44426</v>
          </cell>
          <cell r="W500">
            <v>44426</v>
          </cell>
          <cell r="X500"/>
          <cell r="Y500">
            <v>43626</v>
          </cell>
          <cell r="Z500" t="str">
            <v>DETENIDA</v>
          </cell>
          <cell r="AA500" t="str">
            <v>DETENIDA</v>
          </cell>
          <cell r="AB500" t="str">
            <v>COINCIDE</v>
          </cell>
          <cell r="AC500" t="str">
            <v>MAL MANEJO FINANCIERO-DESCAPITALIZACION DEL CONTRATISTA</v>
          </cell>
        </row>
        <row r="501">
          <cell r="A501">
            <v>1584</v>
          </cell>
          <cell r="B501" t="str">
            <v>0129-15</v>
          </cell>
          <cell r="C501" t="str">
            <v>TALLERES EN POLITECNICO DE ZONA NOROESTE</v>
          </cell>
          <cell r="D501" t="str">
            <v/>
          </cell>
          <cell r="E501" t="str">
            <v>MARIA TRINIDAD SANCHEZ</v>
          </cell>
          <cell r="F501" t="str">
            <v>NAGUA</v>
          </cell>
          <cell r="G501" t="str">
            <v>NUEVA</v>
          </cell>
          <cell r="H501" t="str">
            <v>4</v>
          </cell>
          <cell r="I501" t="str">
            <v>TALLER EN POLITECNICO (TP)</v>
          </cell>
          <cell r="J501" t="str">
            <v>ESCUELA</v>
          </cell>
          <cell r="K501" t="str">
            <v>MOPC2</v>
          </cell>
          <cell r="L501" t="str">
            <v>WILLIAM ANTONIO ALVARADO MENDOZA</v>
          </cell>
          <cell r="M501">
            <v>0</v>
          </cell>
          <cell r="N501" t="str">
            <v>JEISET SUSANA</v>
          </cell>
          <cell r="O501">
            <v>49</v>
          </cell>
          <cell r="P501">
            <v>44179</v>
          </cell>
          <cell r="Q501">
            <v>44179</v>
          </cell>
          <cell r="R501">
            <v>44179</v>
          </cell>
          <cell r="S501" t="str">
            <v>COINCIDE</v>
          </cell>
          <cell r="T501" t="str">
            <v>COINCIDE</v>
          </cell>
          <cell r="U501" t="str">
            <v>COINCIDE</v>
          </cell>
          <cell r="V501">
            <v>44179</v>
          </cell>
          <cell r="W501">
            <v>44179</v>
          </cell>
          <cell r="X501"/>
          <cell r="Y501"/>
          <cell r="Z501" t="str">
            <v>ACTIVA</v>
          </cell>
          <cell r="AA501" t="str">
            <v>ACTIVA</v>
          </cell>
          <cell r="AB501" t="str">
            <v>COINCIDE</v>
          </cell>
          <cell r="AC501" t="str">
            <v>RITMO ESPERADO</v>
          </cell>
        </row>
        <row r="502">
          <cell r="A502">
            <v>1591</v>
          </cell>
          <cell r="B502" t="str">
            <v>0400-15</v>
          </cell>
          <cell r="C502" t="str">
            <v>TALLERES EN POLITECNICO TIPICO BONAO</v>
          </cell>
          <cell r="D502" t="str">
            <v>TALLERES EN POLITECNICO TIPICO BONAO</v>
          </cell>
          <cell r="E502" t="str">
            <v>MONSEÑOR NOUEL</v>
          </cell>
          <cell r="F502" t="str">
            <v>BONAO</v>
          </cell>
          <cell r="G502" t="str">
            <v>NUEVA</v>
          </cell>
          <cell r="H502" t="str">
            <v>4</v>
          </cell>
          <cell r="I502" t="str">
            <v>TALLER EN POLITECNICO (TP)</v>
          </cell>
          <cell r="J502" t="str">
            <v>ESCUELA</v>
          </cell>
          <cell r="K502" t="str">
            <v>MOPC</v>
          </cell>
          <cell r="L502" t="str">
            <v xml:space="preserve">ANDRICKSON &amp; BOHLER INGENIERIA S R L </v>
          </cell>
          <cell r="M502">
            <v>0</v>
          </cell>
          <cell r="N502" t="str">
            <v>JEISET SUSANA</v>
          </cell>
          <cell r="O502">
            <v>76</v>
          </cell>
          <cell r="P502">
            <v>43910</v>
          </cell>
          <cell r="Q502">
            <v>43941</v>
          </cell>
          <cell r="R502">
            <v>43910</v>
          </cell>
          <cell r="S502" t="str">
            <v>NO COINCIDE</v>
          </cell>
          <cell r="T502" t="str">
            <v>COINCIDE</v>
          </cell>
          <cell r="U502" t="str">
            <v>NO COINCIDE</v>
          </cell>
          <cell r="V502">
            <v>43910</v>
          </cell>
          <cell r="W502">
            <v>43910</v>
          </cell>
          <cell r="X502"/>
          <cell r="Y502"/>
          <cell r="Z502" t="str">
            <v>ACTIVA</v>
          </cell>
          <cell r="AA502" t="str">
            <v>ACTIVA</v>
          </cell>
          <cell r="AB502" t="str">
            <v>COINCIDE</v>
          </cell>
          <cell r="AC502" t="str">
            <v>RITMO ESPERADO</v>
          </cell>
        </row>
        <row r="503">
          <cell r="A503">
            <v>1592</v>
          </cell>
          <cell r="B503" t="str">
            <v>0135-15</v>
          </cell>
          <cell r="C503" t="str">
            <v>TALLERES EN POLITECNICO PIEDRA BLANCA</v>
          </cell>
          <cell r="D503" t="str">
            <v>TALLERES EN POLITECNICO PIEDRA BLANCA</v>
          </cell>
          <cell r="E503" t="str">
            <v>MONSEÑOR NOUEL</v>
          </cell>
          <cell r="F503" t="str">
            <v>PIEDRA BLANCA</v>
          </cell>
          <cell r="G503" t="str">
            <v>NUEVA</v>
          </cell>
          <cell r="H503" t="str">
            <v>4</v>
          </cell>
          <cell r="I503" t="str">
            <v>TALLER EN POLITECNICO (TP)</v>
          </cell>
          <cell r="J503" t="str">
            <v>ESCUELA</v>
          </cell>
          <cell r="K503" t="str">
            <v>MOPC</v>
          </cell>
          <cell r="L503" t="str">
            <v>RAFAEL RIVAS PEÑA</v>
          </cell>
          <cell r="M503">
            <v>0</v>
          </cell>
          <cell r="N503" t="str">
            <v>JEISET SUSANA</v>
          </cell>
          <cell r="O503">
            <v>36</v>
          </cell>
          <cell r="P503">
            <v>44179</v>
          </cell>
          <cell r="Q503">
            <v>44179</v>
          </cell>
          <cell r="R503">
            <v>44179</v>
          </cell>
          <cell r="S503" t="str">
            <v>COINCIDE</v>
          </cell>
          <cell r="T503" t="str">
            <v>COINCIDE</v>
          </cell>
          <cell r="U503" t="str">
            <v>COINCIDE</v>
          </cell>
          <cell r="V503">
            <v>44179</v>
          </cell>
          <cell r="W503">
            <v>44179</v>
          </cell>
          <cell r="X503"/>
          <cell r="Y503"/>
          <cell r="Z503" t="str">
            <v>ACTIVA</v>
          </cell>
          <cell r="AA503" t="str">
            <v>ACTIVA</v>
          </cell>
          <cell r="AB503" t="str">
            <v>COINCIDE</v>
          </cell>
          <cell r="AC503" t="str">
            <v>RITMO LENTO</v>
          </cell>
        </row>
        <row r="504">
          <cell r="A504">
            <v>1765</v>
          </cell>
          <cell r="B504" t="str">
            <v>266-15</v>
          </cell>
          <cell r="C504" t="str">
            <v>TALLERES EN POLITECNICO BRISAS DE CAUCEDO (ITECO)</v>
          </cell>
          <cell r="D504" t="str">
            <v>TALLERES EN POLITECNICO BRISAS DE CAUCEDO</v>
          </cell>
          <cell r="E504" t="str">
            <v>SANCHEZ RAMIREZ</v>
          </cell>
          <cell r="F504" t="str">
            <v>COTUI</v>
          </cell>
          <cell r="G504" t="str">
            <v>NUEVA</v>
          </cell>
          <cell r="H504" t="str">
            <v>4</v>
          </cell>
          <cell r="I504" t="str">
            <v>TALLER EN POLITECNICO (TP)</v>
          </cell>
          <cell r="J504" t="str">
            <v>ESCUELA</v>
          </cell>
          <cell r="K504" t="str">
            <v>MOPC</v>
          </cell>
          <cell r="L504" t="str">
            <v>ANGELA MARIA OLIVO SANTANA</v>
          </cell>
          <cell r="M504">
            <v>0</v>
          </cell>
          <cell r="N504" t="str">
            <v>JEISET SUSANA</v>
          </cell>
          <cell r="O504">
            <v>22</v>
          </cell>
          <cell r="P504">
            <v>44310</v>
          </cell>
          <cell r="Q504">
            <v>44431</v>
          </cell>
          <cell r="R504">
            <v>44310</v>
          </cell>
          <cell r="S504" t="str">
            <v>NO COINCIDE</v>
          </cell>
          <cell r="T504" t="str">
            <v>COINCIDE</v>
          </cell>
          <cell r="U504" t="str">
            <v>NO COINCIDE</v>
          </cell>
          <cell r="V504">
            <v>44310</v>
          </cell>
          <cell r="W504">
            <v>44310</v>
          </cell>
          <cell r="X504"/>
          <cell r="Y504">
            <v>43690</v>
          </cell>
          <cell r="Z504" t="str">
            <v>DETENIDA</v>
          </cell>
          <cell r="AA504" t="str">
            <v>ACTIVA</v>
          </cell>
          <cell r="AB504" t="str">
            <v>NO COINCIDE</v>
          </cell>
          <cell r="AC504" t="str">
            <v>RITMO ESPERADO</v>
          </cell>
        </row>
        <row r="505">
          <cell r="A505">
            <v>1540</v>
          </cell>
          <cell r="B505" t="str">
            <v>0088-15</v>
          </cell>
          <cell r="C505" t="str">
            <v>TALLERES EN POLITECNICO DE VILLA CERRO</v>
          </cell>
          <cell r="D505" t="str">
            <v/>
          </cell>
          <cell r="E505" t="str">
            <v>LA ALTAGRACIA</v>
          </cell>
          <cell r="F505" t="str">
            <v>HIGUEY</v>
          </cell>
          <cell r="G505" t="str">
            <v>NUEVA</v>
          </cell>
          <cell r="H505" t="str">
            <v>4</v>
          </cell>
          <cell r="I505" t="str">
            <v>TALLER EN POLITECNICO (TP)</v>
          </cell>
          <cell r="J505" t="str">
            <v>ESCUELA</v>
          </cell>
          <cell r="K505" t="str">
            <v>MOPC2</v>
          </cell>
          <cell r="L505" t="str">
            <v>CESAR FRANK SANCHEZ OVANDO</v>
          </cell>
          <cell r="M505">
            <v>0</v>
          </cell>
          <cell r="N505" t="str">
            <v>JOSE UREÑA</v>
          </cell>
          <cell r="O505">
            <v>5</v>
          </cell>
          <cell r="P505">
            <v>44253</v>
          </cell>
          <cell r="Q505">
            <v>44557</v>
          </cell>
          <cell r="R505">
            <v>44253</v>
          </cell>
          <cell r="S505" t="str">
            <v>NO COINCIDE</v>
          </cell>
          <cell r="T505" t="str">
            <v>COINCIDE</v>
          </cell>
          <cell r="U505" t="str">
            <v>NO COINCIDE</v>
          </cell>
          <cell r="V505">
            <v>44253</v>
          </cell>
          <cell r="W505">
            <v>44253</v>
          </cell>
          <cell r="X505"/>
          <cell r="Y505">
            <v>43389</v>
          </cell>
          <cell r="Z505" t="str">
            <v>DETENIDA</v>
          </cell>
          <cell r="AA505" t="str">
            <v>DETENIDA</v>
          </cell>
          <cell r="AB505" t="str">
            <v>COINCIDE</v>
          </cell>
          <cell r="AC505" t="str">
            <v>PENDIENTE PAGO CUBICACION</v>
          </cell>
        </row>
        <row r="506">
          <cell r="A506">
            <v>1605</v>
          </cell>
          <cell r="B506" t="str">
            <v>0144-15</v>
          </cell>
          <cell r="C506" t="str">
            <v>TALLERES EN POLITECNICO MONTE PLATA</v>
          </cell>
          <cell r="D506" t="str">
            <v/>
          </cell>
          <cell r="E506" t="str">
            <v>MONTE PLATA</v>
          </cell>
          <cell r="F506" t="str">
            <v>MONTE PLATA</v>
          </cell>
          <cell r="G506" t="str">
            <v>NUEVA</v>
          </cell>
          <cell r="H506" t="str">
            <v>4</v>
          </cell>
          <cell r="I506" t="str">
            <v>TALLER EN POLITECNICO (TP)</v>
          </cell>
          <cell r="J506" t="str">
            <v>ESCUELA</v>
          </cell>
          <cell r="K506" t="str">
            <v>MOPC2</v>
          </cell>
          <cell r="L506" t="str">
            <v>NORBERTO JESUS ANTIGUA CRUZ</v>
          </cell>
          <cell r="M506">
            <v>0</v>
          </cell>
          <cell r="N506" t="str">
            <v>JOSE UREÑA</v>
          </cell>
          <cell r="O506">
            <v>58</v>
          </cell>
          <cell r="P506">
            <v>44057</v>
          </cell>
          <cell r="Q506">
            <v>44057</v>
          </cell>
          <cell r="R506">
            <v>44057</v>
          </cell>
          <cell r="S506" t="str">
            <v>COINCIDE</v>
          </cell>
          <cell r="T506" t="str">
            <v>COINCIDE</v>
          </cell>
          <cell r="U506" t="str">
            <v>COINCIDE</v>
          </cell>
          <cell r="V506">
            <v>44057</v>
          </cell>
          <cell r="W506">
            <v>43937</v>
          </cell>
          <cell r="X506"/>
          <cell r="Y506"/>
          <cell r="Z506" t="str">
            <v>ACTIVA</v>
          </cell>
          <cell r="AA506" t="str">
            <v>ACTIVA</v>
          </cell>
          <cell r="AB506" t="str">
            <v>COINCIDE</v>
          </cell>
          <cell r="AC506" t="str">
            <v>RITMO ESPERADO</v>
          </cell>
        </row>
        <row r="507">
          <cell r="A507">
            <v>1483</v>
          </cell>
          <cell r="B507" t="str">
            <v>0040-15</v>
          </cell>
          <cell r="C507" t="str">
            <v>TALLERES EN POLITECNICO JOSE FRANCISCO PEÑA GOMEZ</v>
          </cell>
          <cell r="D507" t="str">
            <v/>
          </cell>
          <cell r="E507" t="str">
            <v>DISTRITO NACIONAL</v>
          </cell>
          <cell r="F507" t="str">
            <v>SANTO DOMINGO DE GUZMAN</v>
          </cell>
          <cell r="G507" t="str">
            <v>NUEVA</v>
          </cell>
          <cell r="H507" t="str">
            <v>4</v>
          </cell>
          <cell r="I507" t="str">
            <v>TALLER EN POLITECNICO (TP)</v>
          </cell>
          <cell r="J507" t="str">
            <v>ESCUELA</v>
          </cell>
          <cell r="K507" t="str">
            <v>MOPC2</v>
          </cell>
          <cell r="L507" t="str">
            <v>NELSON ANTONIO PONS MATOS</v>
          </cell>
          <cell r="M507">
            <v>0</v>
          </cell>
          <cell r="N507" t="str">
            <v>VICTOR JAQUEZ</v>
          </cell>
          <cell r="O507">
            <v>15</v>
          </cell>
          <cell r="P507">
            <v>44405</v>
          </cell>
          <cell r="Q507">
            <v>44405</v>
          </cell>
          <cell r="R507">
            <v>44405</v>
          </cell>
          <cell r="S507" t="str">
            <v>COINCIDE</v>
          </cell>
          <cell r="T507" t="str">
            <v>COINCIDE</v>
          </cell>
          <cell r="U507" t="str">
            <v>COINCIDE</v>
          </cell>
          <cell r="V507">
            <v>44405</v>
          </cell>
          <cell r="W507">
            <v>44405</v>
          </cell>
          <cell r="X507"/>
          <cell r="Y507"/>
          <cell r="Z507" t="str">
            <v>ACTIVA</v>
          </cell>
          <cell r="AA507" t="str">
            <v>DETENIDA</v>
          </cell>
          <cell r="AB507" t="str">
            <v>NO COINCIDE</v>
          </cell>
          <cell r="AC507" t="str">
            <v>PENDIENTE PAGO CUBICACION</v>
          </cell>
        </row>
        <row r="508">
          <cell r="A508">
            <v>1433</v>
          </cell>
          <cell r="B508" t="str">
            <v>0005-15</v>
          </cell>
          <cell r="C508" t="str">
            <v>AZUA 2</v>
          </cell>
          <cell r="D508" t="str">
            <v/>
          </cell>
          <cell r="E508" t="str">
            <v>AZUA</v>
          </cell>
          <cell r="F508" t="str">
            <v>AZUA</v>
          </cell>
          <cell r="G508" t="str">
            <v>NUEVA</v>
          </cell>
          <cell r="H508" t="str">
            <v>2</v>
          </cell>
          <cell r="I508" t="str">
            <v>ESTANCIA (E)</v>
          </cell>
          <cell r="J508"/>
          <cell r="K508" t="str">
            <v>MOPC</v>
          </cell>
          <cell r="L508" t="str">
            <v>DINY WANDER MATOS GARABITO</v>
          </cell>
          <cell r="M508">
            <v>10</v>
          </cell>
          <cell r="N508" t="str">
            <v>ROXANNA LAKE</v>
          </cell>
          <cell r="O508">
            <v>43</v>
          </cell>
          <cell r="P508">
            <v>44134</v>
          </cell>
          <cell r="Q508">
            <v>44134</v>
          </cell>
          <cell r="R508">
            <v>44134</v>
          </cell>
          <cell r="S508" t="str">
            <v>COINCIDE</v>
          </cell>
          <cell r="T508" t="str">
            <v>COINCIDE</v>
          </cell>
          <cell r="U508" t="str">
            <v>COINCIDE</v>
          </cell>
          <cell r="V508">
            <v>44134</v>
          </cell>
          <cell r="W508">
            <v>44134</v>
          </cell>
          <cell r="X508"/>
          <cell r="Y508"/>
          <cell r="Z508" t="str">
            <v>ACTIVA</v>
          </cell>
          <cell r="AA508" t="str">
            <v>DETENIDA</v>
          </cell>
          <cell r="AB508" t="str">
            <v>NO COINCIDE</v>
          </cell>
          <cell r="AC508" t="str">
            <v>MAL MANEJO FINANCIERO-DESCAPITALIZACION DEL CONTRATISTA</v>
          </cell>
        </row>
        <row r="509">
          <cell r="A509">
            <v>1612</v>
          </cell>
          <cell r="B509" t="str">
            <v>0148-15</v>
          </cell>
          <cell r="C509" t="str">
            <v>BANI 1</v>
          </cell>
          <cell r="D509" t="str">
            <v/>
          </cell>
          <cell r="E509" t="str">
            <v>PERAVIA</v>
          </cell>
          <cell r="F509" t="str">
            <v>BANI</v>
          </cell>
          <cell r="G509" t="str">
            <v>NUEVA</v>
          </cell>
          <cell r="H509" t="str">
            <v>2</v>
          </cell>
          <cell r="I509" t="str">
            <v>ESTANCIA (E)</v>
          </cell>
          <cell r="J509"/>
          <cell r="K509" t="str">
            <v>MOPC</v>
          </cell>
          <cell r="L509" t="str">
            <v>JESUS EMMANUEL MONTERO JAVIER</v>
          </cell>
          <cell r="M509">
            <v>10</v>
          </cell>
          <cell r="N509" t="str">
            <v>ROXANNA LAKE</v>
          </cell>
          <cell r="O509">
            <v>0</v>
          </cell>
          <cell r="P509">
            <v>44551</v>
          </cell>
          <cell r="Q509">
            <v>44551</v>
          </cell>
          <cell r="R509">
            <v>44551</v>
          </cell>
          <cell r="S509" t="str">
            <v>COINCIDE</v>
          </cell>
          <cell r="T509" t="str">
            <v>COINCIDE</v>
          </cell>
          <cell r="U509" t="str">
            <v>COINCIDE</v>
          </cell>
          <cell r="V509">
            <v>44551</v>
          </cell>
          <cell r="W509">
            <v>44186</v>
          </cell>
          <cell r="X509"/>
          <cell r="Y509"/>
          <cell r="Z509" t="str">
            <v>NO INICIADA</v>
          </cell>
          <cell r="AA509" t="str">
            <v>NO INICIADA</v>
          </cell>
          <cell r="AB509" t="str">
            <v>COINCIDE</v>
          </cell>
          <cell r="AC509" t="str">
            <v>SOLAR NO IDENTIFICADO</v>
          </cell>
        </row>
        <row r="510">
          <cell r="A510">
            <v>1613</v>
          </cell>
          <cell r="B510" t="str">
            <v>0408-15</v>
          </cell>
          <cell r="C510" t="str">
            <v>BANI 2</v>
          </cell>
          <cell r="D510" t="str">
            <v/>
          </cell>
          <cell r="E510" t="str">
            <v>PERAVIA</v>
          </cell>
          <cell r="F510" t="str">
            <v>BANI</v>
          </cell>
          <cell r="G510" t="str">
            <v>NUEVA</v>
          </cell>
          <cell r="H510" t="str">
            <v>2</v>
          </cell>
          <cell r="I510" t="str">
            <v>ESTANCIA (E)</v>
          </cell>
          <cell r="J510"/>
          <cell r="K510" t="str">
            <v>MOPC</v>
          </cell>
          <cell r="L510" t="str">
            <v>INGENIERIA HIGUERITO SRL</v>
          </cell>
          <cell r="M510">
            <v>10</v>
          </cell>
          <cell r="N510" t="str">
            <v>ROXANNA LAKE</v>
          </cell>
          <cell r="O510">
            <v>85</v>
          </cell>
          <cell r="P510">
            <v>44551</v>
          </cell>
          <cell r="Q510">
            <v>44551</v>
          </cell>
          <cell r="R510">
            <v>44551</v>
          </cell>
          <cell r="S510" t="str">
            <v>COINCIDE</v>
          </cell>
          <cell r="T510" t="str">
            <v>COINCIDE</v>
          </cell>
          <cell r="U510" t="str">
            <v>COINCIDE</v>
          </cell>
          <cell r="V510">
            <v>44551</v>
          </cell>
          <cell r="W510">
            <v>44254</v>
          </cell>
          <cell r="X510"/>
          <cell r="Y510">
            <v>43696</v>
          </cell>
          <cell r="Z510" t="str">
            <v>DETENIDA</v>
          </cell>
          <cell r="AA510" t="str">
            <v>DETENIDA</v>
          </cell>
          <cell r="AB510" t="str">
            <v>COINCIDE</v>
          </cell>
          <cell r="AC510" t="str">
            <v>MAL MANEJO FINANCIERO-DESCAPITALIZACION DEL CONTRATISTA</v>
          </cell>
        </row>
        <row r="511">
          <cell r="A511">
            <v>1614</v>
          </cell>
          <cell r="B511" t="str">
            <v>0149-15</v>
          </cell>
          <cell r="C511" t="str">
            <v>BANI 3 CASCO URBANO</v>
          </cell>
          <cell r="D511" t="str">
            <v/>
          </cell>
          <cell r="E511" t="str">
            <v>PERAVIA</v>
          </cell>
          <cell r="F511" t="str">
            <v>BANI</v>
          </cell>
          <cell r="G511" t="str">
            <v>NUEVA</v>
          </cell>
          <cell r="H511" t="str">
            <v>2</v>
          </cell>
          <cell r="I511" t="str">
            <v>ESTANCIA (E)</v>
          </cell>
          <cell r="J511"/>
          <cell r="K511" t="str">
            <v>MOPC</v>
          </cell>
          <cell r="L511" t="str">
            <v>SANTA ANA GUZMAN UBRI DE DE LOS SANTOS</v>
          </cell>
          <cell r="M511">
            <v>10</v>
          </cell>
          <cell r="N511" t="str">
            <v>ROXANNA LAKE</v>
          </cell>
          <cell r="O511">
            <v>78</v>
          </cell>
          <cell r="P511">
            <v>44074</v>
          </cell>
          <cell r="Q511">
            <v>44074</v>
          </cell>
          <cell r="R511">
            <v>44074</v>
          </cell>
          <cell r="S511" t="str">
            <v>COINCIDE</v>
          </cell>
          <cell r="T511" t="str">
            <v>COINCIDE</v>
          </cell>
          <cell r="U511" t="str">
            <v>COINCIDE</v>
          </cell>
          <cell r="V511">
            <v>44074</v>
          </cell>
          <cell r="W511">
            <v>44074</v>
          </cell>
          <cell r="X511"/>
          <cell r="Y511"/>
          <cell r="Z511" t="str">
            <v>ACTIVA</v>
          </cell>
          <cell r="AA511" t="str">
            <v>ACTIVA</v>
          </cell>
          <cell r="AB511" t="str">
            <v>COINCIDE</v>
          </cell>
          <cell r="AC511" t="str">
            <v>RITMO ESPERADO</v>
          </cell>
        </row>
        <row r="512">
          <cell r="A512">
            <v>1619</v>
          </cell>
          <cell r="B512" t="str">
            <v>0151-15</v>
          </cell>
          <cell r="C512" t="str">
            <v>NIZAO</v>
          </cell>
          <cell r="D512" t="str">
            <v/>
          </cell>
          <cell r="E512" t="str">
            <v>PERAVIA</v>
          </cell>
          <cell r="F512" t="str">
            <v>NIZAO</v>
          </cell>
          <cell r="G512" t="str">
            <v>NUEVA</v>
          </cell>
          <cell r="H512" t="str">
            <v>2</v>
          </cell>
          <cell r="I512" t="str">
            <v>ESTANCIA (E)</v>
          </cell>
          <cell r="J512"/>
          <cell r="K512" t="str">
            <v>MOPC</v>
          </cell>
          <cell r="L512" t="str">
            <v>ANA DE LA ROSA MERCEDES</v>
          </cell>
          <cell r="M512">
            <v>10</v>
          </cell>
          <cell r="N512" t="str">
            <v>ROXANNA LAKE</v>
          </cell>
          <cell r="O512">
            <v>5</v>
          </cell>
          <cell r="P512">
            <v>44424</v>
          </cell>
          <cell r="Q512">
            <v>44424</v>
          </cell>
          <cell r="R512">
            <v>44424</v>
          </cell>
          <cell r="S512" t="str">
            <v>COINCIDE</v>
          </cell>
          <cell r="T512" t="str">
            <v>COINCIDE</v>
          </cell>
          <cell r="U512" t="str">
            <v>COINCIDE</v>
          </cell>
          <cell r="V512">
            <v>44424</v>
          </cell>
          <cell r="W512">
            <v>44424</v>
          </cell>
          <cell r="X512"/>
          <cell r="Y512"/>
          <cell r="Z512" t="str">
            <v>PRELIMINARES</v>
          </cell>
          <cell r="AA512" t="str">
            <v>PRELIMINARES</v>
          </cell>
          <cell r="AB512" t="str">
            <v>COINCIDE</v>
          </cell>
          <cell r="AC512" t="str">
            <v>A LA ESPERA DE DOCUMENTOS</v>
          </cell>
        </row>
        <row r="513">
          <cell r="A513">
            <v>974</v>
          </cell>
          <cell r="B513" t="str">
            <v>1641-2013</v>
          </cell>
          <cell r="C513" t="str">
            <v>BARSEQUILLO</v>
          </cell>
          <cell r="D513" t="str">
            <v>BARSEQUILLO</v>
          </cell>
          <cell r="E513" t="str">
            <v>SAN CRISTOBAL</v>
          </cell>
          <cell r="F513" t="str">
            <v>BAJOS DE HAINA</v>
          </cell>
          <cell r="G513" t="str">
            <v>NUEVA</v>
          </cell>
          <cell r="H513" t="str">
            <v>1</v>
          </cell>
          <cell r="I513" t="str">
            <v>ESTANCIA (E)</v>
          </cell>
          <cell r="J513"/>
          <cell r="K513" t="str">
            <v>MOPC</v>
          </cell>
          <cell r="L513" t="str">
            <v>MIGUEL SERRANO SEGURA</v>
          </cell>
          <cell r="M513">
            <v>10</v>
          </cell>
          <cell r="N513" t="str">
            <v>ROXANNA LAKE</v>
          </cell>
          <cell r="O513">
            <v>86</v>
          </cell>
          <cell r="P513">
            <v>43980</v>
          </cell>
          <cell r="Q513">
            <v>43980</v>
          </cell>
          <cell r="R513">
            <v>43980</v>
          </cell>
          <cell r="S513" t="str">
            <v>COINCIDE</v>
          </cell>
          <cell r="T513" t="str">
            <v>COINCIDE</v>
          </cell>
          <cell r="U513" t="str">
            <v>COINCIDE</v>
          </cell>
          <cell r="V513">
            <v>43980</v>
          </cell>
          <cell r="W513">
            <v>43980</v>
          </cell>
          <cell r="X513"/>
          <cell r="Y513">
            <v>43761</v>
          </cell>
          <cell r="Z513" t="str">
            <v>ACTIVA</v>
          </cell>
          <cell r="AA513" t="str">
            <v>ACTIVA</v>
          </cell>
          <cell r="AB513" t="str">
            <v>COINCIDE</v>
          </cell>
          <cell r="AC513" t="str">
            <v>RITMO ESPERADO</v>
          </cell>
        </row>
        <row r="514">
          <cell r="A514">
            <v>940</v>
          </cell>
          <cell r="B514" t="str">
            <v>1675-2013</v>
          </cell>
          <cell r="C514" t="str">
            <v xml:space="preserve">VILLA JUANA </v>
          </cell>
          <cell r="D514" t="str">
            <v/>
          </cell>
          <cell r="E514" t="str">
            <v>SAN CRISTOBAL</v>
          </cell>
          <cell r="F514" t="str">
            <v>BAJOS DE HAINA</v>
          </cell>
          <cell r="G514" t="str">
            <v>NUEVA</v>
          </cell>
          <cell r="H514" t="str">
            <v>1</v>
          </cell>
          <cell r="I514" t="str">
            <v>ESTANCIA (E)</v>
          </cell>
          <cell r="J514"/>
          <cell r="K514" t="str">
            <v>MOPC</v>
          </cell>
          <cell r="L514" t="str">
            <v>ROSA MARGARITA SANCHEZ ORTEGA</v>
          </cell>
          <cell r="M514">
            <v>10</v>
          </cell>
          <cell r="N514" t="str">
            <v>ROXANNA LAKE</v>
          </cell>
          <cell r="O514">
            <v>3</v>
          </cell>
          <cell r="P514">
            <v>44429</v>
          </cell>
          <cell r="Q514">
            <v>44428</v>
          </cell>
          <cell r="R514">
            <v>44429</v>
          </cell>
          <cell r="S514" t="str">
            <v>NO COINCIDE</v>
          </cell>
          <cell r="T514" t="str">
            <v>COINCIDE</v>
          </cell>
          <cell r="U514" t="str">
            <v>NO COINCIDE</v>
          </cell>
          <cell r="V514">
            <v>44429</v>
          </cell>
          <cell r="W514">
            <v>44429</v>
          </cell>
          <cell r="X514"/>
          <cell r="Y514">
            <v>43546</v>
          </cell>
          <cell r="Z514" t="str">
            <v>DETENIDA</v>
          </cell>
          <cell r="AA514" t="str">
            <v>DETENIDA</v>
          </cell>
          <cell r="AB514" t="str">
            <v>COINCIDE</v>
          </cell>
          <cell r="AC514" t="str">
            <v>SOLICITUD APROBACIÓN ENVIADA</v>
          </cell>
        </row>
        <row r="515">
          <cell r="A515">
            <v>1647</v>
          </cell>
          <cell r="B515" t="str">
            <v/>
          </cell>
          <cell r="C515" t="str">
            <v>BAJOS DE HAINA</v>
          </cell>
          <cell r="D515" t="str">
            <v/>
          </cell>
          <cell r="E515" t="str">
            <v>SAN CRISTOBAL</v>
          </cell>
          <cell r="F515" t="str">
            <v>BAJOS DE HAINA</v>
          </cell>
          <cell r="G515" t="str">
            <v>NUEVA</v>
          </cell>
          <cell r="H515" t="str">
            <v>2</v>
          </cell>
          <cell r="I515" t="str">
            <v>ESTANCIA (E)</v>
          </cell>
          <cell r="J515"/>
          <cell r="K515" t="str">
            <v>MOPC</v>
          </cell>
          <cell r="L515" t="str">
            <v>CONSTRUCTORA E Y V SRL</v>
          </cell>
          <cell r="M515">
            <v>10</v>
          </cell>
          <cell r="N515" t="str">
            <v>ROXANNA LAKE</v>
          </cell>
          <cell r="O515">
            <v>1</v>
          </cell>
          <cell r="P515">
            <v>44561</v>
          </cell>
          <cell r="Q515">
            <v>44561</v>
          </cell>
          <cell r="R515">
            <v>44561</v>
          </cell>
          <cell r="S515" t="str">
            <v>COINCIDE</v>
          </cell>
          <cell r="T515" t="str">
            <v>COINCIDE</v>
          </cell>
          <cell r="U515" t="str">
            <v>COINCIDE</v>
          </cell>
          <cell r="V515">
            <v>44561</v>
          </cell>
          <cell r="W515">
            <v>44429</v>
          </cell>
          <cell r="X515"/>
          <cell r="Y515">
            <v>43396</v>
          </cell>
          <cell r="Z515" t="str">
            <v>DETENIDA</v>
          </cell>
          <cell r="AA515" t="str">
            <v>DETENIDA</v>
          </cell>
          <cell r="AB515" t="str">
            <v>COINCIDE</v>
          </cell>
          <cell r="AC515" t="str">
            <v>CAMBIO DE SOLAR</v>
          </cell>
        </row>
        <row r="516">
          <cell r="A516">
            <v>976</v>
          </cell>
          <cell r="B516" t="str">
            <v>1640-2013</v>
          </cell>
          <cell r="C516" t="str">
            <v>LAS FLORES</v>
          </cell>
          <cell r="D516" t="str">
            <v>LAS FLORES</v>
          </cell>
          <cell r="E516" t="str">
            <v>SAN CRISTOBAL</v>
          </cell>
          <cell r="F516" t="str">
            <v>SAN CRISTOBAL</v>
          </cell>
          <cell r="G516" t="str">
            <v>NUEVA</v>
          </cell>
          <cell r="H516" t="str">
            <v>1</v>
          </cell>
          <cell r="I516" t="str">
            <v>ESTANCIA (E)</v>
          </cell>
          <cell r="J516"/>
          <cell r="K516" t="str">
            <v>MOPC</v>
          </cell>
          <cell r="L516" t="str">
            <v>RAFAEL NICOLAS ALCANTARA SANCHEZ</v>
          </cell>
          <cell r="M516">
            <v>10</v>
          </cell>
          <cell r="N516" t="str">
            <v>ROXANNA LAKE</v>
          </cell>
          <cell r="O516">
            <v>1</v>
          </cell>
          <cell r="P516">
            <v>44561</v>
          </cell>
          <cell r="Q516">
            <v>44561</v>
          </cell>
          <cell r="R516">
            <v>44561</v>
          </cell>
          <cell r="S516" t="str">
            <v>COINCIDE</v>
          </cell>
          <cell r="T516" t="str">
            <v>COINCIDE</v>
          </cell>
          <cell r="U516" t="str">
            <v>COINCIDE</v>
          </cell>
          <cell r="V516">
            <v>44561</v>
          </cell>
          <cell r="W516">
            <v>44429</v>
          </cell>
          <cell r="X516"/>
          <cell r="Y516">
            <v>43734</v>
          </cell>
          <cell r="Z516" t="str">
            <v>DETENIDA</v>
          </cell>
          <cell r="AA516" t="str">
            <v>DETENIDA</v>
          </cell>
          <cell r="AB516" t="str">
            <v>COINCIDE</v>
          </cell>
          <cell r="AC516" t="str">
            <v>PROBLEMAS LEGALES (SOLAR)</v>
          </cell>
        </row>
        <row r="517">
          <cell r="A517">
            <v>1661</v>
          </cell>
          <cell r="B517" t="str">
            <v>178-2015</v>
          </cell>
          <cell r="C517" t="str">
            <v>CANASTICA</v>
          </cell>
          <cell r="D517" t="str">
            <v>CANASTICA</v>
          </cell>
          <cell r="E517" t="str">
            <v>SAN CRISTOBAL</v>
          </cell>
          <cell r="F517" t="str">
            <v>SAN CRISTOBAL</v>
          </cell>
          <cell r="G517" t="str">
            <v>NUEVA</v>
          </cell>
          <cell r="H517" t="str">
            <v>2</v>
          </cell>
          <cell r="I517" t="str">
            <v>ESTANCIA (E)</v>
          </cell>
          <cell r="J517"/>
          <cell r="K517" t="str">
            <v>MOPC</v>
          </cell>
          <cell r="L517" t="str">
            <v>MIRQUIADES FIGUEREO BELTRE</v>
          </cell>
          <cell r="M517">
            <v>10</v>
          </cell>
          <cell r="N517" t="str">
            <v>ROXANNA LAKE</v>
          </cell>
          <cell r="O517">
            <v>12</v>
          </cell>
          <cell r="P517">
            <v>44285</v>
          </cell>
          <cell r="Q517">
            <v>44285</v>
          </cell>
          <cell r="R517">
            <v>44285</v>
          </cell>
          <cell r="S517" t="str">
            <v>COINCIDE</v>
          </cell>
          <cell r="T517" t="str">
            <v>COINCIDE</v>
          </cell>
          <cell r="U517" t="str">
            <v>COINCIDE</v>
          </cell>
          <cell r="V517">
            <v>44285</v>
          </cell>
          <cell r="W517">
            <v>44285</v>
          </cell>
          <cell r="X517"/>
          <cell r="Y517">
            <v>43658</v>
          </cell>
          <cell r="Z517" t="str">
            <v>ACTIVA</v>
          </cell>
          <cell r="AA517" t="str">
            <v>DETENIDA</v>
          </cell>
          <cell r="AB517" t="str">
            <v>NO COINCIDE</v>
          </cell>
          <cell r="AC517" t="str">
            <v>PENDIENTE PAGO CUBICACION</v>
          </cell>
        </row>
        <row r="518">
          <cell r="A518">
            <v>1667</v>
          </cell>
          <cell r="B518" t="str">
            <v>0421-15</v>
          </cell>
          <cell r="C518" t="str">
            <v>MADRE VIEJA DEL NORTE</v>
          </cell>
          <cell r="D518" t="str">
            <v>MADRE VIEJA DEL NORTE</v>
          </cell>
          <cell r="E518" t="str">
            <v>SAN CRISTOBAL</v>
          </cell>
          <cell r="F518" t="str">
            <v>SAN CRISTOBAL</v>
          </cell>
          <cell r="G518" t="str">
            <v>NUEVA</v>
          </cell>
          <cell r="H518" t="str">
            <v>2</v>
          </cell>
          <cell r="I518" t="str">
            <v>ESTANCIA (E)</v>
          </cell>
          <cell r="J518"/>
          <cell r="K518" t="str">
            <v>MOPC</v>
          </cell>
          <cell r="L518" t="str">
            <v>GPF GROUP SRL</v>
          </cell>
          <cell r="M518">
            <v>10</v>
          </cell>
          <cell r="N518" t="str">
            <v>ROXANNA LAKE</v>
          </cell>
          <cell r="O518">
            <v>5</v>
          </cell>
          <cell r="P518">
            <v>44551</v>
          </cell>
          <cell r="Q518">
            <v>44545</v>
          </cell>
          <cell r="R518">
            <v>44551</v>
          </cell>
          <cell r="S518" t="str">
            <v>NO COINCIDE</v>
          </cell>
          <cell r="T518" t="str">
            <v>COINCIDE</v>
          </cell>
          <cell r="U518" t="str">
            <v>NO COINCIDE</v>
          </cell>
          <cell r="V518">
            <v>44551</v>
          </cell>
          <cell r="W518">
            <v>44551</v>
          </cell>
          <cell r="X518"/>
          <cell r="Y518">
            <v>43600</v>
          </cell>
          <cell r="Z518" t="str">
            <v>DETENIDA</v>
          </cell>
          <cell r="AA518" t="str">
            <v>DETENIDA</v>
          </cell>
          <cell r="AB518" t="str">
            <v>COINCIDE</v>
          </cell>
          <cell r="AC518" t="str">
            <v>MAL MANEJO FINANCIERO-DESCAPITALIZACION DEL CONTRATISTA</v>
          </cell>
        </row>
        <row r="519">
          <cell r="A519">
            <v>1668</v>
          </cell>
          <cell r="B519" t="str">
            <v/>
          </cell>
          <cell r="C519" t="str">
            <v>SAN CRISTOBAL CASCO URBANO</v>
          </cell>
          <cell r="D519" t="str">
            <v>SAN CRISTOBAL CASCO URBANO</v>
          </cell>
          <cell r="E519" t="str">
            <v>SAN CRISTOBAL</v>
          </cell>
          <cell r="F519" t="str">
            <v>SAN CRISTOBAL</v>
          </cell>
          <cell r="G519" t="str">
            <v>NUEVA</v>
          </cell>
          <cell r="H519" t="str">
            <v>2</v>
          </cell>
          <cell r="I519" t="str">
            <v>ESTANCIA (E)</v>
          </cell>
          <cell r="J519"/>
          <cell r="K519" t="str">
            <v>MOPC</v>
          </cell>
          <cell r="L519" t="str">
            <v>MARIA ALTAGRACIA DEL C MARIANO TEJEDA</v>
          </cell>
          <cell r="M519">
            <v>10</v>
          </cell>
          <cell r="N519" t="str">
            <v>ROXANNA LAKE</v>
          </cell>
          <cell r="O519">
            <v>1</v>
          </cell>
          <cell r="P519">
            <v>44561</v>
          </cell>
          <cell r="Q519">
            <v>44561</v>
          </cell>
          <cell r="R519">
            <v>44561</v>
          </cell>
          <cell r="S519" t="str">
            <v>COINCIDE</v>
          </cell>
          <cell r="T519" t="str">
            <v>COINCIDE</v>
          </cell>
          <cell r="U519" t="str">
            <v>COINCIDE</v>
          </cell>
          <cell r="V519">
            <v>44561</v>
          </cell>
          <cell r="W519">
            <v>44429</v>
          </cell>
          <cell r="X519"/>
          <cell r="Y519">
            <v>43377</v>
          </cell>
          <cell r="Z519" t="str">
            <v>DETENIDA</v>
          </cell>
          <cell r="AA519" t="str">
            <v>DETENIDA</v>
          </cell>
          <cell r="AB519" t="str">
            <v>COINCIDE</v>
          </cell>
          <cell r="AC519" t="str">
            <v>CAMBIO DE SOLAR</v>
          </cell>
        </row>
        <row r="520">
          <cell r="A520">
            <v>1673</v>
          </cell>
          <cell r="B520" t="str">
            <v/>
          </cell>
          <cell r="C520" t="str">
            <v>NIGUA</v>
          </cell>
          <cell r="D520" t="str">
            <v>NIGUA</v>
          </cell>
          <cell r="E520" t="str">
            <v>SAN CRISTOBAL</v>
          </cell>
          <cell r="F520" t="str">
            <v>SAN GREGORIO DE NIGUA</v>
          </cell>
          <cell r="G520" t="str">
            <v>NUEVA</v>
          </cell>
          <cell r="H520" t="str">
            <v>2</v>
          </cell>
          <cell r="I520" t="str">
            <v>ESTANCIA (E)</v>
          </cell>
          <cell r="J520"/>
          <cell r="K520" t="str">
            <v>MOPC</v>
          </cell>
          <cell r="L520" t="str">
            <v>OCTAVIO RADHAMES RODRIGUEZ GARCIA</v>
          </cell>
          <cell r="M520">
            <v>10</v>
          </cell>
          <cell r="N520" t="str">
            <v>ROXANNA LAKE</v>
          </cell>
          <cell r="O520">
            <v>1</v>
          </cell>
          <cell r="P520">
            <v>44551</v>
          </cell>
          <cell r="Q520">
            <v>44551</v>
          </cell>
          <cell r="R520">
            <v>44551</v>
          </cell>
          <cell r="S520" t="str">
            <v>COINCIDE</v>
          </cell>
          <cell r="T520" t="str">
            <v>COINCIDE</v>
          </cell>
          <cell r="U520" t="str">
            <v>COINCIDE</v>
          </cell>
          <cell r="V520">
            <v>44551</v>
          </cell>
          <cell r="W520">
            <v>44429</v>
          </cell>
          <cell r="X520"/>
          <cell r="Y520">
            <v>43147</v>
          </cell>
          <cell r="Z520" t="str">
            <v>DETENIDA</v>
          </cell>
          <cell r="AA520" t="str">
            <v>DETENIDA</v>
          </cell>
          <cell r="AB520" t="str">
            <v>COINCIDE</v>
          </cell>
          <cell r="AC520" t="str">
            <v>SOLAR EN NEGOCIACION</v>
          </cell>
        </row>
        <row r="521">
          <cell r="A521">
            <v>978</v>
          </cell>
          <cell r="B521" t="str">
            <v>1638-2013</v>
          </cell>
          <cell r="C521" t="str">
            <v>VILLA ALTAGRACIA</v>
          </cell>
          <cell r="D521" t="str">
            <v>VILLA ALTAGRACIA</v>
          </cell>
          <cell r="E521" t="str">
            <v>SAN CRISTOBAL</v>
          </cell>
          <cell r="F521" t="str">
            <v>VILLA ALTAGRACIA</v>
          </cell>
          <cell r="G521" t="str">
            <v>NUEVA</v>
          </cell>
          <cell r="H521" t="str">
            <v>1</v>
          </cell>
          <cell r="I521" t="str">
            <v>ESTANCIA (E)</v>
          </cell>
          <cell r="J521"/>
          <cell r="K521" t="str">
            <v>MOPC</v>
          </cell>
          <cell r="L521" t="str">
            <v>JACINTO JOSE FERNANDEZ MATOS</v>
          </cell>
          <cell r="M521">
            <v>10</v>
          </cell>
          <cell r="N521" t="str">
            <v>ROXANNA LAKE</v>
          </cell>
          <cell r="O521">
            <v>40</v>
          </cell>
          <cell r="P521">
            <v>44104</v>
          </cell>
          <cell r="Q521">
            <v>44104</v>
          </cell>
          <cell r="R521">
            <v>44104</v>
          </cell>
          <cell r="S521" t="str">
            <v>COINCIDE</v>
          </cell>
          <cell r="T521" t="str">
            <v>COINCIDE</v>
          </cell>
          <cell r="U521" t="str">
            <v>COINCIDE</v>
          </cell>
          <cell r="V521">
            <v>44104</v>
          </cell>
          <cell r="W521">
            <v>44104</v>
          </cell>
          <cell r="X521"/>
          <cell r="Y521"/>
          <cell r="Z521" t="str">
            <v>ACTIVA</v>
          </cell>
          <cell r="AA521" t="str">
            <v>ACTIVA</v>
          </cell>
          <cell r="AB521" t="str">
            <v>COINCIDE</v>
          </cell>
          <cell r="AC521" t="str">
            <v>RITMO ESPERADO</v>
          </cell>
        </row>
        <row r="522">
          <cell r="A522">
            <v>926</v>
          </cell>
          <cell r="B522" t="str">
            <v>1700-2013</v>
          </cell>
          <cell r="C522" t="str">
            <v>DAJABON</v>
          </cell>
          <cell r="D522" t="str">
            <v/>
          </cell>
          <cell r="E522" t="str">
            <v>DAJABON</v>
          </cell>
          <cell r="F522" t="str">
            <v>DAJABON</v>
          </cell>
          <cell r="G522" t="str">
            <v>NUEVA</v>
          </cell>
          <cell r="H522" t="str">
            <v>1</v>
          </cell>
          <cell r="I522" t="str">
            <v>ESTANCIA (E)</v>
          </cell>
          <cell r="J522"/>
          <cell r="K522" t="str">
            <v>MOPC</v>
          </cell>
          <cell r="L522" t="str">
            <v>FAUSTO RAFAEL JIMENEZ FERNANDEZ</v>
          </cell>
          <cell r="M522">
            <v>10</v>
          </cell>
          <cell r="N522" t="str">
            <v>DIOGENES REYES</v>
          </cell>
          <cell r="O522">
            <v>40</v>
          </cell>
          <cell r="P522">
            <v>44362</v>
          </cell>
          <cell r="Q522">
            <v>44119</v>
          </cell>
          <cell r="R522">
            <v>44362</v>
          </cell>
          <cell r="S522" t="str">
            <v>NO COINCIDE</v>
          </cell>
          <cell r="T522" t="str">
            <v>COINCIDE</v>
          </cell>
          <cell r="U522" t="str">
            <v>NO COINCIDE</v>
          </cell>
          <cell r="V522">
            <v>44362</v>
          </cell>
          <cell r="W522">
            <v>44362</v>
          </cell>
          <cell r="X522"/>
          <cell r="Y522">
            <v>42546</v>
          </cell>
          <cell r="Z522" t="str">
            <v>DETENIDA</v>
          </cell>
          <cell r="AA522" t="str">
            <v>DETENIDA</v>
          </cell>
          <cell r="AB522" t="str">
            <v>COINCIDE</v>
          </cell>
          <cell r="AC522" t="str">
            <v>INTERVENCION LEGAL</v>
          </cell>
        </row>
        <row r="523">
          <cell r="A523">
            <v>1460</v>
          </cell>
          <cell r="B523" t="str">
            <v>0377-15</v>
          </cell>
          <cell r="C523" t="str">
            <v>DAJABON</v>
          </cell>
          <cell r="D523" t="str">
            <v>DAJABON</v>
          </cell>
          <cell r="E523" t="str">
            <v>DAJABON</v>
          </cell>
          <cell r="F523" t="str">
            <v>DAJABON</v>
          </cell>
          <cell r="G523" t="str">
            <v>NUEVA</v>
          </cell>
          <cell r="H523" t="str">
            <v>2</v>
          </cell>
          <cell r="I523" t="str">
            <v>ESTANCIA (E)</v>
          </cell>
          <cell r="J523"/>
          <cell r="K523" t="str">
            <v>MOPC</v>
          </cell>
          <cell r="L523" t="str">
            <v>CONSTRUCTORA ANDUJAR CAMBERO &amp; ASOCS SRL</v>
          </cell>
          <cell r="M523">
            <v>10</v>
          </cell>
          <cell r="N523" t="str">
            <v>DIOGENES REYES</v>
          </cell>
          <cell r="O523">
            <v>60</v>
          </cell>
          <cell r="P523">
            <v>44058</v>
          </cell>
          <cell r="Q523">
            <v>44180</v>
          </cell>
          <cell r="R523">
            <v>44058</v>
          </cell>
          <cell r="S523" t="str">
            <v>NO COINCIDE</v>
          </cell>
          <cell r="T523" t="str">
            <v>COINCIDE</v>
          </cell>
          <cell r="U523" t="str">
            <v>NO COINCIDE</v>
          </cell>
          <cell r="V523">
            <v>44058</v>
          </cell>
          <cell r="W523">
            <v>44058</v>
          </cell>
          <cell r="X523"/>
          <cell r="Y523">
            <v>43497</v>
          </cell>
          <cell r="Z523" t="str">
            <v>DETENIDA</v>
          </cell>
          <cell r="AA523" t="str">
            <v>DETENIDA</v>
          </cell>
          <cell r="AB523" t="str">
            <v>COINCIDE</v>
          </cell>
          <cell r="AC523" t="str">
            <v>EN MANOS DEL SUPERVISOR</v>
          </cell>
        </row>
        <row r="524">
          <cell r="A524">
            <v>1595</v>
          </cell>
          <cell r="B524" t="str">
            <v>0401-15</v>
          </cell>
          <cell r="C524" t="str">
            <v>MONTE CRISTI</v>
          </cell>
          <cell r="D524" t="str">
            <v/>
          </cell>
          <cell r="E524" t="str">
            <v>MONTE CRISTI</v>
          </cell>
          <cell r="F524" t="str">
            <v>MONTE CRISTI</v>
          </cell>
          <cell r="G524" t="str">
            <v>NUEVA</v>
          </cell>
          <cell r="H524" t="str">
            <v>2</v>
          </cell>
          <cell r="I524" t="str">
            <v>ESTANCIA (E)</v>
          </cell>
          <cell r="J524"/>
          <cell r="K524" t="str">
            <v>MOPC2</v>
          </cell>
          <cell r="L524" t="str">
            <v>CONSTRUCTORA RECRILO SRL</v>
          </cell>
          <cell r="M524">
            <v>10</v>
          </cell>
          <cell r="N524" t="str">
            <v>DIOGENES REYES</v>
          </cell>
          <cell r="O524">
            <v>31</v>
          </cell>
          <cell r="P524">
            <v>44180</v>
          </cell>
          <cell r="Q524">
            <v>44180</v>
          </cell>
          <cell r="R524">
            <v>44180</v>
          </cell>
          <cell r="S524" t="str">
            <v>COINCIDE</v>
          </cell>
          <cell r="T524" t="str">
            <v>COINCIDE</v>
          </cell>
          <cell r="U524" t="str">
            <v>COINCIDE</v>
          </cell>
          <cell r="V524">
            <v>44180</v>
          </cell>
          <cell r="W524">
            <v>44180</v>
          </cell>
          <cell r="X524"/>
          <cell r="Y524"/>
          <cell r="Z524" t="str">
            <v>ACTIVA</v>
          </cell>
          <cell r="AA524" t="str">
            <v>ACTIVA</v>
          </cell>
          <cell r="AB524" t="str">
            <v>COINCIDE</v>
          </cell>
          <cell r="AC524" t="str">
            <v>RITMO LENTO</v>
          </cell>
        </row>
        <row r="525">
          <cell r="A525">
            <v>1596</v>
          </cell>
          <cell r="B525" t="str">
            <v>0137-15</v>
          </cell>
          <cell r="C525" t="str">
            <v>PEPILLO SALCEDO</v>
          </cell>
          <cell r="D525" t="str">
            <v/>
          </cell>
          <cell r="E525" t="str">
            <v>MONTE CRISTI</v>
          </cell>
          <cell r="F525" t="str">
            <v>PEPILLO SALCEDO</v>
          </cell>
          <cell r="G525" t="str">
            <v>NUEVA</v>
          </cell>
          <cell r="H525" t="str">
            <v>2</v>
          </cell>
          <cell r="I525" t="str">
            <v>ESTANCIA (E)</v>
          </cell>
          <cell r="J525"/>
          <cell r="K525" t="str">
            <v>MOPC2</v>
          </cell>
          <cell r="L525" t="str">
            <v>FERNANDO ARTURO CABREJA ABREU</v>
          </cell>
          <cell r="M525">
            <v>10</v>
          </cell>
          <cell r="N525" t="str">
            <v>DIOGENES REYES</v>
          </cell>
          <cell r="O525">
            <v>6</v>
          </cell>
          <cell r="P525">
            <v>44545</v>
          </cell>
          <cell r="Q525">
            <v>44545</v>
          </cell>
          <cell r="R525">
            <v>44545</v>
          </cell>
          <cell r="S525" t="str">
            <v>COINCIDE</v>
          </cell>
          <cell r="T525" t="str">
            <v>COINCIDE</v>
          </cell>
          <cell r="U525" t="str">
            <v>COINCIDE</v>
          </cell>
          <cell r="V525">
            <v>44545</v>
          </cell>
          <cell r="W525">
            <v>44545</v>
          </cell>
          <cell r="X525"/>
          <cell r="Y525">
            <v>43531</v>
          </cell>
          <cell r="Z525" t="str">
            <v>DETENIDA</v>
          </cell>
          <cell r="AA525" t="str">
            <v>DETENIDA</v>
          </cell>
          <cell r="AB525" t="str">
            <v>COINCIDE</v>
          </cell>
          <cell r="AC525" t="str">
            <v>MAL MANEJO FINANCIERO-DESCAPITALIZACION DEL CONTRATISTA</v>
          </cell>
        </row>
        <row r="526">
          <cell r="A526">
            <v>1623</v>
          </cell>
          <cell r="B526" t="str">
            <v>0115-15</v>
          </cell>
          <cell r="C526" t="str">
            <v>IMBERT</v>
          </cell>
          <cell r="D526" t="str">
            <v>IMBERT</v>
          </cell>
          <cell r="E526" t="str">
            <v>PUERTO PLATA</v>
          </cell>
          <cell r="F526" t="str">
            <v>IMBERT</v>
          </cell>
          <cell r="G526" t="str">
            <v>NUEVA</v>
          </cell>
          <cell r="H526" t="str">
            <v>2</v>
          </cell>
          <cell r="I526" t="str">
            <v>ESTANCIA (E)</v>
          </cell>
          <cell r="J526"/>
          <cell r="K526" t="str">
            <v>MOPC</v>
          </cell>
          <cell r="L526" t="str">
            <v>LUIS MANUEL DURAN MIESES</v>
          </cell>
          <cell r="M526">
            <v>10</v>
          </cell>
          <cell r="N526" t="str">
            <v>DIOGENES REYES</v>
          </cell>
          <cell r="O526">
            <v>3</v>
          </cell>
          <cell r="P526">
            <v>44253</v>
          </cell>
          <cell r="Q526">
            <v>44428</v>
          </cell>
          <cell r="R526">
            <v>44253</v>
          </cell>
          <cell r="S526" t="str">
            <v>NO COINCIDE</v>
          </cell>
          <cell r="T526" t="str">
            <v>COINCIDE</v>
          </cell>
          <cell r="U526" t="str">
            <v>NO COINCIDE</v>
          </cell>
          <cell r="V526">
            <v>44253</v>
          </cell>
          <cell r="W526">
            <v>44253</v>
          </cell>
          <cell r="X526"/>
          <cell r="Y526">
            <v>42751</v>
          </cell>
          <cell r="Z526" t="str">
            <v>DETENIDA</v>
          </cell>
          <cell r="AA526" t="str">
            <v>DETENIDA</v>
          </cell>
          <cell r="AB526" t="str">
            <v>COINCIDE</v>
          </cell>
          <cell r="AC526" t="str">
            <v>PROBLEMAS LEGALES (SOLAR)</v>
          </cell>
        </row>
        <row r="527">
          <cell r="A527">
            <v>969</v>
          </cell>
          <cell r="B527" t="str">
            <v>1728-2013</v>
          </cell>
          <cell r="C527" t="str">
            <v>EL AVISPERO</v>
          </cell>
          <cell r="D527" t="str">
            <v/>
          </cell>
          <cell r="E527" t="str">
            <v>PUERTO PLATA</v>
          </cell>
          <cell r="F527" t="str">
            <v>PUERTO PLATA</v>
          </cell>
          <cell r="G527" t="str">
            <v>NUEVA</v>
          </cell>
          <cell r="H527" t="str">
            <v>1</v>
          </cell>
          <cell r="I527" t="str">
            <v>ESTANCIA (E)</v>
          </cell>
          <cell r="J527"/>
          <cell r="K527" t="str">
            <v>MOPC</v>
          </cell>
          <cell r="L527" t="str">
            <v>DIOGENES PARTENIO VARGAS FERMIN</v>
          </cell>
          <cell r="M527">
            <v>10</v>
          </cell>
          <cell r="N527" t="str">
            <v>DIOGENES REYES</v>
          </cell>
          <cell r="O527">
            <v>11</v>
          </cell>
          <cell r="P527">
            <v>44165</v>
          </cell>
          <cell r="Q527">
            <v>44550</v>
          </cell>
          <cell r="R527">
            <v>44165</v>
          </cell>
          <cell r="S527" t="str">
            <v>NO COINCIDE</v>
          </cell>
          <cell r="T527" t="str">
            <v>COINCIDE</v>
          </cell>
          <cell r="U527" t="str">
            <v>NO COINCIDE</v>
          </cell>
          <cell r="V527">
            <v>44165</v>
          </cell>
          <cell r="W527">
            <v>44165</v>
          </cell>
          <cell r="X527"/>
          <cell r="Y527">
            <v>43741</v>
          </cell>
          <cell r="Z527" t="str">
            <v>DETENIDA</v>
          </cell>
          <cell r="AA527" t="str">
            <v>DETENIDA</v>
          </cell>
          <cell r="AB527" t="str">
            <v>COINCIDE</v>
          </cell>
          <cell r="AC527" t="str">
            <v>DEPARTAMENTO DISEÑO</v>
          </cell>
        </row>
        <row r="528">
          <cell r="A528">
            <v>970</v>
          </cell>
          <cell r="B528" t="str">
            <v>1729-2013</v>
          </cell>
          <cell r="C528" t="str">
            <v>PADRE GRANERO</v>
          </cell>
          <cell r="D528" t="str">
            <v>PADRE GRANERO</v>
          </cell>
          <cell r="E528" t="str">
            <v>PUERTO PLATA</v>
          </cell>
          <cell r="F528" t="str">
            <v>PUERTO PLATA</v>
          </cell>
          <cell r="G528" t="str">
            <v>NUEVA</v>
          </cell>
          <cell r="H528" t="str">
            <v>1</v>
          </cell>
          <cell r="I528" t="str">
            <v>ESTANCIA (E)</v>
          </cell>
          <cell r="J528"/>
          <cell r="K528" t="str">
            <v>MOPC</v>
          </cell>
          <cell r="L528" t="str">
            <v>CONSTRUCTORA HACHE BORDAS SRL</v>
          </cell>
          <cell r="M528">
            <v>10</v>
          </cell>
          <cell r="N528" t="str">
            <v>DIOGENES REYES</v>
          </cell>
          <cell r="O528">
            <v>1</v>
          </cell>
          <cell r="P528">
            <v>44253</v>
          </cell>
          <cell r="Q528">
            <v>44428</v>
          </cell>
          <cell r="R528">
            <v>44253</v>
          </cell>
          <cell r="S528" t="str">
            <v>NO COINCIDE</v>
          </cell>
          <cell r="T528" t="str">
            <v>COINCIDE</v>
          </cell>
          <cell r="U528" t="str">
            <v>NO COINCIDE</v>
          </cell>
          <cell r="V528">
            <v>44253</v>
          </cell>
          <cell r="W528">
            <v>44253</v>
          </cell>
          <cell r="X528"/>
          <cell r="Y528">
            <v>41701</v>
          </cell>
          <cell r="Z528" t="str">
            <v>DETENIDA</v>
          </cell>
          <cell r="AA528" t="str">
            <v>DETENIDA</v>
          </cell>
          <cell r="AB528" t="str">
            <v>COINCIDE</v>
          </cell>
          <cell r="AC528" t="str">
            <v>CAMBIO DE SOLAR</v>
          </cell>
        </row>
        <row r="529">
          <cell r="A529">
            <v>1632</v>
          </cell>
          <cell r="B529" t="str">
            <v>0159-2013</v>
          </cell>
          <cell r="C529" t="str">
            <v>PUERTO PLATA 1</v>
          </cell>
          <cell r="D529" t="str">
            <v>PUERTO PLATA 1</v>
          </cell>
          <cell r="E529" t="str">
            <v>PUERTO PLATA</v>
          </cell>
          <cell r="F529" t="str">
            <v>PUERTO PLATA</v>
          </cell>
          <cell r="G529" t="str">
            <v>NUEVA</v>
          </cell>
          <cell r="H529" t="str">
            <v>2</v>
          </cell>
          <cell r="I529" t="str">
            <v>ESTANCIA (E)</v>
          </cell>
          <cell r="J529"/>
          <cell r="K529" t="str">
            <v>MOPC</v>
          </cell>
          <cell r="L529" t="str">
            <v>XIOMARA POLANCO TAVAREZ</v>
          </cell>
          <cell r="M529">
            <v>10</v>
          </cell>
          <cell r="N529" t="str">
            <v>DIOGENES REYES</v>
          </cell>
          <cell r="O529">
            <v>4</v>
          </cell>
          <cell r="P529">
            <v>44253</v>
          </cell>
          <cell r="Q529">
            <v>44428</v>
          </cell>
          <cell r="R529">
            <v>44253</v>
          </cell>
          <cell r="S529" t="str">
            <v>NO COINCIDE</v>
          </cell>
          <cell r="T529" t="str">
            <v>COINCIDE</v>
          </cell>
          <cell r="U529" t="str">
            <v>NO COINCIDE</v>
          </cell>
          <cell r="V529">
            <v>44253</v>
          </cell>
          <cell r="W529">
            <v>44253</v>
          </cell>
          <cell r="X529"/>
          <cell r="Y529">
            <v>43496</v>
          </cell>
          <cell r="Z529" t="str">
            <v>DETENIDA</v>
          </cell>
          <cell r="AA529" t="str">
            <v>DETENIDA</v>
          </cell>
          <cell r="AB529" t="str">
            <v>COINCIDE</v>
          </cell>
          <cell r="AC529" t="str">
            <v>CAMBIO DE SOLAR</v>
          </cell>
        </row>
        <row r="530">
          <cell r="A530">
            <v>1633</v>
          </cell>
          <cell r="B530" t="str">
            <v/>
          </cell>
          <cell r="C530" t="str">
            <v>PUERTO PLATA 2</v>
          </cell>
          <cell r="D530" t="str">
            <v/>
          </cell>
          <cell r="E530" t="str">
            <v>PUERTO PLATA</v>
          </cell>
          <cell r="F530" t="str">
            <v>PUERTO PLATA</v>
          </cell>
          <cell r="G530" t="str">
            <v>NUEVA</v>
          </cell>
          <cell r="H530" t="str">
            <v>2</v>
          </cell>
          <cell r="I530" t="str">
            <v>ESTANCIA (E)</v>
          </cell>
          <cell r="J530"/>
          <cell r="K530" t="str">
            <v>MOPC</v>
          </cell>
          <cell r="L530" t="str">
            <v>PRISCILLA CRISTINA ANTONIO DIDIEZ</v>
          </cell>
          <cell r="M530">
            <v>10</v>
          </cell>
          <cell r="N530" t="str">
            <v>DIOGENES REYES</v>
          </cell>
          <cell r="O530">
            <v>0</v>
          </cell>
          <cell r="P530">
            <v>44253</v>
          </cell>
          <cell r="Q530">
            <v>44428</v>
          </cell>
          <cell r="R530">
            <v>44253</v>
          </cell>
          <cell r="S530" t="str">
            <v>NO COINCIDE</v>
          </cell>
          <cell r="T530" t="str">
            <v>COINCIDE</v>
          </cell>
          <cell r="U530" t="str">
            <v>NO COINCIDE</v>
          </cell>
          <cell r="V530">
            <v>44253</v>
          </cell>
          <cell r="W530">
            <v>44253</v>
          </cell>
          <cell r="X530"/>
          <cell r="Y530"/>
          <cell r="Z530" t="str">
            <v>NO INICIADA</v>
          </cell>
          <cell r="AA530" t="str">
            <v>NO INICIADA</v>
          </cell>
          <cell r="AB530" t="str">
            <v>COINCIDE</v>
          </cell>
          <cell r="AC530" t="str">
            <v>CAMBIO DE SOLAR</v>
          </cell>
        </row>
        <row r="531">
          <cell r="A531">
            <v>1634</v>
          </cell>
          <cell r="B531" t="str">
            <v>0161-15</v>
          </cell>
          <cell r="C531" t="str">
            <v>PUERTO PLATA LOS MAESTROS</v>
          </cell>
          <cell r="D531" t="str">
            <v>PUERTO PLATA LOS MAESTROS</v>
          </cell>
          <cell r="E531" t="str">
            <v>PUERTO PLATA</v>
          </cell>
          <cell r="F531" t="str">
            <v>PUERTO PLATA</v>
          </cell>
          <cell r="G531" t="str">
            <v>NUEVA</v>
          </cell>
          <cell r="H531" t="str">
            <v>2</v>
          </cell>
          <cell r="I531" t="str">
            <v>ESTANCIA (E)</v>
          </cell>
          <cell r="J531"/>
          <cell r="K531" t="str">
            <v>MOPC</v>
          </cell>
          <cell r="L531" t="str">
            <v>CRISTHIAN EMILIO PERALTA PERALTA</v>
          </cell>
          <cell r="M531">
            <v>10</v>
          </cell>
          <cell r="N531" t="str">
            <v>DIOGENES REYES</v>
          </cell>
          <cell r="O531">
            <v>34</v>
          </cell>
          <cell r="P531">
            <v>44073</v>
          </cell>
          <cell r="Q531">
            <v>44183</v>
          </cell>
          <cell r="R531">
            <v>44073</v>
          </cell>
          <cell r="S531" t="str">
            <v>NO COINCIDE</v>
          </cell>
          <cell r="T531" t="str">
            <v>COINCIDE</v>
          </cell>
          <cell r="U531" t="str">
            <v>NO COINCIDE</v>
          </cell>
          <cell r="V531">
            <v>44073</v>
          </cell>
          <cell r="W531">
            <v>44073</v>
          </cell>
          <cell r="X531"/>
          <cell r="Y531">
            <v>43373</v>
          </cell>
          <cell r="Z531" t="str">
            <v>ACTIVA</v>
          </cell>
          <cell r="AA531" t="str">
            <v>ACTIVA</v>
          </cell>
          <cell r="AB531" t="str">
            <v>COINCIDE</v>
          </cell>
          <cell r="AC531" t="str">
            <v>RITMO ESPERADO</v>
          </cell>
        </row>
        <row r="532">
          <cell r="A532">
            <v>991</v>
          </cell>
          <cell r="B532" t="str">
            <v>1694-2013</v>
          </cell>
          <cell r="C532" t="str">
            <v>CIENFUEGOS-OESTE</v>
          </cell>
          <cell r="D532" t="str">
            <v>CIENFUEGOS-OESTE</v>
          </cell>
          <cell r="E532" t="str">
            <v>SANTIAGO</v>
          </cell>
          <cell r="F532" t="str">
            <v>SANTIAGO</v>
          </cell>
          <cell r="G532" t="str">
            <v>NUEVA</v>
          </cell>
          <cell r="H532" t="str">
            <v>1</v>
          </cell>
          <cell r="I532" t="str">
            <v>ESTANCIA (E)</v>
          </cell>
          <cell r="J532"/>
          <cell r="K532" t="str">
            <v>MOPC</v>
          </cell>
          <cell r="L532" t="str">
            <v>RAFAEL MARINO QUIÑONES PEGUERO</v>
          </cell>
          <cell r="M532">
            <v>10</v>
          </cell>
          <cell r="N532" t="str">
            <v>DIOGENES REYES</v>
          </cell>
          <cell r="O532">
            <v>81</v>
          </cell>
          <cell r="P532">
            <v>44053</v>
          </cell>
          <cell r="Q532">
            <v>44237</v>
          </cell>
          <cell r="R532">
            <v>44053</v>
          </cell>
          <cell r="S532" t="str">
            <v>NO COINCIDE</v>
          </cell>
          <cell r="T532" t="str">
            <v>COINCIDE</v>
          </cell>
          <cell r="U532" t="str">
            <v>NO COINCIDE</v>
          </cell>
          <cell r="V532">
            <v>44053</v>
          </cell>
          <cell r="W532">
            <v>44053</v>
          </cell>
          <cell r="X532"/>
          <cell r="Y532">
            <v>43722</v>
          </cell>
          <cell r="Z532" t="str">
            <v>DETENIDA</v>
          </cell>
          <cell r="AA532" t="str">
            <v>DETENIDA</v>
          </cell>
          <cell r="AB532" t="str">
            <v>COINCIDE</v>
          </cell>
          <cell r="AC532" t="str">
            <v>PENDIENTE PAGO CUBICACION</v>
          </cell>
        </row>
        <row r="533">
          <cell r="A533">
            <v>992</v>
          </cell>
          <cell r="B533" t="str">
            <v>1705-2013</v>
          </cell>
          <cell r="C533" t="str">
            <v>ESPAILLAT</v>
          </cell>
          <cell r="D533" t="str">
            <v>ESPAILLAT</v>
          </cell>
          <cell r="E533" t="str">
            <v>SANTIAGO</v>
          </cell>
          <cell r="F533" t="str">
            <v>SANTIAGO</v>
          </cell>
          <cell r="G533" t="str">
            <v>NUEVA</v>
          </cell>
          <cell r="H533" t="str">
            <v>1</v>
          </cell>
          <cell r="I533" t="str">
            <v>ESTANCIA (E)</v>
          </cell>
          <cell r="J533"/>
          <cell r="K533" t="str">
            <v>MOPC</v>
          </cell>
          <cell r="L533" t="str">
            <v>OSCAR MARINO FRANCISCO CABRERA</v>
          </cell>
          <cell r="M533">
            <v>10</v>
          </cell>
          <cell r="N533" t="str">
            <v>DIOGENES REYES</v>
          </cell>
          <cell r="O533">
            <v>80</v>
          </cell>
          <cell r="P533">
            <v>43992</v>
          </cell>
          <cell r="Q533">
            <v>43992</v>
          </cell>
          <cell r="R533">
            <v>43992</v>
          </cell>
          <cell r="S533" t="str">
            <v>COINCIDE</v>
          </cell>
          <cell r="T533" t="str">
            <v>COINCIDE</v>
          </cell>
          <cell r="U533" t="str">
            <v>COINCIDE</v>
          </cell>
          <cell r="V533">
            <v>43992</v>
          </cell>
          <cell r="W533">
            <v>43992</v>
          </cell>
          <cell r="X533"/>
          <cell r="Y533"/>
          <cell r="Z533" t="str">
            <v>ACTIVA</v>
          </cell>
          <cell r="AA533" t="str">
            <v>ACTIVA</v>
          </cell>
          <cell r="AB533" t="str">
            <v>COINCIDE</v>
          </cell>
          <cell r="AC533" t="str">
            <v>RITMO ESPERADO</v>
          </cell>
        </row>
        <row r="534">
          <cell r="A534">
            <v>993</v>
          </cell>
          <cell r="B534" t="str">
            <v>1706-2013</v>
          </cell>
          <cell r="C534" t="str">
            <v>GURABO ABAJO</v>
          </cell>
          <cell r="D534" t="str">
            <v>GURABO ABAJO</v>
          </cell>
          <cell r="E534" t="str">
            <v>SANTIAGO</v>
          </cell>
          <cell r="F534" t="str">
            <v>SANTIAGO</v>
          </cell>
          <cell r="G534" t="str">
            <v>NUEVA</v>
          </cell>
          <cell r="H534" t="str">
            <v>1</v>
          </cell>
          <cell r="I534" t="str">
            <v>ESTANCIA (E)</v>
          </cell>
          <cell r="J534"/>
          <cell r="K534" t="str">
            <v>MOPC</v>
          </cell>
          <cell r="L534" t="str">
            <v>LEONARDO SANTOS BELIAEVA</v>
          </cell>
          <cell r="M534">
            <v>10</v>
          </cell>
          <cell r="N534" t="str">
            <v>DIOGENES REYES</v>
          </cell>
          <cell r="O534">
            <v>57</v>
          </cell>
          <cell r="P534">
            <v>44053</v>
          </cell>
          <cell r="Q534">
            <v>44237</v>
          </cell>
          <cell r="R534">
            <v>44053</v>
          </cell>
          <cell r="S534" t="str">
            <v>NO COINCIDE</v>
          </cell>
          <cell r="T534" t="str">
            <v>COINCIDE</v>
          </cell>
          <cell r="U534" t="str">
            <v>NO COINCIDE</v>
          </cell>
          <cell r="V534">
            <v>44053</v>
          </cell>
          <cell r="W534">
            <v>44053</v>
          </cell>
          <cell r="X534"/>
          <cell r="Y534"/>
          <cell r="Z534" t="str">
            <v>ACTIVA</v>
          </cell>
          <cell r="AA534" t="str">
            <v>DETENIDA</v>
          </cell>
          <cell r="AB534" t="str">
            <v>NO COINCIDE</v>
          </cell>
          <cell r="AC534" t="str">
            <v>PENDIENTE PAGO CUBICACION</v>
          </cell>
        </row>
        <row r="535">
          <cell r="A535">
            <v>1715</v>
          </cell>
          <cell r="B535" t="str">
            <v>0439-15</v>
          </cell>
          <cell r="C535" t="str">
            <v>BARRIOS LOS JAZMINES – PAPAYO-PEKIN 2</v>
          </cell>
          <cell r="D535" t="str">
            <v>BARRIOS LOS JAZMINES – PAPAYO-PEKIN 2</v>
          </cell>
          <cell r="E535" t="str">
            <v>SANTIAGO</v>
          </cell>
          <cell r="F535" t="str">
            <v>SANTIAGO</v>
          </cell>
          <cell r="G535" t="str">
            <v>NUEVA</v>
          </cell>
          <cell r="H535" t="str">
            <v>2</v>
          </cell>
          <cell r="I535" t="str">
            <v>ESTANCIA (E)</v>
          </cell>
          <cell r="J535"/>
          <cell r="K535" t="str">
            <v>MOPC</v>
          </cell>
          <cell r="L535" t="str">
            <v>HERALCA SRL</v>
          </cell>
          <cell r="M535">
            <v>10</v>
          </cell>
          <cell r="N535" t="str">
            <v>DIOGENES REYES</v>
          </cell>
          <cell r="O535">
            <v>52</v>
          </cell>
          <cell r="P535">
            <v>44235</v>
          </cell>
          <cell r="Q535">
            <v>44235</v>
          </cell>
          <cell r="R535">
            <v>44235</v>
          </cell>
          <cell r="S535" t="str">
            <v>COINCIDE</v>
          </cell>
          <cell r="T535" t="str">
            <v>COINCIDE</v>
          </cell>
          <cell r="U535" t="str">
            <v>COINCIDE</v>
          </cell>
          <cell r="V535">
            <v>44235</v>
          </cell>
          <cell r="W535">
            <v>44235</v>
          </cell>
          <cell r="X535"/>
          <cell r="Y535"/>
          <cell r="Z535" t="str">
            <v>ACTIVA</v>
          </cell>
          <cell r="AA535" t="str">
            <v>ACTIVA</v>
          </cell>
          <cell r="AB535" t="str">
            <v>COINCIDE</v>
          </cell>
          <cell r="AC535" t="str">
            <v>RITMO LENTO</v>
          </cell>
        </row>
        <row r="536">
          <cell r="A536">
            <v>1726</v>
          </cell>
          <cell r="B536" t="str">
            <v>0219-15</v>
          </cell>
          <cell r="C536" t="str">
            <v>BLOQUE DE BARRIOS REPARTO PERALTA, YAGUITA DEL PASTOR</v>
          </cell>
          <cell r="D536" t="str">
            <v/>
          </cell>
          <cell r="E536" t="str">
            <v>SANTIAGO</v>
          </cell>
          <cell r="F536" t="str">
            <v>SANTIAGO</v>
          </cell>
          <cell r="G536" t="str">
            <v>NUEVA</v>
          </cell>
          <cell r="H536" t="str">
            <v>2</v>
          </cell>
          <cell r="I536" t="str">
            <v>ESTANCIA (E)</v>
          </cell>
          <cell r="J536"/>
          <cell r="K536" t="str">
            <v>MOPC</v>
          </cell>
          <cell r="L536" t="str">
            <v>EDUARDO DE LEON BALBUENA</v>
          </cell>
          <cell r="M536">
            <v>10</v>
          </cell>
          <cell r="N536" t="str">
            <v>DIOGENES REYES</v>
          </cell>
          <cell r="O536">
            <v>38</v>
          </cell>
          <cell r="P536">
            <v>44053</v>
          </cell>
          <cell r="Q536">
            <v>44053</v>
          </cell>
          <cell r="R536">
            <v>44053</v>
          </cell>
          <cell r="S536" t="str">
            <v>COINCIDE</v>
          </cell>
          <cell r="T536" t="str">
            <v>COINCIDE</v>
          </cell>
          <cell r="U536" t="str">
            <v>COINCIDE</v>
          </cell>
          <cell r="V536">
            <v>44053</v>
          </cell>
          <cell r="W536">
            <v>44053</v>
          </cell>
          <cell r="X536"/>
          <cell r="Y536"/>
          <cell r="Z536" t="str">
            <v>ACTIVA</v>
          </cell>
          <cell r="AA536" t="str">
            <v>ACTIVA</v>
          </cell>
          <cell r="AB536" t="str">
            <v>COINCIDE</v>
          </cell>
          <cell r="AC536" t="str">
            <v>RITMO ESPERADO</v>
          </cell>
        </row>
        <row r="537">
          <cell r="A537">
            <v>1727</v>
          </cell>
          <cell r="B537" t="str">
            <v>0440-15</v>
          </cell>
          <cell r="C537" t="str">
            <v>BLOQUE DE BARRIOS SAN JOSE LA MINA-BARRIO LINDO</v>
          </cell>
          <cell r="D537" t="str">
            <v>BLOQUE DE BARRIOS SAN JOSE LA MINA-BARRIO LINDO</v>
          </cell>
          <cell r="E537" t="str">
            <v>SANTIAGO</v>
          </cell>
          <cell r="F537" t="str">
            <v>SANTIAGO</v>
          </cell>
          <cell r="G537" t="str">
            <v>NUEVA</v>
          </cell>
          <cell r="H537" t="str">
            <v>2</v>
          </cell>
          <cell r="I537" t="str">
            <v>ESTANCIA (E)</v>
          </cell>
          <cell r="J537"/>
          <cell r="K537" t="str">
            <v>MOPC</v>
          </cell>
          <cell r="L537" t="str">
            <v>CONSTRUCCIONES Y SERVICIOS MEJIA SRL</v>
          </cell>
          <cell r="M537">
            <v>10</v>
          </cell>
          <cell r="N537" t="str">
            <v>DIOGENES REYES</v>
          </cell>
          <cell r="O537">
            <v>1</v>
          </cell>
          <cell r="P537">
            <v>44235</v>
          </cell>
          <cell r="Q537">
            <v>44550</v>
          </cell>
          <cell r="R537">
            <v>44235</v>
          </cell>
          <cell r="S537" t="str">
            <v>NO COINCIDE</v>
          </cell>
          <cell r="T537" t="str">
            <v>COINCIDE</v>
          </cell>
          <cell r="U537" t="str">
            <v>NO COINCIDE</v>
          </cell>
          <cell r="V537">
            <v>44235</v>
          </cell>
          <cell r="W537">
            <v>44235</v>
          </cell>
          <cell r="X537"/>
          <cell r="Y537">
            <v>42829</v>
          </cell>
          <cell r="Z537" t="str">
            <v>DETENIDA</v>
          </cell>
          <cell r="AA537" t="str">
            <v>DETENIDA</v>
          </cell>
          <cell r="AB537" t="str">
            <v>COINCIDE</v>
          </cell>
          <cell r="AC537" t="str">
            <v>CAMBIO DE SOLAR</v>
          </cell>
        </row>
        <row r="538">
          <cell r="A538">
            <v>1728</v>
          </cell>
          <cell r="B538" t="str">
            <v>0220-15</v>
          </cell>
          <cell r="C538" t="str">
            <v>BLOQUE ENSANCHE BOLIVAR-ENS. HERMANAS MIRABAL-EL EJIDO</v>
          </cell>
          <cell r="D538" t="str">
            <v>BLOQUE ENSANCHE BOLIVAR-ENS. HERMANAS MIRABAL-EL EJIDO</v>
          </cell>
          <cell r="E538" t="str">
            <v>SANTIAGO</v>
          </cell>
          <cell r="F538" t="str">
            <v>SANTIAGO</v>
          </cell>
          <cell r="G538" t="str">
            <v>NUEVA</v>
          </cell>
          <cell r="H538" t="str">
            <v>2</v>
          </cell>
          <cell r="I538" t="str">
            <v>ESTANCIA (E)</v>
          </cell>
          <cell r="J538"/>
          <cell r="K538" t="str">
            <v>MOPC</v>
          </cell>
          <cell r="L538" t="str">
            <v>GIOVANNY BIENVENIDO RODRIGUEZ</v>
          </cell>
          <cell r="M538">
            <v>10</v>
          </cell>
          <cell r="N538" t="str">
            <v>DIOGENES REYES</v>
          </cell>
          <cell r="O538">
            <v>32</v>
          </cell>
          <cell r="P538">
            <v>44175</v>
          </cell>
          <cell r="Q538">
            <v>44237</v>
          </cell>
          <cell r="R538">
            <v>44175</v>
          </cell>
          <cell r="S538" t="str">
            <v>NO COINCIDE</v>
          </cell>
          <cell r="T538" t="str">
            <v>COINCIDE</v>
          </cell>
          <cell r="U538" t="str">
            <v>NO COINCIDE</v>
          </cell>
          <cell r="V538">
            <v>44175</v>
          </cell>
          <cell r="W538">
            <v>44175</v>
          </cell>
          <cell r="X538"/>
          <cell r="Y538">
            <v>43748</v>
          </cell>
          <cell r="Z538" t="str">
            <v>DETENIDA</v>
          </cell>
          <cell r="AA538" t="str">
            <v>DETENIDA</v>
          </cell>
          <cell r="AB538" t="str">
            <v>COINCIDE</v>
          </cell>
          <cell r="AC538" t="str">
            <v>MAL MANEJO FINANCIERO-DESCAPITALIZACION DEL CONTRATISTA</v>
          </cell>
        </row>
        <row r="539">
          <cell r="A539">
            <v>1732</v>
          </cell>
          <cell r="B539" t="str">
            <v>0223-15</v>
          </cell>
          <cell r="C539" t="str">
            <v>DISTRITO MUNICIPAL HATO DEL YAQUE 1</v>
          </cell>
          <cell r="D539" t="str">
            <v>DISTRITO MUNICIPAL HATO DEL YAQUE 1</v>
          </cell>
          <cell r="E539" t="str">
            <v>SANTIAGO</v>
          </cell>
          <cell r="F539" t="str">
            <v>SANTIAGO</v>
          </cell>
          <cell r="G539" t="str">
            <v>NUEVA</v>
          </cell>
          <cell r="H539" t="str">
            <v>2</v>
          </cell>
          <cell r="I539" t="str">
            <v>ESTANCIA (E)</v>
          </cell>
          <cell r="J539"/>
          <cell r="K539" t="str">
            <v>MOPC</v>
          </cell>
          <cell r="L539" t="str">
            <v>VICTOR EMILIO CARRERAS BUENO</v>
          </cell>
          <cell r="M539">
            <v>10</v>
          </cell>
          <cell r="N539" t="str">
            <v>DIOGENES REYES</v>
          </cell>
          <cell r="O539">
            <v>1</v>
          </cell>
          <cell r="P539">
            <v>44235</v>
          </cell>
          <cell r="Q539">
            <v>44550</v>
          </cell>
          <cell r="R539">
            <v>44235</v>
          </cell>
          <cell r="S539" t="str">
            <v>NO COINCIDE</v>
          </cell>
          <cell r="T539" t="str">
            <v>COINCIDE</v>
          </cell>
          <cell r="U539" t="str">
            <v>NO COINCIDE</v>
          </cell>
          <cell r="V539">
            <v>44235</v>
          </cell>
          <cell r="W539">
            <v>44235</v>
          </cell>
          <cell r="X539"/>
          <cell r="Y539">
            <v>42618</v>
          </cell>
          <cell r="Z539" t="str">
            <v>DETENIDA</v>
          </cell>
          <cell r="AA539" t="str">
            <v>DETENIDA</v>
          </cell>
          <cell r="AB539" t="str">
            <v>COINCIDE</v>
          </cell>
          <cell r="AC539" t="str">
            <v>CAMBIO DE SOLAR</v>
          </cell>
        </row>
        <row r="540">
          <cell r="A540">
            <v>1733</v>
          </cell>
          <cell r="B540" t="str">
            <v/>
          </cell>
          <cell r="C540" t="str">
            <v>DISTRITO MUNICIPAL HATO DEL YAQUE 2</v>
          </cell>
          <cell r="D540" t="str">
            <v/>
          </cell>
          <cell r="E540" t="str">
            <v>SANTIAGO</v>
          </cell>
          <cell r="F540" t="str">
            <v>SANTIAGO</v>
          </cell>
          <cell r="G540" t="str">
            <v>NUEVA</v>
          </cell>
          <cell r="H540" t="str">
            <v>2</v>
          </cell>
          <cell r="I540" t="str">
            <v>ESTANCIA (E)</v>
          </cell>
          <cell r="J540"/>
          <cell r="K540" t="str">
            <v>MOPC</v>
          </cell>
          <cell r="L540" t="str">
            <v>LUIS MANUEL CONCEPCION PEÑA</v>
          </cell>
          <cell r="M540">
            <v>10</v>
          </cell>
          <cell r="N540" t="str">
            <v>DIOGENES REYES</v>
          </cell>
          <cell r="O540">
            <v>10</v>
          </cell>
          <cell r="P540">
            <v>44183</v>
          </cell>
          <cell r="Q540">
            <v>44246</v>
          </cell>
          <cell r="R540">
            <v>44183</v>
          </cell>
          <cell r="S540" t="str">
            <v>NO COINCIDE</v>
          </cell>
          <cell r="T540" t="str">
            <v>COINCIDE</v>
          </cell>
          <cell r="U540" t="str">
            <v>NO COINCIDE</v>
          </cell>
          <cell r="V540">
            <v>44183</v>
          </cell>
          <cell r="W540">
            <v>44183</v>
          </cell>
          <cell r="X540"/>
          <cell r="Y540">
            <v>43808</v>
          </cell>
          <cell r="Z540" t="str">
            <v>DETENIDA</v>
          </cell>
          <cell r="AA540" t="str">
            <v>DETENIDA</v>
          </cell>
          <cell r="AB540" t="str">
            <v>COINCIDE</v>
          </cell>
          <cell r="AC540" t="str">
            <v>DEPARTAMENTO DISEÑO</v>
          </cell>
        </row>
        <row r="541">
          <cell r="A541">
            <v>1734</v>
          </cell>
          <cell r="B541" t="str">
            <v>0225-15</v>
          </cell>
          <cell r="C541" t="str">
            <v>GURABO 2</v>
          </cell>
          <cell r="D541" t="str">
            <v/>
          </cell>
          <cell r="E541" t="str">
            <v>SANTIAGO</v>
          </cell>
          <cell r="F541" t="str">
            <v>SANTIAGO</v>
          </cell>
          <cell r="G541" t="str">
            <v>NUEVA</v>
          </cell>
          <cell r="H541" t="str">
            <v>2</v>
          </cell>
          <cell r="I541" t="str">
            <v>ESTANCIA (E)</v>
          </cell>
          <cell r="J541"/>
          <cell r="K541" t="str">
            <v>MOPC</v>
          </cell>
          <cell r="L541" t="str">
            <v>CYNDI JOHANNA CASTILLO CALDERON</v>
          </cell>
          <cell r="M541">
            <v>10</v>
          </cell>
          <cell r="N541" t="str">
            <v>DIOGENES REYES</v>
          </cell>
          <cell r="O541">
            <v>11</v>
          </cell>
          <cell r="P541">
            <v>44185</v>
          </cell>
          <cell r="Q541">
            <v>44246</v>
          </cell>
          <cell r="R541">
            <v>44185</v>
          </cell>
          <cell r="S541" t="str">
            <v>NO COINCIDE</v>
          </cell>
          <cell r="T541" t="str">
            <v>COINCIDE</v>
          </cell>
          <cell r="U541" t="str">
            <v>NO COINCIDE</v>
          </cell>
          <cell r="V541">
            <v>44185</v>
          </cell>
          <cell r="W541">
            <v>44185</v>
          </cell>
          <cell r="X541"/>
          <cell r="Y541"/>
          <cell r="Z541" t="str">
            <v>ACTIVA</v>
          </cell>
          <cell r="AA541" t="str">
            <v>ACTIVA</v>
          </cell>
          <cell r="AB541" t="str">
            <v>COINCIDE</v>
          </cell>
          <cell r="AC541" t="str">
            <v>RITMO ESPERADO</v>
          </cell>
        </row>
        <row r="542">
          <cell r="A542">
            <v>1735</v>
          </cell>
          <cell r="B542" t="str">
            <v/>
          </cell>
          <cell r="C542" t="str">
            <v>LAS COLINAS</v>
          </cell>
          <cell r="D542" t="str">
            <v/>
          </cell>
          <cell r="E542" t="str">
            <v>SANTIAGO</v>
          </cell>
          <cell r="F542" t="str">
            <v>SANTIAGO</v>
          </cell>
          <cell r="G542" t="str">
            <v>NUEVA</v>
          </cell>
          <cell r="H542" t="str">
            <v>2</v>
          </cell>
          <cell r="I542" t="str">
            <v>ESTANCIA (E)</v>
          </cell>
          <cell r="J542"/>
          <cell r="K542" t="str">
            <v>MOPC</v>
          </cell>
          <cell r="L542" t="str">
            <v>ILSO VIRGILIO FELIPE FELIPE AMEZQUITA</v>
          </cell>
          <cell r="M542">
            <v>10</v>
          </cell>
          <cell r="N542" t="str">
            <v>DIOGENES REYES</v>
          </cell>
          <cell r="O542">
            <v>0</v>
          </cell>
          <cell r="P542">
            <v>44237</v>
          </cell>
          <cell r="Q542">
            <v>44550</v>
          </cell>
          <cell r="R542">
            <v>44237</v>
          </cell>
          <cell r="S542" t="str">
            <v>NO COINCIDE</v>
          </cell>
          <cell r="T542" t="str">
            <v>COINCIDE</v>
          </cell>
          <cell r="U542" t="str">
            <v>NO COINCIDE</v>
          </cell>
          <cell r="V542">
            <v>44237</v>
          </cell>
          <cell r="W542">
            <v>44237</v>
          </cell>
          <cell r="X542"/>
          <cell r="Y542"/>
          <cell r="Z542" t="str">
            <v>NO INICIADA</v>
          </cell>
          <cell r="AA542" t="str">
            <v>NO INICIADA</v>
          </cell>
          <cell r="AB542" t="str">
            <v>COINCIDE</v>
          </cell>
          <cell r="AC542" t="str">
            <v>SOLAR NO IDENTIFICADO</v>
          </cell>
        </row>
        <row r="543">
          <cell r="A543">
            <v>1742</v>
          </cell>
          <cell r="B543" t="str">
            <v>0227-15</v>
          </cell>
          <cell r="C543" t="str">
            <v xml:space="preserve">VILLA OLIMPICA </v>
          </cell>
          <cell r="D543" t="str">
            <v/>
          </cell>
          <cell r="E543" t="str">
            <v>SANTIAGO</v>
          </cell>
          <cell r="F543" t="str">
            <v>SANTIAGO</v>
          </cell>
          <cell r="G543" t="str">
            <v>NUEVA</v>
          </cell>
          <cell r="H543" t="str">
            <v>2</v>
          </cell>
          <cell r="I543" t="str">
            <v>ESTANCIA (E)</v>
          </cell>
          <cell r="J543"/>
          <cell r="K543" t="str">
            <v>MOPC</v>
          </cell>
          <cell r="L543" t="str">
            <v>MIGUEL ADAMS TORRES MARTINEZ</v>
          </cell>
          <cell r="M543">
            <v>10</v>
          </cell>
          <cell r="N543" t="str">
            <v>DIOGENES REYES</v>
          </cell>
          <cell r="O543">
            <v>20</v>
          </cell>
          <cell r="P543">
            <v>44084</v>
          </cell>
          <cell r="Q543">
            <v>44186</v>
          </cell>
          <cell r="R543">
            <v>44084</v>
          </cell>
          <cell r="S543" t="str">
            <v>NO COINCIDE</v>
          </cell>
          <cell r="T543" t="str">
            <v>COINCIDE</v>
          </cell>
          <cell r="U543" t="str">
            <v>NO COINCIDE</v>
          </cell>
          <cell r="V543">
            <v>44084</v>
          </cell>
          <cell r="W543">
            <v>44084</v>
          </cell>
          <cell r="X543"/>
          <cell r="Y543"/>
          <cell r="Z543" t="str">
            <v>ACTIVA</v>
          </cell>
          <cell r="AA543" t="str">
            <v>ACTIVA</v>
          </cell>
          <cell r="AB543" t="str">
            <v>COINCIDE</v>
          </cell>
          <cell r="AC543" t="str">
            <v>RITMO ESPERADO</v>
          </cell>
        </row>
        <row r="544">
          <cell r="A544">
            <v>1743</v>
          </cell>
          <cell r="B544" t="str">
            <v>0228-15</v>
          </cell>
          <cell r="C544" t="str">
            <v>YAPUR DUMIT</v>
          </cell>
          <cell r="D544" t="str">
            <v>YAPUR  DUMIT</v>
          </cell>
          <cell r="E544" t="str">
            <v>SANTIAGO</v>
          </cell>
          <cell r="F544" t="str">
            <v>SANTIAGO</v>
          </cell>
          <cell r="G544" t="str">
            <v>NUEVA</v>
          </cell>
          <cell r="H544" t="str">
            <v>2</v>
          </cell>
          <cell r="I544" t="str">
            <v>ESTANCIA (E)</v>
          </cell>
          <cell r="J544"/>
          <cell r="K544" t="str">
            <v>MOPC</v>
          </cell>
          <cell r="L544" t="str">
            <v>FRANCISCO RENE QUINTANA ALVAREZ</v>
          </cell>
          <cell r="M544">
            <v>10</v>
          </cell>
          <cell r="N544" t="str">
            <v>DIOGENES REYES</v>
          </cell>
          <cell r="O544">
            <v>1</v>
          </cell>
          <cell r="P544">
            <v>44237</v>
          </cell>
          <cell r="Q544">
            <v>44550</v>
          </cell>
          <cell r="R544">
            <v>44237</v>
          </cell>
          <cell r="S544" t="str">
            <v>NO COINCIDE</v>
          </cell>
          <cell r="T544" t="str">
            <v>COINCIDE</v>
          </cell>
          <cell r="U544" t="str">
            <v>NO COINCIDE</v>
          </cell>
          <cell r="V544">
            <v>44237</v>
          </cell>
          <cell r="W544">
            <v>44237</v>
          </cell>
          <cell r="X544"/>
          <cell r="Y544">
            <v>42250</v>
          </cell>
          <cell r="Z544" t="str">
            <v>DETENIDA</v>
          </cell>
          <cell r="AA544" t="str">
            <v>DETENIDA</v>
          </cell>
          <cell r="AB544" t="str">
            <v>COINCIDE</v>
          </cell>
          <cell r="AC544" t="str">
            <v>PROBLEMAS LEGALES (SOLAR)</v>
          </cell>
        </row>
        <row r="545">
          <cell r="A545">
            <v>1746</v>
          </cell>
          <cell r="B545" t="str">
            <v/>
          </cell>
          <cell r="C545" t="str">
            <v>TAMBORIL</v>
          </cell>
          <cell r="D545" t="str">
            <v/>
          </cell>
          <cell r="E545" t="str">
            <v>SANTIAGO</v>
          </cell>
          <cell r="F545" t="str">
            <v>TAMBORIL</v>
          </cell>
          <cell r="G545" t="str">
            <v>NUEVA</v>
          </cell>
          <cell r="H545" t="str">
            <v>2</v>
          </cell>
          <cell r="I545" t="str">
            <v>ESTANCIA (E)</v>
          </cell>
          <cell r="J545"/>
          <cell r="K545" t="str">
            <v>MOPC</v>
          </cell>
          <cell r="L545" t="str">
            <v>TORRES INGENIERIA SRL</v>
          </cell>
          <cell r="M545">
            <v>10</v>
          </cell>
          <cell r="N545" t="str">
            <v>DIOGENES REYES</v>
          </cell>
          <cell r="O545">
            <v>0</v>
          </cell>
          <cell r="P545">
            <v>44237</v>
          </cell>
          <cell r="Q545">
            <v>44550</v>
          </cell>
          <cell r="R545">
            <v>44237</v>
          </cell>
          <cell r="S545" t="str">
            <v>NO COINCIDE</v>
          </cell>
          <cell r="T545" t="str">
            <v>COINCIDE</v>
          </cell>
          <cell r="U545" t="str">
            <v>NO COINCIDE</v>
          </cell>
          <cell r="V545">
            <v>44237</v>
          </cell>
          <cell r="W545">
            <v>44237</v>
          </cell>
          <cell r="X545"/>
          <cell r="Y545"/>
          <cell r="Z545" t="str">
            <v>NO INICIADA</v>
          </cell>
          <cell r="AA545" t="str">
            <v>NO INICIADA</v>
          </cell>
          <cell r="AB545" t="str">
            <v>COINCIDE</v>
          </cell>
          <cell r="AC545" t="str">
            <v>SOLAR NO IDENTIFICADO</v>
          </cell>
        </row>
        <row r="546">
          <cell r="A546">
            <v>1749</v>
          </cell>
          <cell r="B546" t="str">
            <v/>
          </cell>
          <cell r="C546" t="str">
            <v>NAVARRETE</v>
          </cell>
          <cell r="D546" t="str">
            <v/>
          </cell>
          <cell r="E546" t="str">
            <v>SANTIAGO</v>
          </cell>
          <cell r="F546" t="str">
            <v>VILLA BISONO</v>
          </cell>
          <cell r="G546" t="str">
            <v>NUEVA</v>
          </cell>
          <cell r="H546" t="str">
            <v>2</v>
          </cell>
          <cell r="I546" t="str">
            <v>ESTANCIA (E)</v>
          </cell>
          <cell r="J546"/>
          <cell r="K546" t="str">
            <v>MOPC</v>
          </cell>
          <cell r="L546" t="str">
            <v>LUIS ERNESTO GOBAIRA MALUF</v>
          </cell>
          <cell r="M546">
            <v>10</v>
          </cell>
          <cell r="N546" t="str">
            <v>DIOGENES REYES</v>
          </cell>
          <cell r="O546">
            <v>5</v>
          </cell>
          <cell r="P546">
            <v>44175</v>
          </cell>
          <cell r="Q546">
            <v>44550</v>
          </cell>
          <cell r="R546">
            <v>44175</v>
          </cell>
          <cell r="S546" t="str">
            <v>NO COINCIDE</v>
          </cell>
          <cell r="T546" t="str">
            <v>COINCIDE</v>
          </cell>
          <cell r="U546" t="str">
            <v>NO COINCIDE</v>
          </cell>
          <cell r="V546">
            <v>44175</v>
          </cell>
          <cell r="W546">
            <v>44175</v>
          </cell>
          <cell r="X546"/>
          <cell r="Y546">
            <v>43419</v>
          </cell>
          <cell r="Z546" t="str">
            <v>DETENIDA</v>
          </cell>
          <cell r="AA546" t="str">
            <v>DETENIDA</v>
          </cell>
          <cell r="AB546" t="str">
            <v>COINCIDE</v>
          </cell>
          <cell r="AC546" t="str">
            <v xml:space="preserve">PAGO SOLAR </v>
          </cell>
        </row>
        <row r="547">
          <cell r="A547">
            <v>1714</v>
          </cell>
          <cell r="B547" t="str">
            <v>0218-15</v>
          </cell>
          <cell r="C547" t="str">
            <v>ESTANCIA INFANTIL PISANO (BARRIOS LOS JAZMINES – PAPAYO-PEKIN 1)</v>
          </cell>
          <cell r="D547" t="str">
            <v/>
          </cell>
          <cell r="E547" t="str">
            <v>SANTIAGO</v>
          </cell>
          <cell r="F547" t="str">
            <v>VILLA GONZALEZ</v>
          </cell>
          <cell r="G547" t="str">
            <v>NUEVA</v>
          </cell>
          <cell r="H547" t="str">
            <v>2</v>
          </cell>
          <cell r="I547" t="str">
            <v>ESTANCIA (E)</v>
          </cell>
          <cell r="J547"/>
          <cell r="K547" t="str">
            <v>MOPC</v>
          </cell>
          <cell r="L547" t="str">
            <v>OSIRIS ANTONIO LIBERATO TAVARES</v>
          </cell>
          <cell r="M547">
            <v>10</v>
          </cell>
          <cell r="N547" t="str">
            <v>DIOGENES REYES</v>
          </cell>
          <cell r="O547">
            <v>22</v>
          </cell>
          <cell r="P547">
            <v>44053</v>
          </cell>
          <cell r="Q547">
            <v>44053</v>
          </cell>
          <cell r="R547">
            <v>44053</v>
          </cell>
          <cell r="S547" t="str">
            <v>COINCIDE</v>
          </cell>
          <cell r="T547" t="str">
            <v>COINCIDE</v>
          </cell>
          <cell r="U547" t="str">
            <v>COINCIDE</v>
          </cell>
          <cell r="V547">
            <v>44053</v>
          </cell>
          <cell r="W547">
            <v>44053</v>
          </cell>
          <cell r="X547"/>
          <cell r="Y547"/>
          <cell r="Z547" t="str">
            <v>ACTIVA</v>
          </cell>
          <cell r="AA547" t="str">
            <v>ACTIVA</v>
          </cell>
          <cell r="AB547" t="str">
            <v>COINCIDE</v>
          </cell>
          <cell r="AC547" t="str">
            <v>RITMO ESPERADO</v>
          </cell>
        </row>
        <row r="548">
          <cell r="A548">
            <v>1638</v>
          </cell>
          <cell r="B548" t="str">
            <v>0167-2015</v>
          </cell>
          <cell r="C548" t="str">
            <v>SOSUA (ESTANCIA INFANTIL MONCIÓN)</v>
          </cell>
          <cell r="D548" t="str">
            <v>SOSUA</v>
          </cell>
          <cell r="E548" t="str">
            <v>SANTIAGO RODRIGUEZ</v>
          </cell>
          <cell r="F548" t="str">
            <v>MONCION</v>
          </cell>
          <cell r="G548" t="str">
            <v>NUEVA</v>
          </cell>
          <cell r="H548" t="str">
            <v>2</v>
          </cell>
          <cell r="I548" t="str">
            <v>ESTANCIA (E)</v>
          </cell>
          <cell r="J548"/>
          <cell r="K548" t="str">
            <v>MOPC</v>
          </cell>
          <cell r="L548" t="str">
            <v>TEODORO EUSEBIO TEJADA TAVAREZ</v>
          </cell>
          <cell r="M548">
            <v>10</v>
          </cell>
          <cell r="N548" t="str">
            <v>DIOGENES REYES</v>
          </cell>
          <cell r="O548">
            <v>26</v>
          </cell>
          <cell r="P548">
            <v>44058</v>
          </cell>
          <cell r="Q548">
            <v>44119</v>
          </cell>
          <cell r="R548">
            <v>44058</v>
          </cell>
          <cell r="S548" t="str">
            <v>NO COINCIDE</v>
          </cell>
          <cell r="T548" t="str">
            <v>COINCIDE</v>
          </cell>
          <cell r="U548" t="str">
            <v>NO COINCIDE</v>
          </cell>
          <cell r="V548">
            <v>44058</v>
          </cell>
          <cell r="W548">
            <v>44058</v>
          </cell>
          <cell r="X548"/>
          <cell r="Y548"/>
          <cell r="Z548" t="str">
            <v>ACTIVA</v>
          </cell>
          <cell r="AA548" t="str">
            <v>ACTIVA</v>
          </cell>
          <cell r="AB548" t="str">
            <v>COINCIDE</v>
          </cell>
          <cell r="AC548" t="str">
            <v>RITMO ESPERADO</v>
          </cell>
        </row>
        <row r="549">
          <cell r="A549">
            <v>1756</v>
          </cell>
          <cell r="B549" t="str">
            <v/>
          </cell>
          <cell r="C549" t="str">
            <v>SAN IGNACIO DE SABANETA</v>
          </cell>
          <cell r="D549" t="str">
            <v/>
          </cell>
          <cell r="E549" t="str">
            <v>SANTIAGO RODRIGUEZ</v>
          </cell>
          <cell r="F549" t="str">
            <v>SAN IGNACIO DE SABANETA</v>
          </cell>
          <cell r="G549" t="str">
            <v>NUEVA</v>
          </cell>
          <cell r="H549" t="str">
            <v>2</v>
          </cell>
          <cell r="I549" t="str">
            <v>ESTANCIA (E)</v>
          </cell>
          <cell r="J549"/>
          <cell r="K549" t="str">
            <v>MOPC</v>
          </cell>
          <cell r="L549" t="str">
            <v>CRISTIAN FRANCISCO CABRERA RAMOS</v>
          </cell>
          <cell r="M549">
            <v>10</v>
          </cell>
          <cell r="N549" t="str">
            <v>DIOGENES REYES</v>
          </cell>
          <cell r="O549">
            <v>12</v>
          </cell>
          <cell r="P549">
            <v>44180</v>
          </cell>
          <cell r="Q549">
            <v>44180</v>
          </cell>
          <cell r="R549">
            <v>44180</v>
          </cell>
          <cell r="S549" t="str">
            <v>COINCIDE</v>
          </cell>
          <cell r="T549" t="str">
            <v>COINCIDE</v>
          </cell>
          <cell r="U549" t="str">
            <v>COINCIDE</v>
          </cell>
          <cell r="V549">
            <v>44180</v>
          </cell>
          <cell r="W549">
            <v>44180</v>
          </cell>
          <cell r="X549"/>
          <cell r="Y549"/>
          <cell r="Z549" t="str">
            <v>ACTIVA</v>
          </cell>
          <cell r="AA549" t="str">
            <v>ACTIVA</v>
          </cell>
          <cell r="AB549" t="str">
            <v>COINCIDE</v>
          </cell>
          <cell r="AC549" t="str">
            <v>RITMO ESPERADO</v>
          </cell>
        </row>
        <row r="550">
          <cell r="A550">
            <v>1886</v>
          </cell>
          <cell r="B550" t="str">
            <v>0363-2015</v>
          </cell>
          <cell r="C550" t="str">
            <v>ESPERANZA</v>
          </cell>
          <cell r="D550" t="str">
            <v/>
          </cell>
          <cell r="E550" t="str">
            <v>VALVERDE</v>
          </cell>
          <cell r="F550" t="str">
            <v>ESPERANZA</v>
          </cell>
          <cell r="G550" t="str">
            <v>NUEVA</v>
          </cell>
          <cell r="H550" t="str">
            <v>2</v>
          </cell>
          <cell r="I550" t="str">
            <v>ESTANCIA (E)</v>
          </cell>
          <cell r="J550"/>
          <cell r="K550" t="str">
            <v>MOPC2</v>
          </cell>
          <cell r="L550" t="str">
            <v>JOSE FRANCISCO CABRERA TINEO</v>
          </cell>
          <cell r="M550">
            <v>10</v>
          </cell>
          <cell r="N550" t="str">
            <v>DIOGENES REYES</v>
          </cell>
          <cell r="O550">
            <v>70</v>
          </cell>
          <cell r="P550">
            <v>43951</v>
          </cell>
          <cell r="Q550">
            <v>44012</v>
          </cell>
          <cell r="R550">
            <v>43951</v>
          </cell>
          <cell r="S550" t="str">
            <v>NO COINCIDE</v>
          </cell>
          <cell r="T550" t="str">
            <v>COINCIDE</v>
          </cell>
          <cell r="U550" t="str">
            <v>NO COINCIDE</v>
          </cell>
          <cell r="V550">
            <v>43951</v>
          </cell>
          <cell r="W550">
            <v>43951</v>
          </cell>
          <cell r="X550"/>
          <cell r="Y550"/>
          <cell r="Z550" t="str">
            <v>ACTIVA</v>
          </cell>
          <cell r="AA550" t="str">
            <v>ACTIVA</v>
          </cell>
          <cell r="AB550" t="str">
            <v>COINCIDE</v>
          </cell>
          <cell r="AC550" t="str">
            <v>RITMO ESPERADO</v>
          </cell>
        </row>
        <row r="551">
          <cell r="A551">
            <v>1468</v>
          </cell>
          <cell r="B551" t="str">
            <v/>
          </cell>
          <cell r="C551" t="str">
            <v>EL PORTAL-ATALA (LAGUNA SALADA)</v>
          </cell>
          <cell r="D551" t="str">
            <v/>
          </cell>
          <cell r="E551" t="str">
            <v>VALVERDE</v>
          </cell>
          <cell r="F551" t="str">
            <v>LAGUNA SALADA</v>
          </cell>
          <cell r="G551" t="str">
            <v>NUEVA</v>
          </cell>
          <cell r="H551" t="str">
            <v>2</v>
          </cell>
          <cell r="I551" t="str">
            <v>ESTANCIA (E)</v>
          </cell>
          <cell r="J551"/>
          <cell r="K551" t="str">
            <v>MOPC</v>
          </cell>
          <cell r="L551" t="str">
            <v>JESUS RAMON NUÑEZ MERCADO</v>
          </cell>
          <cell r="M551">
            <v>10</v>
          </cell>
          <cell r="N551" t="str">
            <v>DIOGENES REYES</v>
          </cell>
          <cell r="O551">
            <v>1</v>
          </cell>
          <cell r="P551">
            <v>44237</v>
          </cell>
          <cell r="Q551">
            <v>44237</v>
          </cell>
          <cell r="R551">
            <v>44237</v>
          </cell>
          <cell r="S551" t="str">
            <v>COINCIDE</v>
          </cell>
          <cell r="T551" t="str">
            <v>COINCIDE</v>
          </cell>
          <cell r="U551" t="str">
            <v>COINCIDE</v>
          </cell>
          <cell r="V551">
            <v>44237</v>
          </cell>
          <cell r="W551">
            <v>44237</v>
          </cell>
          <cell r="X551"/>
          <cell r="Y551"/>
          <cell r="Z551" t="str">
            <v>PRELIMINARES</v>
          </cell>
          <cell r="AA551" t="str">
            <v>PRELIMINARES</v>
          </cell>
          <cell r="AB551" t="str">
            <v>COINCIDE</v>
          </cell>
          <cell r="AC551" t="str">
            <v>EN MANOS DEL SUPERVISOR</v>
          </cell>
        </row>
        <row r="552">
          <cell r="A552">
            <v>1491</v>
          </cell>
          <cell r="B552" t="str">
            <v/>
          </cell>
          <cell r="C552" t="str">
            <v>BLOQUE DE BARRIOS HORMIGUERO-LOS JIBARITOS-VILLA DUARTE Y 24 DE ABRIL</v>
          </cell>
          <cell r="D552" t="str">
            <v/>
          </cell>
          <cell r="E552" t="str">
            <v>DUARTE</v>
          </cell>
          <cell r="F552" t="str">
            <v>SAN FRANCISCO DE MACORIS</v>
          </cell>
          <cell r="G552" t="str">
            <v>NUEVA</v>
          </cell>
          <cell r="H552" t="str">
            <v>2</v>
          </cell>
          <cell r="I552" t="str">
            <v>ESTANCIA (E)</v>
          </cell>
          <cell r="J552"/>
          <cell r="K552" t="str">
            <v>MOPC2</v>
          </cell>
          <cell r="L552" t="str">
            <v>MIZRAIM AMIHER SANTOS HERNANDEZ</v>
          </cell>
          <cell r="M552">
            <v>10</v>
          </cell>
          <cell r="N552" t="str">
            <v>JEISET SUSANA</v>
          </cell>
          <cell r="O552">
            <v>3</v>
          </cell>
          <cell r="P552">
            <v>44244</v>
          </cell>
          <cell r="Q552">
            <v>44425</v>
          </cell>
          <cell r="R552">
            <v>44244</v>
          </cell>
          <cell r="S552" t="str">
            <v>NO COINCIDE</v>
          </cell>
          <cell r="T552" t="str">
            <v>COINCIDE</v>
          </cell>
          <cell r="U552" t="str">
            <v>NO COINCIDE</v>
          </cell>
          <cell r="V552">
            <v>44244</v>
          </cell>
          <cell r="W552">
            <v>44244</v>
          </cell>
          <cell r="X552"/>
          <cell r="Y552">
            <v>43487</v>
          </cell>
          <cell r="Z552" t="str">
            <v>DETENIDA</v>
          </cell>
          <cell r="AA552" t="str">
            <v>PRELIMINARES</v>
          </cell>
          <cell r="AB552" t="str">
            <v>NO COINCIDE</v>
          </cell>
          <cell r="AC552" t="str">
            <v>A LA ESPERA DE DOCUMENTOS</v>
          </cell>
        </row>
        <row r="553">
          <cell r="A553">
            <v>1495</v>
          </cell>
          <cell r="B553" t="str">
            <v>0043-15</v>
          </cell>
          <cell r="C553" t="str">
            <v>URB. ALMANZAR</v>
          </cell>
          <cell r="D553" t="str">
            <v/>
          </cell>
          <cell r="E553" t="str">
            <v>DUARTE</v>
          </cell>
          <cell r="F553" t="str">
            <v>SAN FRANCISCO DE MACORIS</v>
          </cell>
          <cell r="G553" t="str">
            <v>NUEVA</v>
          </cell>
          <cell r="H553" t="str">
            <v>2</v>
          </cell>
          <cell r="I553" t="str">
            <v>ESTANCIA (E)</v>
          </cell>
          <cell r="J553"/>
          <cell r="K553" t="str">
            <v>MOPC2</v>
          </cell>
          <cell r="L553" t="str">
            <v>JUAN CARLOS DIAZ OLIVO</v>
          </cell>
          <cell r="M553">
            <v>10</v>
          </cell>
          <cell r="N553" t="str">
            <v>JEISET SUSANA</v>
          </cell>
          <cell r="O553">
            <v>59</v>
          </cell>
          <cell r="P553">
            <v>43966</v>
          </cell>
          <cell r="Q553">
            <v>44027</v>
          </cell>
          <cell r="R553">
            <v>43966</v>
          </cell>
          <cell r="S553" t="str">
            <v>NO COINCIDE</v>
          </cell>
          <cell r="T553" t="str">
            <v>COINCIDE</v>
          </cell>
          <cell r="U553" t="str">
            <v>NO COINCIDE</v>
          </cell>
          <cell r="V553">
            <v>43966</v>
          </cell>
          <cell r="W553">
            <v>43966</v>
          </cell>
          <cell r="X553"/>
          <cell r="Y553"/>
          <cell r="Z553" t="str">
            <v>ACTIVA</v>
          </cell>
          <cell r="AA553" t="str">
            <v>ACTIVA</v>
          </cell>
          <cell r="AB553" t="str">
            <v>COINCIDE</v>
          </cell>
          <cell r="AC553" t="str">
            <v>RITMO ESPERADO</v>
          </cell>
        </row>
        <row r="554">
          <cell r="A554">
            <v>1508</v>
          </cell>
          <cell r="B554" t="str">
            <v>0056-15</v>
          </cell>
          <cell r="C554" t="str">
            <v>GASPAR HERNANDEZ</v>
          </cell>
          <cell r="D554" t="str">
            <v>GASPAR HERNANDEZ</v>
          </cell>
          <cell r="E554" t="str">
            <v>ESPAILLAT</v>
          </cell>
          <cell r="F554" t="str">
            <v>GASPAR HERNANDEZ</v>
          </cell>
          <cell r="G554" t="str">
            <v>NUEVA</v>
          </cell>
          <cell r="H554" t="str">
            <v>2</v>
          </cell>
          <cell r="I554" t="str">
            <v>ESTANCIA (E)</v>
          </cell>
          <cell r="J554"/>
          <cell r="K554" t="str">
            <v>MOPC</v>
          </cell>
          <cell r="L554" t="str">
            <v>JOSE RAMON CEPIN LOPEZ</v>
          </cell>
          <cell r="M554">
            <v>10</v>
          </cell>
          <cell r="N554" t="str">
            <v>JEISET SUSANA</v>
          </cell>
          <cell r="O554">
            <v>54</v>
          </cell>
          <cell r="P554">
            <v>43939</v>
          </cell>
          <cell r="Q554">
            <v>44089</v>
          </cell>
          <cell r="R554">
            <v>43939</v>
          </cell>
          <cell r="S554" t="str">
            <v>NO COINCIDE</v>
          </cell>
          <cell r="T554" t="str">
            <v>COINCIDE</v>
          </cell>
          <cell r="U554" t="str">
            <v>NO COINCIDE</v>
          </cell>
          <cell r="V554">
            <v>43939</v>
          </cell>
          <cell r="W554">
            <v>43936</v>
          </cell>
          <cell r="X554"/>
          <cell r="Y554"/>
          <cell r="Z554" t="str">
            <v>ACTIVA</v>
          </cell>
          <cell r="AA554" t="str">
            <v>ACTIVA</v>
          </cell>
          <cell r="AB554" t="str">
            <v>COINCIDE</v>
          </cell>
          <cell r="AC554" t="str">
            <v>RITMO ESPERADO</v>
          </cell>
        </row>
        <row r="555">
          <cell r="A555">
            <v>1518</v>
          </cell>
          <cell r="B555" t="str">
            <v>0061-15</v>
          </cell>
          <cell r="C555" t="str">
            <v>MOCA</v>
          </cell>
          <cell r="D555" t="str">
            <v>MOCA</v>
          </cell>
          <cell r="E555" t="str">
            <v>ESPAILLAT</v>
          </cell>
          <cell r="F555" t="str">
            <v>MOCA</v>
          </cell>
          <cell r="G555" t="str">
            <v>NUEVA</v>
          </cell>
          <cell r="H555" t="str">
            <v>2</v>
          </cell>
          <cell r="I555" t="str">
            <v>ESTANCIA (E)</v>
          </cell>
          <cell r="J555"/>
          <cell r="K555" t="str">
            <v>MOPC</v>
          </cell>
          <cell r="L555" t="str">
            <v>LUIS RAFAEL SANTOS ROJAS</v>
          </cell>
          <cell r="M555">
            <v>10</v>
          </cell>
          <cell r="N555" t="str">
            <v>JEISET SUSANA</v>
          </cell>
          <cell r="O555">
            <v>77</v>
          </cell>
          <cell r="P555">
            <v>43945</v>
          </cell>
          <cell r="Q555">
            <v>44006</v>
          </cell>
          <cell r="R555">
            <v>43945</v>
          </cell>
          <cell r="S555" t="str">
            <v>NO COINCIDE</v>
          </cell>
          <cell r="T555" t="str">
            <v>COINCIDE</v>
          </cell>
          <cell r="U555" t="str">
            <v>NO COINCIDE</v>
          </cell>
          <cell r="V555">
            <v>43945</v>
          </cell>
          <cell r="W555">
            <v>43945</v>
          </cell>
          <cell r="X555"/>
          <cell r="Y555"/>
          <cell r="Z555" t="str">
            <v>ACTIVA</v>
          </cell>
          <cell r="AA555" t="str">
            <v>DETENIDA</v>
          </cell>
          <cell r="AB555" t="str">
            <v>NO COINCIDE</v>
          </cell>
          <cell r="AC555" t="str">
            <v>PENDIENTE PAGO CUBICACION</v>
          </cell>
        </row>
        <row r="556">
          <cell r="A556">
            <v>1525</v>
          </cell>
          <cell r="B556" t="str">
            <v/>
          </cell>
          <cell r="C556" t="str">
            <v>SALCEDO</v>
          </cell>
          <cell r="D556" t="str">
            <v/>
          </cell>
          <cell r="E556" t="str">
            <v>HERMANAS MIRABAL</v>
          </cell>
          <cell r="F556" t="str">
            <v>SALCEDO</v>
          </cell>
          <cell r="G556" t="str">
            <v>NUEVA</v>
          </cell>
          <cell r="H556" t="str">
            <v>2</v>
          </cell>
          <cell r="I556" t="str">
            <v>ESTANCIA (E)</v>
          </cell>
          <cell r="J556"/>
          <cell r="K556" t="str">
            <v>MOPC2</v>
          </cell>
          <cell r="L556" t="str">
            <v>ELIO MANUEL MARTINEZ GLOSS</v>
          </cell>
          <cell r="M556">
            <v>10</v>
          </cell>
          <cell r="N556" t="str">
            <v>JEISET SUSANA</v>
          </cell>
          <cell r="O556">
            <v>1</v>
          </cell>
          <cell r="P556">
            <v>44554</v>
          </cell>
          <cell r="Q556">
            <v>44554</v>
          </cell>
          <cell r="R556">
            <v>44554</v>
          </cell>
          <cell r="S556" t="str">
            <v>COINCIDE</v>
          </cell>
          <cell r="T556" t="str">
            <v>COINCIDE</v>
          </cell>
          <cell r="U556" t="str">
            <v>COINCIDE</v>
          </cell>
          <cell r="V556">
            <v>44554</v>
          </cell>
          <cell r="W556">
            <v>44554</v>
          </cell>
          <cell r="X556"/>
          <cell r="Y556">
            <v>43381</v>
          </cell>
          <cell r="Z556" t="str">
            <v>DETENIDA</v>
          </cell>
          <cell r="AA556" t="str">
            <v>DETENIDA</v>
          </cell>
          <cell r="AB556" t="str">
            <v>COINCIDE</v>
          </cell>
          <cell r="AC556" t="str">
            <v xml:space="preserve">PAGO SOLAR </v>
          </cell>
        </row>
        <row r="557">
          <cell r="A557">
            <v>1562</v>
          </cell>
          <cell r="B557" t="str">
            <v>0105-15</v>
          </cell>
          <cell r="C557" t="str">
            <v>CONSTANZA</v>
          </cell>
          <cell r="D557" t="str">
            <v>CONSTANZA</v>
          </cell>
          <cell r="E557" t="str">
            <v>LA VEGA</v>
          </cell>
          <cell r="F557" t="str">
            <v>CONSTANZA</v>
          </cell>
          <cell r="G557" t="str">
            <v>NUEVA</v>
          </cell>
          <cell r="H557" t="str">
            <v>2</v>
          </cell>
          <cell r="I557" t="str">
            <v>ESTANCIA (E)</v>
          </cell>
          <cell r="J557"/>
          <cell r="K557" t="str">
            <v>MOPC</v>
          </cell>
          <cell r="L557" t="str">
            <v>LICELO VASQUEZ TINEO</v>
          </cell>
          <cell r="M557">
            <v>10</v>
          </cell>
          <cell r="N557" t="str">
            <v>JEISET SUSANA</v>
          </cell>
          <cell r="O557">
            <v>100</v>
          </cell>
          <cell r="P557">
            <v>43868</v>
          </cell>
          <cell r="Q557">
            <v>43893</v>
          </cell>
          <cell r="R557">
            <v>43868</v>
          </cell>
          <cell r="S557" t="str">
            <v>NO COINCIDE</v>
          </cell>
          <cell r="T557" t="str">
            <v>COINCIDE</v>
          </cell>
          <cell r="U557" t="str">
            <v>NO COINCIDE</v>
          </cell>
          <cell r="V557">
            <v>43868</v>
          </cell>
          <cell r="W557">
            <v>43857</v>
          </cell>
          <cell r="X557"/>
          <cell r="Y557"/>
          <cell r="Z557" t="str">
            <v>ACTIVA</v>
          </cell>
          <cell r="AA557" t="str">
            <v>TERMINADA</v>
          </cell>
          <cell r="AB557" t="str">
            <v>NO COINCIDE</v>
          </cell>
          <cell r="AC557" t="str">
            <v>RITMO ESPERADO</v>
          </cell>
        </row>
        <row r="558">
          <cell r="A558">
            <v>1566</v>
          </cell>
          <cell r="B558" t="str">
            <v>0397-15</v>
          </cell>
          <cell r="C558" t="str">
            <v>JARABACOA</v>
          </cell>
          <cell r="D558" t="str">
            <v/>
          </cell>
          <cell r="E558" t="str">
            <v>LA VEGA</v>
          </cell>
          <cell r="F558" t="str">
            <v>JARABACOA</v>
          </cell>
          <cell r="G558" t="str">
            <v>NUEVA</v>
          </cell>
          <cell r="H558" t="str">
            <v>2</v>
          </cell>
          <cell r="I558" t="str">
            <v>ESTANCIA (E)</v>
          </cell>
          <cell r="J558"/>
          <cell r="K558" t="str">
            <v>MOPC</v>
          </cell>
          <cell r="L558" t="str">
            <v>DISCONART DISEÑOS &amp; CONSTRUCCIONES SRL</v>
          </cell>
          <cell r="M558">
            <v>10</v>
          </cell>
          <cell r="N558" t="str">
            <v>JEISET SUSANA</v>
          </cell>
          <cell r="O558">
            <v>3</v>
          </cell>
          <cell r="P558">
            <v>44310</v>
          </cell>
          <cell r="Q558">
            <v>44557</v>
          </cell>
          <cell r="R558">
            <v>44310</v>
          </cell>
          <cell r="S558" t="str">
            <v>NO COINCIDE</v>
          </cell>
          <cell r="T558" t="str">
            <v>COINCIDE</v>
          </cell>
          <cell r="U558" t="str">
            <v>NO COINCIDE</v>
          </cell>
          <cell r="V558">
            <v>44310</v>
          </cell>
          <cell r="W558">
            <v>44310</v>
          </cell>
          <cell r="X558"/>
          <cell r="Y558">
            <v>43516</v>
          </cell>
          <cell r="Z558" t="str">
            <v>DETENIDA</v>
          </cell>
          <cell r="AA558" t="str">
            <v>PRELIMINARES</v>
          </cell>
          <cell r="AB558" t="str">
            <v>NO COINCIDE</v>
          </cell>
          <cell r="AC558" t="str">
            <v>DEPARTAMENTO DISEÑO</v>
          </cell>
        </row>
        <row r="559">
          <cell r="A559">
            <v>962</v>
          </cell>
          <cell r="B559" t="str">
            <v>1722-2013</v>
          </cell>
          <cell r="C559" t="str">
            <v>SAN MARTIN-VILLA FRANCISCA</v>
          </cell>
          <cell r="D559" t="str">
            <v>SAN MARTIN-VILLA FRANCISCA</v>
          </cell>
          <cell r="E559" t="str">
            <v>LA VEGA</v>
          </cell>
          <cell r="F559" t="str">
            <v>LA VEGA</v>
          </cell>
          <cell r="G559" t="str">
            <v>NUEVA</v>
          </cell>
          <cell r="H559" t="str">
            <v>1</v>
          </cell>
          <cell r="I559" t="str">
            <v>ESTANCIA (E)</v>
          </cell>
          <cell r="J559"/>
          <cell r="K559" t="str">
            <v>MOPC</v>
          </cell>
          <cell r="L559" t="str">
            <v>MATERIALES LIGEROS CONSTRUCCIONES ARQUITECTURA Y ASESORIA SRL</v>
          </cell>
          <cell r="M559">
            <v>10</v>
          </cell>
          <cell r="N559" t="str">
            <v>JEISET SUSANA</v>
          </cell>
          <cell r="O559">
            <v>50</v>
          </cell>
          <cell r="P559">
            <v>44064</v>
          </cell>
          <cell r="Q559">
            <v>44095</v>
          </cell>
          <cell r="R559">
            <v>44064</v>
          </cell>
          <cell r="S559" t="str">
            <v>NO COINCIDE</v>
          </cell>
          <cell r="T559" t="str">
            <v>COINCIDE</v>
          </cell>
          <cell r="U559" t="str">
            <v>NO COINCIDE</v>
          </cell>
          <cell r="V559">
            <v>44064</v>
          </cell>
          <cell r="W559">
            <v>44064</v>
          </cell>
          <cell r="X559"/>
          <cell r="Y559">
            <v>43739</v>
          </cell>
          <cell r="Z559" t="str">
            <v>DETENIDA</v>
          </cell>
          <cell r="AA559" t="str">
            <v>DETENIDA</v>
          </cell>
          <cell r="AB559" t="str">
            <v>COINCIDE</v>
          </cell>
          <cell r="AC559" t="str">
            <v>PENDIENTE PAGO CUBICACION</v>
          </cell>
        </row>
        <row r="560">
          <cell r="A560">
            <v>1471</v>
          </cell>
          <cell r="B560" t="str">
            <v>0031-15</v>
          </cell>
          <cell r="C560" t="str">
            <v>ESTANCIA INFANTIL LA VEGA (ENSANCHE QUISQUEYA)</v>
          </cell>
          <cell r="D560" t="str">
            <v/>
          </cell>
          <cell r="E560" t="str">
            <v>LA VEGA</v>
          </cell>
          <cell r="F560" t="str">
            <v>LA VEGA</v>
          </cell>
          <cell r="G560" t="str">
            <v>NUEVA</v>
          </cell>
          <cell r="H560" t="str">
            <v>2</v>
          </cell>
          <cell r="I560" t="str">
            <v>ESTANCIA (E)</v>
          </cell>
          <cell r="J560"/>
          <cell r="K560" t="str">
            <v>MOPC</v>
          </cell>
          <cell r="L560" t="str">
            <v>JOSE MIGUEL SANTANA VALDEZ</v>
          </cell>
          <cell r="M560">
            <v>10</v>
          </cell>
          <cell r="N560" t="str">
            <v>JEISET SUSANA</v>
          </cell>
          <cell r="O560">
            <v>0</v>
          </cell>
          <cell r="P560">
            <v>44424</v>
          </cell>
          <cell r="Q560">
            <v>44546</v>
          </cell>
          <cell r="R560">
            <v>44424</v>
          </cell>
          <cell r="S560" t="str">
            <v>NO COINCIDE</v>
          </cell>
          <cell r="T560" t="str">
            <v>COINCIDE</v>
          </cell>
          <cell r="U560" t="str">
            <v>NO COINCIDE</v>
          </cell>
          <cell r="V560">
            <v>44424</v>
          </cell>
          <cell r="W560">
            <v>44424</v>
          </cell>
          <cell r="X560"/>
          <cell r="Y560"/>
          <cell r="Z560" t="str">
            <v>NO INICIADA</v>
          </cell>
          <cell r="AA560" t="str">
            <v>NO INICIADA</v>
          </cell>
          <cell r="AB560" t="str">
            <v>COINCIDE</v>
          </cell>
          <cell r="AC560" t="str">
            <v>SOLAR NO IDENTIFICADO</v>
          </cell>
        </row>
        <row r="561">
          <cell r="A561">
            <v>1575</v>
          </cell>
          <cell r="B561" t="str">
            <v>0113-15</v>
          </cell>
          <cell r="C561" t="str">
            <v>LA VEGA</v>
          </cell>
          <cell r="D561" t="str">
            <v>LA VEGA</v>
          </cell>
          <cell r="E561" t="str">
            <v>LA VEGA</v>
          </cell>
          <cell r="F561" t="str">
            <v>LA VEGA</v>
          </cell>
          <cell r="G561" t="str">
            <v>NUEVA</v>
          </cell>
          <cell r="H561" t="str">
            <v>2</v>
          </cell>
          <cell r="I561" t="str">
            <v>ESTANCIA (E)</v>
          </cell>
          <cell r="J561"/>
          <cell r="K561" t="str">
            <v>MOPC</v>
          </cell>
          <cell r="L561" t="str">
            <v>FELIX TAVAREZ DISLA</v>
          </cell>
          <cell r="M561">
            <v>10</v>
          </cell>
          <cell r="N561" t="str">
            <v>JEISET SUSANA</v>
          </cell>
          <cell r="O561">
            <v>3</v>
          </cell>
          <cell r="P561">
            <v>44057</v>
          </cell>
          <cell r="Q561">
            <v>44544</v>
          </cell>
          <cell r="R561">
            <v>44544</v>
          </cell>
          <cell r="S561" t="str">
            <v>NO COINCIDE</v>
          </cell>
          <cell r="T561" t="str">
            <v>NO COINCIDE</v>
          </cell>
          <cell r="U561" t="str">
            <v>COINCIDE</v>
          </cell>
          <cell r="V561">
            <v>44057</v>
          </cell>
          <cell r="W561">
            <v>44057</v>
          </cell>
          <cell r="X561"/>
          <cell r="Y561">
            <v>43640</v>
          </cell>
          <cell r="Z561" t="str">
            <v>DETENIDA</v>
          </cell>
          <cell r="AA561" t="str">
            <v>DETENIDA</v>
          </cell>
          <cell r="AB561" t="str">
            <v>COINCIDE</v>
          </cell>
          <cell r="AC561" t="str">
            <v>MAL MANEJO FINANCIERO-DESCAPITALIZACION DEL CONTRATISTA</v>
          </cell>
        </row>
        <row r="562">
          <cell r="A562">
            <v>1576</v>
          </cell>
          <cell r="B562" t="str">
            <v>0114-15</v>
          </cell>
          <cell r="C562" t="str">
            <v>LA VEGA (LA ALBOLEDA I-IV)</v>
          </cell>
          <cell r="D562" t="str">
            <v>LA VEGA (LA ALBOLEDA I-IV)</v>
          </cell>
          <cell r="E562" t="str">
            <v>LA VEGA</v>
          </cell>
          <cell r="F562" t="str">
            <v>LA VEGA</v>
          </cell>
          <cell r="G562" t="str">
            <v>NUEVA</v>
          </cell>
          <cell r="H562" t="str">
            <v>2</v>
          </cell>
          <cell r="I562" t="str">
            <v>ESTANCIA (E)</v>
          </cell>
          <cell r="J562"/>
          <cell r="K562" t="str">
            <v>MOPC</v>
          </cell>
          <cell r="L562" t="str">
            <v>IVAN IGNACIO DE LOS SANTOS JAVIER</v>
          </cell>
          <cell r="M562">
            <v>10</v>
          </cell>
          <cell r="N562" t="str">
            <v>JEISET SUSANA</v>
          </cell>
          <cell r="O562">
            <v>71</v>
          </cell>
          <cell r="P562">
            <v>43971</v>
          </cell>
          <cell r="Q562">
            <v>43971</v>
          </cell>
          <cell r="R562">
            <v>43971</v>
          </cell>
          <cell r="S562" t="str">
            <v>COINCIDE</v>
          </cell>
          <cell r="T562" t="str">
            <v>COINCIDE</v>
          </cell>
          <cell r="U562" t="str">
            <v>COINCIDE</v>
          </cell>
          <cell r="V562">
            <v>43971</v>
          </cell>
          <cell r="W562">
            <v>43971</v>
          </cell>
          <cell r="X562"/>
          <cell r="Y562">
            <v>43735</v>
          </cell>
          <cell r="Z562" t="str">
            <v>DETENIDA</v>
          </cell>
          <cell r="AA562" t="str">
            <v>ACTIVA</v>
          </cell>
          <cell r="AB562" t="str">
            <v>NO COINCIDE</v>
          </cell>
          <cell r="AC562" t="str">
            <v>RITMO ESPERADO</v>
          </cell>
        </row>
        <row r="563">
          <cell r="A563">
            <v>1588</v>
          </cell>
          <cell r="B563" t="str">
            <v>0130-15</v>
          </cell>
          <cell r="C563" t="str">
            <v>BONAO</v>
          </cell>
          <cell r="D563" t="str">
            <v>BONAO</v>
          </cell>
          <cell r="E563" t="str">
            <v>MONSEÑOR NOUEL</v>
          </cell>
          <cell r="F563" t="str">
            <v>BONAO</v>
          </cell>
          <cell r="G563" t="str">
            <v>NUEVA</v>
          </cell>
          <cell r="H563" t="str">
            <v>2</v>
          </cell>
          <cell r="I563" t="str">
            <v>ESTANCIA (E)</v>
          </cell>
          <cell r="J563"/>
          <cell r="K563" t="str">
            <v>MOPC</v>
          </cell>
          <cell r="L563" t="str">
            <v>CARMEN MARGARITA MEDINA PEÑA</v>
          </cell>
          <cell r="M563">
            <v>10</v>
          </cell>
          <cell r="N563" t="str">
            <v>JEISET SUSANA</v>
          </cell>
          <cell r="O563">
            <v>4</v>
          </cell>
          <cell r="P563">
            <v>44309</v>
          </cell>
          <cell r="Q563">
            <v>44553</v>
          </cell>
          <cell r="R563">
            <v>44309</v>
          </cell>
          <cell r="S563" t="str">
            <v>NO COINCIDE</v>
          </cell>
          <cell r="T563" t="str">
            <v>COINCIDE</v>
          </cell>
          <cell r="U563" t="str">
            <v>NO COINCIDE</v>
          </cell>
          <cell r="V563">
            <v>44309</v>
          </cell>
          <cell r="W563">
            <v>44309</v>
          </cell>
          <cell r="X563"/>
          <cell r="Y563">
            <v>42193</v>
          </cell>
          <cell r="Z563" t="str">
            <v>DETENIDA</v>
          </cell>
          <cell r="AA563" t="str">
            <v>ACTIVA</v>
          </cell>
          <cell r="AB563" t="str">
            <v>NO COINCIDE</v>
          </cell>
          <cell r="AC563" t="str">
            <v>RITMO ESPERADO</v>
          </cell>
        </row>
        <row r="564">
          <cell r="A564">
            <v>1589</v>
          </cell>
          <cell r="B564" t="str">
            <v>0131-15</v>
          </cell>
          <cell r="C564" t="str">
            <v>BONAO (CENTRO DE LA CIUDAD)</v>
          </cell>
          <cell r="D564" t="str">
            <v>BONAO (CENTRO DE LA CIUDAD)</v>
          </cell>
          <cell r="E564" t="str">
            <v>MONSEÑOR NOUEL</v>
          </cell>
          <cell r="F564" t="str">
            <v>BONAO</v>
          </cell>
          <cell r="G564" t="str">
            <v>NUEVA</v>
          </cell>
          <cell r="H564" t="str">
            <v>2</v>
          </cell>
          <cell r="I564" t="str">
            <v>ESTANCIA (E)</v>
          </cell>
          <cell r="J564"/>
          <cell r="K564" t="str">
            <v>MOPC</v>
          </cell>
          <cell r="L564" t="str">
            <v>JOAN ALEXANDER HERNANDEZ VALDEZ</v>
          </cell>
          <cell r="M564">
            <v>10</v>
          </cell>
          <cell r="N564" t="str">
            <v>JEISET SUSANA</v>
          </cell>
          <cell r="O564">
            <v>0</v>
          </cell>
          <cell r="P564">
            <v>44194</v>
          </cell>
          <cell r="Q564">
            <v>44559</v>
          </cell>
          <cell r="R564">
            <v>44194</v>
          </cell>
          <cell r="S564" t="str">
            <v>NO COINCIDE</v>
          </cell>
          <cell r="T564" t="str">
            <v>COINCIDE</v>
          </cell>
          <cell r="U564" t="str">
            <v>NO COINCIDE</v>
          </cell>
          <cell r="V564">
            <v>44194</v>
          </cell>
          <cell r="W564">
            <v>44194</v>
          </cell>
          <cell r="X564"/>
          <cell r="Y564">
            <v>42207</v>
          </cell>
          <cell r="Z564" t="str">
            <v>NO INICIADA</v>
          </cell>
          <cell r="AA564" t="str">
            <v>NO INICIADA</v>
          </cell>
          <cell r="AB564" t="str">
            <v>COINCIDE</v>
          </cell>
          <cell r="AC564" t="str">
            <v>SOLAR NO IDENTIFICADO</v>
          </cell>
        </row>
        <row r="565">
          <cell r="A565">
            <v>1490</v>
          </cell>
          <cell r="B565" t="str">
            <v/>
          </cell>
          <cell r="C565" t="str">
            <v>MAIMON (BLOQUE DE BARRIOS ALTO DE JAVIELA Y ENS. CASTELLANA)</v>
          </cell>
          <cell r="D565" t="str">
            <v/>
          </cell>
          <cell r="E565" t="str">
            <v>MONSEÑOR NOUEL</v>
          </cell>
          <cell r="F565" t="str">
            <v>MAIMON</v>
          </cell>
          <cell r="G565" t="str">
            <v>NUEVA</v>
          </cell>
          <cell r="H565" t="str">
            <v>2</v>
          </cell>
          <cell r="I565" t="str">
            <v>ESTANCIA (E)</v>
          </cell>
          <cell r="J565"/>
          <cell r="K565" t="str">
            <v>MOPC2</v>
          </cell>
          <cell r="L565" t="str">
            <v>JONATAN EMMANUEL PAULA TAVERAS</v>
          </cell>
          <cell r="M565">
            <v>10</v>
          </cell>
          <cell r="N565" t="str">
            <v>JEISET SUSANA</v>
          </cell>
          <cell r="O565">
            <v>0</v>
          </cell>
          <cell r="P565">
            <v>44179</v>
          </cell>
          <cell r="Q565">
            <v>44551</v>
          </cell>
          <cell r="R565">
            <v>44179</v>
          </cell>
          <cell r="S565" t="str">
            <v>NO COINCIDE</v>
          </cell>
          <cell r="T565" t="str">
            <v>COINCIDE</v>
          </cell>
          <cell r="U565" t="str">
            <v>NO COINCIDE</v>
          </cell>
          <cell r="V565">
            <v>44179</v>
          </cell>
          <cell r="W565">
            <v>44179</v>
          </cell>
          <cell r="X565"/>
          <cell r="Y565"/>
          <cell r="Z565" t="str">
            <v>NO INICIADA</v>
          </cell>
          <cell r="AA565" t="str">
            <v>NO INICIADA</v>
          </cell>
          <cell r="AB565" t="str">
            <v>COINCIDE</v>
          </cell>
          <cell r="AC565" t="str">
            <v>SOLAR NO IDENTIFICADO</v>
          </cell>
        </row>
        <row r="566">
          <cell r="A566">
            <v>1641</v>
          </cell>
          <cell r="B566" t="str">
            <v>0169-15</v>
          </cell>
          <cell r="C566" t="str">
            <v>LAS TERRENAS</v>
          </cell>
          <cell r="D566" t="str">
            <v/>
          </cell>
          <cell r="E566" t="str">
            <v>SAMANA</v>
          </cell>
          <cell r="F566" t="str">
            <v>LAS TERRENAS</v>
          </cell>
          <cell r="G566" t="str">
            <v>NUEVA</v>
          </cell>
          <cell r="H566" t="str">
            <v>2</v>
          </cell>
          <cell r="I566" t="str">
            <v>ESTANCIA (E)</v>
          </cell>
          <cell r="J566"/>
          <cell r="K566" t="str">
            <v>MOPC</v>
          </cell>
          <cell r="L566" t="str">
            <v>KENNIA ALICIA LALANE MATOS</v>
          </cell>
          <cell r="M566">
            <v>10</v>
          </cell>
          <cell r="N566" t="str">
            <v>JEISET SUSANA</v>
          </cell>
          <cell r="O566">
            <v>10</v>
          </cell>
          <cell r="P566">
            <v>44424</v>
          </cell>
          <cell r="Q566">
            <v>44417</v>
          </cell>
          <cell r="R566">
            <v>44424</v>
          </cell>
          <cell r="S566" t="str">
            <v>NO COINCIDE</v>
          </cell>
          <cell r="T566" t="str">
            <v>COINCIDE</v>
          </cell>
          <cell r="U566" t="str">
            <v>NO COINCIDE</v>
          </cell>
          <cell r="V566">
            <v>44424</v>
          </cell>
          <cell r="W566">
            <v>44424</v>
          </cell>
          <cell r="X566"/>
          <cell r="Y566"/>
          <cell r="Z566" t="str">
            <v>ACTIVA</v>
          </cell>
          <cell r="AA566" t="str">
            <v>DETENIDA</v>
          </cell>
          <cell r="AB566" t="str">
            <v>NO COINCIDE</v>
          </cell>
          <cell r="AC566" t="str">
            <v>PENDIENTE PAGO CUBICACION</v>
          </cell>
        </row>
        <row r="567">
          <cell r="A567">
            <v>1645</v>
          </cell>
          <cell r="B567" t="str">
            <v>0173-15</v>
          </cell>
          <cell r="C567" t="str">
            <v>SAMANA</v>
          </cell>
          <cell r="D567" t="str">
            <v/>
          </cell>
          <cell r="E567" t="str">
            <v>SAMANA</v>
          </cell>
          <cell r="F567" t="str">
            <v>SAMANA</v>
          </cell>
          <cell r="G567" t="str">
            <v>NUEVA</v>
          </cell>
          <cell r="H567" t="str">
            <v>2</v>
          </cell>
          <cell r="I567" t="str">
            <v>ESTANCIA (E)</v>
          </cell>
          <cell r="J567"/>
          <cell r="K567" t="str">
            <v>MOPC</v>
          </cell>
          <cell r="L567" t="str">
            <v>ALEXIS SANTIAGO MONEGRO ANTIGUA</v>
          </cell>
          <cell r="M567">
            <v>10</v>
          </cell>
          <cell r="N567" t="str">
            <v>JEISET SUSANA</v>
          </cell>
          <cell r="O567">
            <v>16</v>
          </cell>
          <cell r="P567">
            <v>44188</v>
          </cell>
          <cell r="Q567">
            <v>44211</v>
          </cell>
          <cell r="R567">
            <v>44188</v>
          </cell>
          <cell r="S567" t="str">
            <v>NO COINCIDE</v>
          </cell>
          <cell r="T567" t="str">
            <v>COINCIDE</v>
          </cell>
          <cell r="U567" t="str">
            <v>NO COINCIDE</v>
          </cell>
          <cell r="V567">
            <v>44188</v>
          </cell>
          <cell r="W567">
            <v>44188</v>
          </cell>
          <cell r="X567"/>
          <cell r="Y567"/>
          <cell r="Z567" t="str">
            <v>ACTIVA</v>
          </cell>
          <cell r="AA567" t="str">
            <v>ACTIVA</v>
          </cell>
          <cell r="AB567" t="str">
            <v>COINCIDE</v>
          </cell>
          <cell r="AC567" t="str">
            <v>RITMO ESPERADO</v>
          </cell>
        </row>
        <row r="568">
          <cell r="A568">
            <v>989</v>
          </cell>
          <cell r="B568" t="str">
            <v>1692-2013</v>
          </cell>
          <cell r="C568" t="str">
            <v>COTUI</v>
          </cell>
          <cell r="D568" t="str">
            <v>COTUI</v>
          </cell>
          <cell r="E568" t="str">
            <v>SANCHEZ RAMIREZ</v>
          </cell>
          <cell r="F568" t="str">
            <v>COTUI</v>
          </cell>
          <cell r="G568" t="str">
            <v>NUEVA</v>
          </cell>
          <cell r="H568" t="str">
            <v>1</v>
          </cell>
          <cell r="I568" t="str">
            <v>ESTANCIA (E)</v>
          </cell>
          <cell r="J568"/>
          <cell r="K568" t="str">
            <v>MOPC</v>
          </cell>
          <cell r="L568" t="str">
            <v>CARLOS TAVARES ACOSTA</v>
          </cell>
          <cell r="M568">
            <v>10</v>
          </cell>
          <cell r="N568" t="str">
            <v>JEISET SUSANA</v>
          </cell>
          <cell r="O568">
            <v>69</v>
          </cell>
          <cell r="P568">
            <v>44179</v>
          </cell>
          <cell r="Q568">
            <v>44545</v>
          </cell>
          <cell r="R568">
            <v>44179</v>
          </cell>
          <cell r="S568" t="str">
            <v>NO COINCIDE</v>
          </cell>
          <cell r="T568" t="str">
            <v>COINCIDE</v>
          </cell>
          <cell r="U568" t="str">
            <v>NO COINCIDE</v>
          </cell>
          <cell r="V568">
            <v>44179</v>
          </cell>
          <cell r="W568">
            <v>44179</v>
          </cell>
          <cell r="X568"/>
          <cell r="Y568">
            <v>43480</v>
          </cell>
          <cell r="Z568" t="str">
            <v>DETENIDA</v>
          </cell>
          <cell r="AA568" t="str">
            <v>DETENIDA</v>
          </cell>
          <cell r="AB568" t="str">
            <v>COINCIDE</v>
          </cell>
          <cell r="AC568" t="str">
            <v>INTERVENCION LEGAL</v>
          </cell>
        </row>
        <row r="569">
          <cell r="A569">
            <v>1708</v>
          </cell>
          <cell r="B569" t="str">
            <v>0437-15</v>
          </cell>
          <cell r="C569" t="str">
            <v>COTUI 1</v>
          </cell>
          <cell r="D569" t="str">
            <v>COTUI 1</v>
          </cell>
          <cell r="E569" t="str">
            <v>SANCHEZ RAMIREZ</v>
          </cell>
          <cell r="F569" t="str">
            <v>COTUI</v>
          </cell>
          <cell r="G569" t="str">
            <v>NUEVA</v>
          </cell>
          <cell r="H569" t="str">
            <v>2</v>
          </cell>
          <cell r="I569" t="str">
            <v>ESTANCIA (E)</v>
          </cell>
          <cell r="J569"/>
          <cell r="K569" t="str">
            <v>MOPC</v>
          </cell>
          <cell r="L569" t="str">
            <v>INGETECTURA SRL</v>
          </cell>
          <cell r="M569">
            <v>10</v>
          </cell>
          <cell r="N569" t="str">
            <v>JEISET SUSANA</v>
          </cell>
          <cell r="O569">
            <v>1</v>
          </cell>
          <cell r="P569">
            <v>44180</v>
          </cell>
          <cell r="Q569">
            <v>44545</v>
          </cell>
          <cell r="R569">
            <v>44180</v>
          </cell>
          <cell r="S569" t="str">
            <v>NO COINCIDE</v>
          </cell>
          <cell r="T569" t="str">
            <v>COINCIDE</v>
          </cell>
          <cell r="U569" t="str">
            <v>NO COINCIDE</v>
          </cell>
          <cell r="V569">
            <v>44180</v>
          </cell>
          <cell r="W569">
            <v>44180</v>
          </cell>
          <cell r="X569"/>
          <cell r="Y569">
            <v>42403</v>
          </cell>
          <cell r="Z569" t="str">
            <v>DETENIDA</v>
          </cell>
          <cell r="AA569" t="str">
            <v>DETENIDA</v>
          </cell>
          <cell r="AB569" t="str">
            <v>COINCIDE</v>
          </cell>
          <cell r="AC569" t="str">
            <v>SOLAR NO IDENTIFICADO</v>
          </cell>
        </row>
        <row r="570">
          <cell r="A570">
            <v>1709</v>
          </cell>
          <cell r="B570" t="str">
            <v>0213-15</v>
          </cell>
          <cell r="C570" t="str">
            <v>COTUI 2</v>
          </cell>
          <cell r="D570" t="str">
            <v/>
          </cell>
          <cell r="E570" t="str">
            <v>SANCHEZ RAMIREZ</v>
          </cell>
          <cell r="F570" t="str">
            <v>COTUI</v>
          </cell>
          <cell r="G570" t="str">
            <v>NUEVA</v>
          </cell>
          <cell r="H570" t="str">
            <v>2</v>
          </cell>
          <cell r="I570" t="str">
            <v>ESTANCIA (E)</v>
          </cell>
          <cell r="J570"/>
          <cell r="K570" t="str">
            <v>MOPC</v>
          </cell>
          <cell r="L570" t="str">
            <v>JHONNY WILFREDO PEREZ ARIAS</v>
          </cell>
          <cell r="M570">
            <v>10</v>
          </cell>
          <cell r="N570" t="str">
            <v>JEISET SUSANA</v>
          </cell>
          <cell r="O570">
            <v>19</v>
          </cell>
          <cell r="P570">
            <v>44181</v>
          </cell>
          <cell r="Q570">
            <v>44433</v>
          </cell>
          <cell r="R570">
            <v>44181</v>
          </cell>
          <cell r="S570" t="str">
            <v>NO COINCIDE</v>
          </cell>
          <cell r="T570" t="str">
            <v>COINCIDE</v>
          </cell>
          <cell r="U570" t="str">
            <v>NO COINCIDE</v>
          </cell>
          <cell r="V570">
            <v>44181</v>
          </cell>
          <cell r="W570">
            <v>44181</v>
          </cell>
          <cell r="X570"/>
          <cell r="Y570"/>
          <cell r="Z570" t="str">
            <v>ACTIVA</v>
          </cell>
          <cell r="AA570" t="str">
            <v>ACTIVA</v>
          </cell>
          <cell r="AB570" t="str">
            <v>COINCIDE</v>
          </cell>
          <cell r="AC570" t="str">
            <v>RITMO ESPERADO</v>
          </cell>
        </row>
        <row r="571">
          <cell r="A571">
            <v>1521</v>
          </cell>
          <cell r="B571" t="str">
            <v/>
          </cell>
          <cell r="C571" t="str">
            <v>HATO MAYOR</v>
          </cell>
          <cell r="D571" t="str">
            <v/>
          </cell>
          <cell r="E571" t="str">
            <v>HATO MAYOR</v>
          </cell>
          <cell r="F571" t="str">
            <v>HATO MAYOR</v>
          </cell>
          <cell r="G571" t="str">
            <v>NUEVA</v>
          </cell>
          <cell r="H571" t="str">
            <v>2</v>
          </cell>
          <cell r="I571" t="str">
            <v>ESTANCIA (E)</v>
          </cell>
          <cell r="J571"/>
          <cell r="K571" t="str">
            <v>MOPC2</v>
          </cell>
          <cell r="L571" t="str">
            <v>JANNFREISY ANABELLE RIVAS RODRIGUEZ</v>
          </cell>
          <cell r="M571">
            <v>10</v>
          </cell>
          <cell r="N571" t="str">
            <v>JOSE UREÑA</v>
          </cell>
          <cell r="O571">
            <v>6</v>
          </cell>
          <cell r="P571">
            <v>44265</v>
          </cell>
          <cell r="Q571">
            <v>44265</v>
          </cell>
          <cell r="R571">
            <v>44265</v>
          </cell>
          <cell r="S571" t="str">
            <v>COINCIDE</v>
          </cell>
          <cell r="T571" t="str">
            <v>COINCIDE</v>
          </cell>
          <cell r="U571" t="str">
            <v>COINCIDE</v>
          </cell>
          <cell r="V571">
            <v>44265</v>
          </cell>
          <cell r="W571">
            <v>44265</v>
          </cell>
          <cell r="X571"/>
          <cell r="Y571"/>
          <cell r="Z571" t="str">
            <v>ACTIVA</v>
          </cell>
          <cell r="AA571" t="str">
            <v>DETENIDA</v>
          </cell>
          <cell r="AB571" t="str">
            <v>NO COINCIDE</v>
          </cell>
          <cell r="AC571" t="str">
            <v>SOLICITUD APROBACIÓN ENVIADA</v>
          </cell>
        </row>
        <row r="572">
          <cell r="A572">
            <v>1524</v>
          </cell>
          <cell r="B572" t="str">
            <v>0073-15</v>
          </cell>
          <cell r="C572" t="str">
            <v>SABANA DE LA MAR</v>
          </cell>
          <cell r="D572" t="str">
            <v/>
          </cell>
          <cell r="E572" t="str">
            <v>HATO MAYOR</v>
          </cell>
          <cell r="F572" t="str">
            <v>SABANA DE LA MAR</v>
          </cell>
          <cell r="G572" t="str">
            <v>NUEVA</v>
          </cell>
          <cell r="H572" t="str">
            <v>2</v>
          </cell>
          <cell r="I572" t="str">
            <v>ESTANCIA (E)</v>
          </cell>
          <cell r="J572"/>
          <cell r="K572" t="str">
            <v>MOPC2</v>
          </cell>
          <cell r="L572" t="str">
            <v>JOSE MIGUEL ALCANGEL NUÑEZ BALBUENA</v>
          </cell>
          <cell r="M572">
            <v>10</v>
          </cell>
          <cell r="N572" t="str">
            <v>JOSE UREÑA</v>
          </cell>
          <cell r="O572">
            <v>11</v>
          </cell>
          <cell r="P572">
            <v>44270</v>
          </cell>
          <cell r="Q572">
            <v>44424</v>
          </cell>
          <cell r="R572">
            <v>44270</v>
          </cell>
          <cell r="S572" t="str">
            <v>NO COINCIDE</v>
          </cell>
          <cell r="T572" t="str">
            <v>COINCIDE</v>
          </cell>
          <cell r="U572" t="str">
            <v>NO COINCIDE</v>
          </cell>
          <cell r="V572">
            <v>44270</v>
          </cell>
          <cell r="W572">
            <v>44167</v>
          </cell>
          <cell r="X572"/>
          <cell r="Y572"/>
          <cell r="Z572" t="str">
            <v>ACTIVA</v>
          </cell>
          <cell r="AA572" t="str">
            <v>ACTIVA</v>
          </cell>
          <cell r="AB572" t="str">
            <v>COINCIDE</v>
          </cell>
          <cell r="AC572" t="str">
            <v>RITMO LENTO</v>
          </cell>
        </row>
        <row r="573">
          <cell r="A573">
            <v>1496</v>
          </cell>
          <cell r="B573" t="str">
            <v/>
          </cell>
          <cell r="C573" t="str">
            <v>EL SEIBO</v>
          </cell>
          <cell r="D573" t="str">
            <v/>
          </cell>
          <cell r="E573" t="str">
            <v>LA ALTAGRACIA</v>
          </cell>
          <cell r="F573" t="str">
            <v>HIGUEY</v>
          </cell>
          <cell r="G573" t="str">
            <v>NUEVA</v>
          </cell>
          <cell r="H573" t="str">
            <v>2</v>
          </cell>
          <cell r="I573" t="str">
            <v>ESTANCIA (E)</v>
          </cell>
          <cell r="J573"/>
          <cell r="K573" t="str">
            <v>MOPC2</v>
          </cell>
          <cell r="L573" t="str">
            <v>CUNDINAMARCA INVESTMENTS SRL</v>
          </cell>
          <cell r="M573">
            <v>10</v>
          </cell>
          <cell r="N573" t="str">
            <v>JOSE UREÑA</v>
          </cell>
          <cell r="O573">
            <v>5</v>
          </cell>
          <cell r="P573">
            <v>44377</v>
          </cell>
          <cell r="Q573">
            <v>44557</v>
          </cell>
          <cell r="R573">
            <v>44377</v>
          </cell>
          <cell r="S573" t="str">
            <v>NO COINCIDE</v>
          </cell>
          <cell r="T573" t="str">
            <v>COINCIDE</v>
          </cell>
          <cell r="U573" t="str">
            <v>NO COINCIDE</v>
          </cell>
          <cell r="V573">
            <v>44377</v>
          </cell>
          <cell r="W573">
            <v>44377</v>
          </cell>
          <cell r="X573"/>
          <cell r="Y573">
            <v>43300</v>
          </cell>
          <cell r="Z573" t="str">
            <v>DETENIDA</v>
          </cell>
          <cell r="AA573" t="str">
            <v>DETENIDA</v>
          </cell>
          <cell r="AB573" t="str">
            <v>COINCIDE</v>
          </cell>
          <cell r="AC573" t="str">
            <v>CAMBIO DE SOLAR</v>
          </cell>
        </row>
        <row r="574">
          <cell r="A574">
            <v>1541</v>
          </cell>
          <cell r="B574" t="str">
            <v>0091-15</v>
          </cell>
          <cell r="C574" t="str">
            <v>VERON – BAVARO 1</v>
          </cell>
          <cell r="D574" t="str">
            <v/>
          </cell>
          <cell r="E574" t="str">
            <v>LA ALTAGRACIA</v>
          </cell>
          <cell r="F574" t="str">
            <v>HIGUEY</v>
          </cell>
          <cell r="G574" t="str">
            <v>NUEVA</v>
          </cell>
          <cell r="H574" t="str">
            <v>2</v>
          </cell>
          <cell r="I574" t="str">
            <v>ESTANCIA (E)</v>
          </cell>
          <cell r="J574"/>
          <cell r="K574" t="str">
            <v>MOPC2</v>
          </cell>
          <cell r="L574" t="str">
            <v>STARLIN ANDRES MARTINEZ GRULLON</v>
          </cell>
          <cell r="M574">
            <v>10</v>
          </cell>
          <cell r="N574" t="str">
            <v>JOSE UREÑA</v>
          </cell>
          <cell r="O574">
            <v>55</v>
          </cell>
          <cell r="P574">
            <v>44053</v>
          </cell>
          <cell r="Q574">
            <v>44053</v>
          </cell>
          <cell r="R574">
            <v>44053</v>
          </cell>
          <cell r="S574" t="str">
            <v>COINCIDE</v>
          </cell>
          <cell r="T574" t="str">
            <v>COINCIDE</v>
          </cell>
          <cell r="U574" t="str">
            <v>COINCIDE</v>
          </cell>
          <cell r="V574">
            <v>44053</v>
          </cell>
          <cell r="W574">
            <v>44019</v>
          </cell>
          <cell r="X574"/>
          <cell r="Y574"/>
          <cell r="Z574" t="str">
            <v>ACTIVA</v>
          </cell>
          <cell r="AA574" t="str">
            <v>ACTIVA</v>
          </cell>
          <cell r="AB574" t="str">
            <v>COINCIDE</v>
          </cell>
          <cell r="AC574" t="str">
            <v>RITMO LENTO</v>
          </cell>
        </row>
        <row r="575">
          <cell r="A575">
            <v>956</v>
          </cell>
          <cell r="B575" t="str">
            <v>1682-13</v>
          </cell>
          <cell r="C575" t="str">
            <v>SAVICA-QUISQUEYA</v>
          </cell>
          <cell r="D575" t="str">
            <v/>
          </cell>
          <cell r="E575" t="str">
            <v>LA ROMANA</v>
          </cell>
          <cell r="F575" t="str">
            <v>LA ROMANA</v>
          </cell>
          <cell r="G575" t="str">
            <v>NUEVA</v>
          </cell>
          <cell r="H575" t="str">
            <v>1</v>
          </cell>
          <cell r="I575" t="str">
            <v>ESTANCIA (E)</v>
          </cell>
          <cell r="J575"/>
          <cell r="K575" t="str">
            <v>MOPC2</v>
          </cell>
          <cell r="L575" t="str">
            <v>CESAR AUGUSTO HUNT ALVAREZ</v>
          </cell>
          <cell r="M575">
            <v>10</v>
          </cell>
          <cell r="N575" t="str">
            <v>JOSE UREÑA</v>
          </cell>
          <cell r="O575">
            <v>65</v>
          </cell>
          <cell r="P575">
            <v>44039</v>
          </cell>
          <cell r="Q575">
            <v>44039</v>
          </cell>
          <cell r="R575">
            <v>44039</v>
          </cell>
          <cell r="S575" t="str">
            <v>COINCIDE</v>
          </cell>
          <cell r="T575" t="str">
            <v>COINCIDE</v>
          </cell>
          <cell r="U575" t="str">
            <v>COINCIDE</v>
          </cell>
          <cell r="V575">
            <v>44039</v>
          </cell>
          <cell r="W575">
            <v>43945</v>
          </cell>
          <cell r="X575"/>
          <cell r="Y575"/>
          <cell r="Z575" t="str">
            <v>ACTIVA</v>
          </cell>
          <cell r="AA575" t="str">
            <v>ACTIVA</v>
          </cell>
          <cell r="AB575" t="str">
            <v>COINCIDE</v>
          </cell>
          <cell r="AC575" t="str">
            <v>RITMO ESPERADO</v>
          </cell>
        </row>
        <row r="576">
          <cell r="A576">
            <v>957</v>
          </cell>
          <cell r="B576" t="str">
            <v/>
          </cell>
          <cell r="C576" t="str">
            <v xml:space="preserve">VILLA VERDE ZONA FRANCA </v>
          </cell>
          <cell r="D576" t="str">
            <v/>
          </cell>
          <cell r="E576" t="str">
            <v>LA ROMANA</v>
          </cell>
          <cell r="F576" t="str">
            <v>LA ROMANA</v>
          </cell>
          <cell r="G576" t="str">
            <v>NUEVA</v>
          </cell>
          <cell r="H576" t="str">
            <v>1</v>
          </cell>
          <cell r="I576" t="str">
            <v>ESTANCIA (E)</v>
          </cell>
          <cell r="J576"/>
          <cell r="K576" t="str">
            <v>MOPC2</v>
          </cell>
          <cell r="L576" t="str">
            <v>CONSTRUCTORA TERRERO FRANCO SRL</v>
          </cell>
          <cell r="M576">
            <v>10</v>
          </cell>
          <cell r="N576" t="str">
            <v>JOSE UREÑA</v>
          </cell>
          <cell r="O576">
            <v>8</v>
          </cell>
          <cell r="P576">
            <v>44253</v>
          </cell>
          <cell r="Q576">
            <v>44361</v>
          </cell>
          <cell r="R576">
            <v>44253</v>
          </cell>
          <cell r="S576" t="str">
            <v>NO COINCIDE</v>
          </cell>
          <cell r="T576" t="str">
            <v>COINCIDE</v>
          </cell>
          <cell r="U576" t="str">
            <v>NO COINCIDE</v>
          </cell>
          <cell r="V576">
            <v>44253</v>
          </cell>
          <cell r="W576">
            <v>44186</v>
          </cell>
          <cell r="X576"/>
          <cell r="Y576"/>
          <cell r="Z576" t="str">
            <v>ACTIVA</v>
          </cell>
          <cell r="AA576" t="str">
            <v>ACTIVA</v>
          </cell>
          <cell r="AB576" t="str">
            <v>COINCIDE</v>
          </cell>
          <cell r="AC576" t="str">
            <v>RITMO ESPERADO</v>
          </cell>
        </row>
        <row r="577">
          <cell r="A577">
            <v>1548</v>
          </cell>
          <cell r="B577" t="str">
            <v>0095-15</v>
          </cell>
          <cell r="C577" t="str">
            <v>BARRIO VILLA VERDE</v>
          </cell>
          <cell r="D577" t="str">
            <v/>
          </cell>
          <cell r="E577" t="str">
            <v>LA ROMANA</v>
          </cell>
          <cell r="F577" t="str">
            <v>LA ROMANA</v>
          </cell>
          <cell r="G577" t="str">
            <v>NUEVA</v>
          </cell>
          <cell r="H577" t="str">
            <v>2</v>
          </cell>
          <cell r="I577" t="str">
            <v>ESTANCIA (E)</v>
          </cell>
          <cell r="J577"/>
          <cell r="K577" t="str">
            <v>MOPC2</v>
          </cell>
          <cell r="L577" t="str">
            <v>ESTEBAN CAYETANO RIJO</v>
          </cell>
          <cell r="M577">
            <v>10</v>
          </cell>
          <cell r="N577" t="str">
            <v>JOSE UREÑA</v>
          </cell>
          <cell r="O577">
            <v>5</v>
          </cell>
          <cell r="P577">
            <v>44326</v>
          </cell>
          <cell r="Q577">
            <v>44536</v>
          </cell>
          <cell r="R577">
            <v>44326</v>
          </cell>
          <cell r="S577" t="str">
            <v>NO COINCIDE</v>
          </cell>
          <cell r="T577" t="str">
            <v>COINCIDE</v>
          </cell>
          <cell r="U577" t="str">
            <v>NO COINCIDE</v>
          </cell>
          <cell r="V577">
            <v>44326</v>
          </cell>
          <cell r="W577">
            <v>44326</v>
          </cell>
          <cell r="X577"/>
          <cell r="Y577">
            <v>43424</v>
          </cell>
          <cell r="Z577" t="str">
            <v>DETENIDA</v>
          </cell>
          <cell r="AA577" t="str">
            <v>DETENIDA</v>
          </cell>
          <cell r="AB577" t="str">
            <v>COINCIDE</v>
          </cell>
          <cell r="AC577" t="str">
            <v>PROBLEMAS LEGALES</v>
          </cell>
        </row>
        <row r="578">
          <cell r="A578">
            <v>1604</v>
          </cell>
          <cell r="B578" t="str">
            <v>0140-15</v>
          </cell>
          <cell r="C578" t="str">
            <v>MONTE PLATA</v>
          </cell>
          <cell r="D578" t="str">
            <v/>
          </cell>
          <cell r="E578" t="str">
            <v>MONTE PLATA</v>
          </cell>
          <cell r="F578" t="str">
            <v>MONTE PLATA</v>
          </cell>
          <cell r="G578" t="str">
            <v>NUEVA</v>
          </cell>
          <cell r="H578" t="str">
            <v>2</v>
          </cell>
          <cell r="I578" t="str">
            <v>ESTANCIA (E)</v>
          </cell>
          <cell r="J578"/>
          <cell r="K578" t="str">
            <v>MOPC2</v>
          </cell>
          <cell r="L578" t="str">
            <v>JULIAN RAMON NATERA SOSA</v>
          </cell>
          <cell r="M578">
            <v>10</v>
          </cell>
          <cell r="N578" t="str">
            <v>JOSE UREÑA</v>
          </cell>
          <cell r="O578">
            <v>6</v>
          </cell>
          <cell r="P578">
            <v>44347</v>
          </cell>
          <cell r="Q578">
            <v>44550</v>
          </cell>
          <cell r="R578">
            <v>44347</v>
          </cell>
          <cell r="S578" t="str">
            <v>NO COINCIDE</v>
          </cell>
          <cell r="T578" t="str">
            <v>COINCIDE</v>
          </cell>
          <cell r="U578" t="str">
            <v>NO COINCIDE</v>
          </cell>
          <cell r="V578">
            <v>44347</v>
          </cell>
          <cell r="W578">
            <v>44344</v>
          </cell>
          <cell r="X578"/>
          <cell r="Y578"/>
          <cell r="Z578" t="str">
            <v>ACTIVA</v>
          </cell>
          <cell r="AA578" t="str">
            <v>DETENIDA</v>
          </cell>
          <cell r="AB578" t="str">
            <v>NO COINCIDE</v>
          </cell>
          <cell r="AC578" t="str">
            <v>MAL MANEJO FINANCIERO-DESCAPITALIZACION DEL CONTRATISTA</v>
          </cell>
        </row>
        <row r="579">
          <cell r="A579">
            <v>1608</v>
          </cell>
          <cell r="B579" t="str">
            <v>0405-15</v>
          </cell>
          <cell r="C579" t="str">
            <v>SABANA GRANDE DE BOYA</v>
          </cell>
          <cell r="D579" t="str">
            <v/>
          </cell>
          <cell r="E579" t="str">
            <v>MONTE PLATA</v>
          </cell>
          <cell r="F579" t="str">
            <v>SABANA GRANDE DE BOYA</v>
          </cell>
          <cell r="G579" t="str">
            <v>NUEVA</v>
          </cell>
          <cell r="H579" t="str">
            <v>2</v>
          </cell>
          <cell r="I579" t="str">
            <v>ESTANCIA (E)</v>
          </cell>
          <cell r="J579"/>
          <cell r="K579" t="str">
            <v>MOPC2</v>
          </cell>
          <cell r="L579" t="str">
            <v>CONSORCIO DE CONSTRUCCIONES SALDAÑA SANTANA SRL</v>
          </cell>
          <cell r="M579">
            <v>10</v>
          </cell>
          <cell r="N579" t="str">
            <v>JOSE UREÑA</v>
          </cell>
          <cell r="O579">
            <v>26</v>
          </cell>
          <cell r="P579">
            <v>44253</v>
          </cell>
          <cell r="Q579">
            <v>44326</v>
          </cell>
          <cell r="R579">
            <v>44253</v>
          </cell>
          <cell r="S579" t="str">
            <v>NO COINCIDE</v>
          </cell>
          <cell r="T579" t="str">
            <v>COINCIDE</v>
          </cell>
          <cell r="U579" t="str">
            <v>NO COINCIDE</v>
          </cell>
          <cell r="V579">
            <v>44253</v>
          </cell>
          <cell r="W579">
            <v>44193</v>
          </cell>
          <cell r="X579"/>
          <cell r="Y579">
            <v>43671</v>
          </cell>
          <cell r="Z579" t="str">
            <v>ACTIVA</v>
          </cell>
          <cell r="AA579" t="str">
            <v>ACTIVA</v>
          </cell>
          <cell r="AB579" t="str">
            <v>COINCIDE</v>
          </cell>
          <cell r="AC579" t="str">
            <v>RITMO LENTO</v>
          </cell>
        </row>
        <row r="580">
          <cell r="A580">
            <v>1611</v>
          </cell>
          <cell r="B580" t="str">
            <v>146-15</v>
          </cell>
          <cell r="C580" t="str">
            <v>YAMASA</v>
          </cell>
          <cell r="D580" t="str">
            <v/>
          </cell>
          <cell r="E580" t="str">
            <v>MONTE PLATA</v>
          </cell>
          <cell r="F580" t="str">
            <v>YAMASA</v>
          </cell>
          <cell r="G580" t="str">
            <v>NUEVA</v>
          </cell>
          <cell r="H580" t="str">
            <v>2</v>
          </cell>
          <cell r="I580" t="str">
            <v>ESTANCIA (E)</v>
          </cell>
          <cell r="J580"/>
          <cell r="K580" t="str">
            <v>MOPC2</v>
          </cell>
          <cell r="L580" t="str">
            <v>NELLELY MARTINEZ CASTRO</v>
          </cell>
          <cell r="M580">
            <v>10</v>
          </cell>
          <cell r="N580" t="str">
            <v>JOSE UREÑA</v>
          </cell>
          <cell r="O580">
            <v>48</v>
          </cell>
          <cell r="P580">
            <v>44053</v>
          </cell>
          <cell r="Q580">
            <v>44053</v>
          </cell>
          <cell r="R580">
            <v>44053</v>
          </cell>
          <cell r="S580" t="str">
            <v>COINCIDE</v>
          </cell>
          <cell r="T580" t="str">
            <v>COINCIDE</v>
          </cell>
          <cell r="U580" t="str">
            <v>COINCIDE</v>
          </cell>
          <cell r="V580">
            <v>44053</v>
          </cell>
          <cell r="W580">
            <v>43996</v>
          </cell>
          <cell r="X580"/>
          <cell r="Y580"/>
          <cell r="Z580" t="str">
            <v>ACTIVA</v>
          </cell>
          <cell r="AA580" t="str">
            <v>ACTIVA</v>
          </cell>
          <cell r="AB580" t="str">
            <v>COINCIDE</v>
          </cell>
          <cell r="AC580" t="str">
            <v>RITMO LENTO</v>
          </cell>
        </row>
        <row r="581">
          <cell r="A581">
            <v>985</v>
          </cell>
          <cell r="B581" t="str">
            <v/>
          </cell>
          <cell r="C581" t="str">
            <v>BARRIO LINDO</v>
          </cell>
          <cell r="D581" t="str">
            <v/>
          </cell>
          <cell r="E581" t="str">
            <v>SAN PEDRO DE MACORIS</v>
          </cell>
          <cell r="F581" t="str">
            <v>SAN PEDRO DE MACORIS</v>
          </cell>
          <cell r="G581" t="str">
            <v>NUEVA</v>
          </cell>
          <cell r="H581" t="str">
            <v>1</v>
          </cell>
          <cell r="I581" t="str">
            <v>ESTANCIA (E)</v>
          </cell>
          <cell r="J581"/>
          <cell r="K581" t="str">
            <v>MOPC2</v>
          </cell>
          <cell r="L581" t="str">
            <v>ALEJANDRO ALEXI MOTA SANTANA</v>
          </cell>
          <cell r="M581">
            <v>10</v>
          </cell>
          <cell r="N581" t="str">
            <v>JOSE UREÑA</v>
          </cell>
          <cell r="O581">
            <v>17</v>
          </cell>
          <cell r="P581">
            <v>44263</v>
          </cell>
          <cell r="Q581">
            <v>44326</v>
          </cell>
          <cell r="R581">
            <v>44263</v>
          </cell>
          <cell r="S581" t="str">
            <v>NO COINCIDE</v>
          </cell>
          <cell r="T581" t="str">
            <v>COINCIDE</v>
          </cell>
          <cell r="U581" t="str">
            <v>NO COINCIDE</v>
          </cell>
          <cell r="V581">
            <v>44263</v>
          </cell>
          <cell r="W581">
            <v>44185</v>
          </cell>
          <cell r="X581"/>
          <cell r="Y581"/>
          <cell r="Z581" t="str">
            <v>ACTIVA</v>
          </cell>
          <cell r="AA581" t="str">
            <v>ACTIVA</v>
          </cell>
          <cell r="AB581" t="str">
            <v>COINCIDE</v>
          </cell>
          <cell r="AC581" t="str">
            <v>RITMO ESPERADO</v>
          </cell>
        </row>
        <row r="582">
          <cell r="A582">
            <v>986</v>
          </cell>
          <cell r="B582" t="str">
            <v/>
          </cell>
          <cell r="C582" t="str">
            <v>JUAN PABLO DUARTE</v>
          </cell>
          <cell r="D582" t="str">
            <v/>
          </cell>
          <cell r="E582" t="str">
            <v>SAN PEDRO DE MACORIS</v>
          </cell>
          <cell r="F582" t="str">
            <v>SAN PEDRO DE MACORIS</v>
          </cell>
          <cell r="G582" t="str">
            <v>NUEVA</v>
          </cell>
          <cell r="H582" t="str">
            <v>1</v>
          </cell>
          <cell r="I582" t="str">
            <v>ESTANCIA (E)</v>
          </cell>
          <cell r="J582"/>
          <cell r="K582" t="str">
            <v>MOPC2</v>
          </cell>
          <cell r="L582" t="str">
            <v>CASTOR CONSTRUCCIONES EIRL</v>
          </cell>
          <cell r="M582">
            <v>10</v>
          </cell>
          <cell r="N582" t="str">
            <v>JOSE UREÑA</v>
          </cell>
          <cell r="O582">
            <v>5</v>
          </cell>
          <cell r="P582">
            <v>44345</v>
          </cell>
          <cell r="Q582">
            <v>44550</v>
          </cell>
          <cell r="R582">
            <v>44345</v>
          </cell>
          <cell r="S582" t="str">
            <v>NO COINCIDE</v>
          </cell>
          <cell r="T582" t="str">
            <v>COINCIDE</v>
          </cell>
          <cell r="U582" t="str">
            <v>NO COINCIDE</v>
          </cell>
          <cell r="V582">
            <v>44345</v>
          </cell>
          <cell r="W582">
            <v>44345</v>
          </cell>
          <cell r="X582"/>
          <cell r="Y582">
            <v>43636</v>
          </cell>
          <cell r="Z582" t="str">
            <v>DETENIDA</v>
          </cell>
          <cell r="AA582" t="str">
            <v>DETENIDA</v>
          </cell>
          <cell r="AB582" t="str">
            <v>COINCIDE</v>
          </cell>
          <cell r="AC582" t="str">
            <v>PROBLEMAS LEGALES (SOLAR)</v>
          </cell>
        </row>
        <row r="583">
          <cell r="A583">
            <v>1704</v>
          </cell>
          <cell r="B583" t="str">
            <v/>
          </cell>
          <cell r="C583" t="str">
            <v>SAN PEDRO DE MACORIS  1</v>
          </cell>
          <cell r="D583" t="str">
            <v/>
          </cell>
          <cell r="E583" t="str">
            <v>SAN PEDRO DE MACORIS</v>
          </cell>
          <cell r="F583" t="str">
            <v>SAN PEDRO DE MACORIS</v>
          </cell>
          <cell r="G583" t="str">
            <v>NUEVA</v>
          </cell>
          <cell r="H583" t="str">
            <v>2</v>
          </cell>
          <cell r="I583" t="str">
            <v>ESTANCIA (E)</v>
          </cell>
          <cell r="J583"/>
          <cell r="K583" t="str">
            <v>MOPC2</v>
          </cell>
          <cell r="L583" t="str">
            <v>MOLINARA INGENIERIA Y AGRIMENSURA SRL</v>
          </cell>
          <cell r="M583">
            <v>10</v>
          </cell>
          <cell r="N583" t="str">
            <v>JOSE UREÑA</v>
          </cell>
          <cell r="O583">
            <v>15</v>
          </cell>
          <cell r="P583">
            <v>44284</v>
          </cell>
          <cell r="Q583">
            <v>44550</v>
          </cell>
          <cell r="R583">
            <v>44284</v>
          </cell>
          <cell r="S583" t="str">
            <v>NO COINCIDE</v>
          </cell>
          <cell r="T583" t="str">
            <v>COINCIDE</v>
          </cell>
          <cell r="U583" t="str">
            <v>NO COINCIDE</v>
          </cell>
          <cell r="V583">
            <v>44284</v>
          </cell>
          <cell r="W583">
            <v>44284</v>
          </cell>
          <cell r="X583"/>
          <cell r="Y583">
            <v>43791</v>
          </cell>
          <cell r="Z583" t="str">
            <v>DETENIDA</v>
          </cell>
          <cell r="AA583" t="str">
            <v>DETENIDA</v>
          </cell>
          <cell r="AB583" t="str">
            <v>COINCIDE</v>
          </cell>
          <cell r="AC583" t="str">
            <v>PENDIENTE PAGO CUBICACION</v>
          </cell>
        </row>
        <row r="584">
          <cell r="A584">
            <v>1705</v>
          </cell>
          <cell r="B584" t="str">
            <v>0465-2015</v>
          </cell>
          <cell r="C584" t="str">
            <v xml:space="preserve">SAN PEDRO DE MACORIS (CASCO URBANO) </v>
          </cell>
          <cell r="D584" t="str">
            <v/>
          </cell>
          <cell r="E584" t="str">
            <v>SAN PEDRO DE MACORIS</v>
          </cell>
          <cell r="F584" t="str">
            <v>SAN PEDRO DE MACORIS</v>
          </cell>
          <cell r="G584" t="str">
            <v>NUEVA</v>
          </cell>
          <cell r="H584" t="str">
            <v>2</v>
          </cell>
          <cell r="I584" t="str">
            <v>ESTANCIA (E)</v>
          </cell>
          <cell r="J584"/>
          <cell r="K584" t="str">
            <v>MOPC2</v>
          </cell>
          <cell r="L584" t="str">
            <v>LUIS CESAR QUEZADA PIMENTEL</v>
          </cell>
          <cell r="M584">
            <v>10</v>
          </cell>
          <cell r="N584" t="str">
            <v>JOSE UREÑA</v>
          </cell>
          <cell r="O584">
            <v>37</v>
          </cell>
          <cell r="P584">
            <v>44095</v>
          </cell>
          <cell r="Q584">
            <v>44123</v>
          </cell>
          <cell r="R584">
            <v>44095</v>
          </cell>
          <cell r="S584" t="str">
            <v>NO COINCIDE</v>
          </cell>
          <cell r="T584" t="str">
            <v>COINCIDE</v>
          </cell>
          <cell r="U584" t="str">
            <v>NO COINCIDE</v>
          </cell>
          <cell r="V584">
            <v>44095</v>
          </cell>
          <cell r="W584">
            <v>44032</v>
          </cell>
          <cell r="X584"/>
          <cell r="Y584"/>
          <cell r="Z584" t="str">
            <v>ACTIVA</v>
          </cell>
          <cell r="AA584" t="str">
            <v>ACTIVA</v>
          </cell>
          <cell r="AB584" t="str">
            <v>COINCIDE</v>
          </cell>
          <cell r="AC584" t="str">
            <v>RITMO ESPERADO</v>
          </cell>
        </row>
        <row r="585">
          <cell r="A585">
            <v>1442</v>
          </cell>
          <cell r="B585" t="str">
            <v>0371-15</v>
          </cell>
          <cell r="C585" t="str">
            <v>GALVAN</v>
          </cell>
          <cell r="D585" t="str">
            <v/>
          </cell>
          <cell r="E585" t="str">
            <v>BAHORUCO</v>
          </cell>
          <cell r="F585" t="str">
            <v>GALVAN</v>
          </cell>
          <cell r="G585" t="str">
            <v>NUEVA</v>
          </cell>
          <cell r="H585" t="str">
            <v>2</v>
          </cell>
          <cell r="I585" t="str">
            <v>ESTANCIA (E)</v>
          </cell>
          <cell r="J585"/>
          <cell r="K585" t="str">
            <v>MOPC</v>
          </cell>
          <cell r="L585" t="str">
            <v>KELGOMSA SRL</v>
          </cell>
          <cell r="M585">
            <v>10</v>
          </cell>
          <cell r="N585" t="str">
            <v>KATHERINE FONT FRIAS</v>
          </cell>
          <cell r="O585">
            <v>71</v>
          </cell>
          <cell r="P585">
            <v>43920</v>
          </cell>
          <cell r="Q585">
            <v>43966</v>
          </cell>
          <cell r="R585">
            <v>43920</v>
          </cell>
          <cell r="S585" t="str">
            <v>NO COINCIDE</v>
          </cell>
          <cell r="T585" t="str">
            <v>COINCIDE</v>
          </cell>
          <cell r="U585" t="str">
            <v>NO COINCIDE</v>
          </cell>
          <cell r="V585">
            <v>43920</v>
          </cell>
          <cell r="W585">
            <v>43920</v>
          </cell>
          <cell r="X585"/>
          <cell r="Y585"/>
          <cell r="Z585" t="str">
            <v>ACTIVA</v>
          </cell>
          <cell r="AA585" t="str">
            <v>ACTIVA</v>
          </cell>
          <cell r="AB585" t="str">
            <v>COINCIDE</v>
          </cell>
          <cell r="AC585" t="str">
            <v>RITMO ESPERADO</v>
          </cell>
        </row>
        <row r="586">
          <cell r="A586">
            <v>1478</v>
          </cell>
          <cell r="B586" t="str">
            <v>34-2015</v>
          </cell>
          <cell r="C586" t="str">
            <v>MEJORAMIENTO SOCIAL</v>
          </cell>
          <cell r="D586" t="str">
            <v/>
          </cell>
          <cell r="E586" t="str">
            <v>BAHORUCO</v>
          </cell>
          <cell r="F586" t="str">
            <v>NEIBA</v>
          </cell>
          <cell r="G586" t="str">
            <v>NUEVA</v>
          </cell>
          <cell r="H586" t="str">
            <v>2</v>
          </cell>
          <cell r="I586" t="str">
            <v>ESTANCIA (E)</v>
          </cell>
          <cell r="J586"/>
          <cell r="K586" t="str">
            <v>MOPC</v>
          </cell>
          <cell r="L586" t="str">
            <v>MILDRED ALTAGRACIA HERNANDEZ LOPEZ</v>
          </cell>
          <cell r="M586">
            <v>10</v>
          </cell>
          <cell r="N586" t="str">
            <v>KATHERINE FONT FRIAS</v>
          </cell>
          <cell r="O586">
            <v>19</v>
          </cell>
          <cell r="P586">
            <v>44195</v>
          </cell>
          <cell r="Q586">
            <v>44253</v>
          </cell>
          <cell r="R586">
            <v>44195</v>
          </cell>
          <cell r="S586" t="str">
            <v>NO COINCIDE</v>
          </cell>
          <cell r="T586" t="str">
            <v>COINCIDE</v>
          </cell>
          <cell r="U586" t="str">
            <v>NO COINCIDE</v>
          </cell>
          <cell r="V586">
            <v>44195</v>
          </cell>
          <cell r="W586">
            <v>44195</v>
          </cell>
          <cell r="X586"/>
          <cell r="Y586"/>
          <cell r="Z586" t="str">
            <v>ACTIVA</v>
          </cell>
          <cell r="AA586" t="str">
            <v>DETENIDA</v>
          </cell>
          <cell r="AB586" t="str">
            <v>NO COINCIDE</v>
          </cell>
          <cell r="AC586" t="str">
            <v>PENDIENTE PAGO CUBICACION</v>
          </cell>
        </row>
        <row r="587">
          <cell r="A587">
            <v>983</v>
          </cell>
          <cell r="B587" t="str">
            <v>0097-17</v>
          </cell>
          <cell r="C587" t="str">
            <v>LOS DAMNIFICADOS (VILLA ESPERANZA)</v>
          </cell>
          <cell r="D587" t="str">
            <v>LOS DAMNIFICADOS, VILLA ESPEFRANZA (VILLA LIBERACION)</v>
          </cell>
          <cell r="E587" t="str">
            <v>BAHORUCO</v>
          </cell>
          <cell r="F587" t="str">
            <v>VILLA JARAGUA</v>
          </cell>
          <cell r="G587" t="str">
            <v>NUEVA</v>
          </cell>
          <cell r="H587" t="str">
            <v>1</v>
          </cell>
          <cell r="I587" t="str">
            <v>ESTANCIA (E)</v>
          </cell>
          <cell r="J587"/>
          <cell r="K587" t="str">
            <v>MOPC</v>
          </cell>
          <cell r="L587" t="str">
            <v>GRUPO OCEANEXT SRL</v>
          </cell>
          <cell r="M587">
            <v>10</v>
          </cell>
          <cell r="N587" t="str">
            <v>KATHERINE FONT FRIAS</v>
          </cell>
          <cell r="O587">
            <v>26</v>
          </cell>
          <cell r="P587">
            <v>44439</v>
          </cell>
          <cell r="Q587">
            <v>44253</v>
          </cell>
          <cell r="R587">
            <v>44439</v>
          </cell>
          <cell r="S587" t="str">
            <v>NO COINCIDE</v>
          </cell>
          <cell r="T587" t="str">
            <v>COINCIDE</v>
          </cell>
          <cell r="U587" t="str">
            <v>NO COINCIDE</v>
          </cell>
          <cell r="V587">
            <v>44439</v>
          </cell>
          <cell r="W587">
            <v>44195</v>
          </cell>
          <cell r="X587"/>
          <cell r="Y587"/>
          <cell r="Z587" t="str">
            <v>ACTIVA</v>
          </cell>
          <cell r="AA587" t="str">
            <v>ACTIVA</v>
          </cell>
          <cell r="AB587" t="str">
            <v>COINCIDE</v>
          </cell>
          <cell r="AC587" t="str">
            <v>RITMO ESPERADO</v>
          </cell>
        </row>
        <row r="588">
          <cell r="A588">
            <v>924</v>
          </cell>
          <cell r="B588" t="str">
            <v>1698-2013</v>
          </cell>
          <cell r="C588" t="str">
            <v>BARAHONA</v>
          </cell>
          <cell r="D588" t="str">
            <v>BARAHONA</v>
          </cell>
          <cell r="E588" t="str">
            <v>BARAHONA</v>
          </cell>
          <cell r="F588" t="str">
            <v>BARAHONA</v>
          </cell>
          <cell r="G588" t="str">
            <v>NUEVA</v>
          </cell>
          <cell r="H588" t="str">
            <v>1</v>
          </cell>
          <cell r="I588" t="str">
            <v>ESTANCIA (E)</v>
          </cell>
          <cell r="J588"/>
          <cell r="K588" t="str">
            <v>MOPC</v>
          </cell>
          <cell r="L588" t="str">
            <v>LUIS BIENVENIDO LEDESMA CUEVAS</v>
          </cell>
          <cell r="M588">
            <v>10</v>
          </cell>
          <cell r="N588" t="str">
            <v>KATHERINE FONT FRIAS</v>
          </cell>
          <cell r="O588">
            <v>51</v>
          </cell>
          <cell r="P588">
            <v>44057</v>
          </cell>
          <cell r="Q588">
            <v>44057</v>
          </cell>
          <cell r="R588">
            <v>44057</v>
          </cell>
          <cell r="S588" t="str">
            <v>COINCIDE</v>
          </cell>
          <cell r="T588" t="str">
            <v>COINCIDE</v>
          </cell>
          <cell r="U588" t="str">
            <v>COINCIDE</v>
          </cell>
          <cell r="V588">
            <v>44057</v>
          </cell>
          <cell r="W588">
            <v>44057</v>
          </cell>
          <cell r="X588"/>
          <cell r="Y588">
            <v>43803</v>
          </cell>
          <cell r="Z588" t="str">
            <v>DETENIDA</v>
          </cell>
          <cell r="AA588" t="str">
            <v>ACTIVA</v>
          </cell>
          <cell r="AB588" t="str">
            <v>NO COINCIDE</v>
          </cell>
          <cell r="AC588" t="str">
            <v>RITMO ESPERADO</v>
          </cell>
        </row>
        <row r="589">
          <cell r="A589">
            <v>1454</v>
          </cell>
          <cell r="B589" t="str">
            <v>0018-15</v>
          </cell>
          <cell r="C589" t="str">
            <v>DISTRITO VILLA CENTRAL BARAHONA</v>
          </cell>
          <cell r="D589" t="str">
            <v/>
          </cell>
          <cell r="E589" t="str">
            <v>BARAHONA</v>
          </cell>
          <cell r="F589" t="str">
            <v>BARAHONA</v>
          </cell>
          <cell r="G589" t="str">
            <v>NUEVA</v>
          </cell>
          <cell r="H589" t="str">
            <v>2</v>
          </cell>
          <cell r="I589" t="str">
            <v>ESTANCIA (E)</v>
          </cell>
          <cell r="J589"/>
          <cell r="K589" t="str">
            <v>MOPC</v>
          </cell>
          <cell r="L589" t="str">
            <v>HECTOR BIENVENIDO SEGURA MATOS</v>
          </cell>
          <cell r="M589">
            <v>10</v>
          </cell>
          <cell r="N589" t="str">
            <v>KATHERINE FONT FRIAS</v>
          </cell>
          <cell r="O589">
            <v>13</v>
          </cell>
          <cell r="P589">
            <v>44347</v>
          </cell>
          <cell r="Q589">
            <v>44560</v>
          </cell>
          <cell r="R589">
            <v>44347</v>
          </cell>
          <cell r="S589" t="str">
            <v>NO COINCIDE</v>
          </cell>
          <cell r="T589" t="str">
            <v>COINCIDE</v>
          </cell>
          <cell r="U589" t="str">
            <v>NO COINCIDE</v>
          </cell>
          <cell r="V589">
            <v>44347</v>
          </cell>
          <cell r="W589">
            <v>44347</v>
          </cell>
          <cell r="X589"/>
          <cell r="Y589"/>
          <cell r="Z589" t="str">
            <v>ACTIVA</v>
          </cell>
          <cell r="AA589" t="str">
            <v>DETENIDA</v>
          </cell>
          <cell r="AB589" t="str">
            <v>NO COINCIDE</v>
          </cell>
          <cell r="AC589" t="str">
            <v>PROBLEMAS LEGALES (SOLAR)</v>
          </cell>
        </row>
        <row r="590">
          <cell r="A590">
            <v>1501</v>
          </cell>
          <cell r="B590" t="str">
            <v>0390-15</v>
          </cell>
          <cell r="C590" t="str">
            <v>COMENDADOR</v>
          </cell>
          <cell r="D590" t="str">
            <v/>
          </cell>
          <cell r="E590" t="str">
            <v>ELIAS PIÑA</v>
          </cell>
          <cell r="F590" t="str">
            <v>COMENDADOR</v>
          </cell>
          <cell r="G590" t="str">
            <v>NUEVA</v>
          </cell>
          <cell r="H590" t="str">
            <v>2</v>
          </cell>
          <cell r="I590" t="str">
            <v>ESTANCIA (E)</v>
          </cell>
          <cell r="J590"/>
          <cell r="K590" t="str">
            <v>MOPC</v>
          </cell>
          <cell r="L590" t="str">
            <v>BISERICI CONSTRUCCIONES SRL</v>
          </cell>
          <cell r="M590">
            <v>10</v>
          </cell>
          <cell r="N590" t="str">
            <v>KATHERINE FONT FRIAS</v>
          </cell>
          <cell r="O590">
            <v>62</v>
          </cell>
          <cell r="P590">
            <v>43881</v>
          </cell>
          <cell r="Q590">
            <v>43936</v>
          </cell>
          <cell r="R590">
            <v>43881</v>
          </cell>
          <cell r="S590" t="str">
            <v>NO COINCIDE</v>
          </cell>
          <cell r="T590" t="str">
            <v>COINCIDE</v>
          </cell>
          <cell r="U590" t="str">
            <v>NO COINCIDE</v>
          </cell>
          <cell r="V590">
            <v>43881</v>
          </cell>
          <cell r="W590">
            <v>43881</v>
          </cell>
          <cell r="X590"/>
          <cell r="Y590">
            <v>43731</v>
          </cell>
          <cell r="Z590" t="str">
            <v>DETENIDA</v>
          </cell>
          <cell r="AA590" t="str">
            <v>ACTIVA</v>
          </cell>
          <cell r="AB590" t="str">
            <v>NO COINCIDE</v>
          </cell>
          <cell r="AC590" t="str">
            <v>RITMO ESPERADO</v>
          </cell>
        </row>
        <row r="591">
          <cell r="A591">
            <v>1529</v>
          </cell>
          <cell r="B591" t="str">
            <v>0395-15</v>
          </cell>
          <cell r="C591" t="str">
            <v>DUVERGE</v>
          </cell>
          <cell r="D591" t="str">
            <v>DUVERGE</v>
          </cell>
          <cell r="E591" t="str">
            <v>INDEPENDENCIA</v>
          </cell>
          <cell r="F591" t="str">
            <v>DUVERGE</v>
          </cell>
          <cell r="G591" t="str">
            <v>NUEVA</v>
          </cell>
          <cell r="H591" t="str">
            <v>2</v>
          </cell>
          <cell r="I591" t="str">
            <v>ESTANCIA (E)</v>
          </cell>
          <cell r="J591"/>
          <cell r="K591" t="str">
            <v>MOPC</v>
          </cell>
          <cell r="L591" t="str">
            <v>CONSTRUMAGNA SRL</v>
          </cell>
          <cell r="M591">
            <v>10</v>
          </cell>
          <cell r="N591" t="str">
            <v>KATHERINE FONT FRIAS</v>
          </cell>
          <cell r="O591">
            <v>8</v>
          </cell>
          <cell r="P591">
            <v>44195</v>
          </cell>
          <cell r="Q591">
            <v>44253</v>
          </cell>
          <cell r="R591">
            <v>44195</v>
          </cell>
          <cell r="S591" t="str">
            <v>NO COINCIDE</v>
          </cell>
          <cell r="T591" t="str">
            <v>COINCIDE</v>
          </cell>
          <cell r="U591" t="str">
            <v>NO COINCIDE</v>
          </cell>
          <cell r="V591">
            <v>44195</v>
          </cell>
          <cell r="W591">
            <v>44195</v>
          </cell>
          <cell r="X591"/>
          <cell r="Y591"/>
          <cell r="Z591" t="str">
            <v>ACTIVA</v>
          </cell>
          <cell r="AA591" t="str">
            <v>ACTIVA</v>
          </cell>
          <cell r="AB591" t="str">
            <v>COINCIDE</v>
          </cell>
          <cell r="AC591" t="str">
            <v>RITMO ESPERADO</v>
          </cell>
        </row>
        <row r="592">
          <cell r="A592">
            <v>1446</v>
          </cell>
          <cell r="B592" t="str">
            <v>0372-15</v>
          </cell>
          <cell r="C592" t="str">
            <v>NEIBA (LA DESCUBIERTA)</v>
          </cell>
          <cell r="D592" t="str">
            <v/>
          </cell>
          <cell r="E592" t="str">
            <v>INDEPENDENCIA</v>
          </cell>
          <cell r="F592" t="str">
            <v>LA DESCUBIERTA</v>
          </cell>
          <cell r="G592" t="str">
            <v>NUEVA</v>
          </cell>
          <cell r="H592" t="str">
            <v>2</v>
          </cell>
          <cell r="I592" t="str">
            <v>ESTANCIA (E)</v>
          </cell>
          <cell r="J592"/>
          <cell r="K592" t="str">
            <v>MOPC</v>
          </cell>
          <cell r="L592" t="str">
            <v>MASYMAX MULTI SERVICES SRL</v>
          </cell>
          <cell r="M592">
            <v>10</v>
          </cell>
          <cell r="N592" t="str">
            <v>KATHERINE FONT FRIAS</v>
          </cell>
          <cell r="O592">
            <v>14</v>
          </cell>
          <cell r="P592">
            <v>44195</v>
          </cell>
          <cell r="Q592">
            <v>44253</v>
          </cell>
          <cell r="R592">
            <v>44195</v>
          </cell>
          <cell r="S592" t="str">
            <v>NO COINCIDE</v>
          </cell>
          <cell r="T592" t="str">
            <v>COINCIDE</v>
          </cell>
          <cell r="U592" t="str">
            <v>NO COINCIDE</v>
          </cell>
          <cell r="V592">
            <v>44195</v>
          </cell>
          <cell r="W592">
            <v>44195</v>
          </cell>
          <cell r="X592"/>
          <cell r="Y592"/>
          <cell r="Z592" t="str">
            <v>ACTIVA</v>
          </cell>
          <cell r="AA592" t="str">
            <v>ACTIVA</v>
          </cell>
          <cell r="AB592" t="str">
            <v>COINCIDE</v>
          </cell>
          <cell r="AC592" t="str">
            <v>RITMO ESPERADO</v>
          </cell>
        </row>
        <row r="593">
          <cell r="A593">
            <v>1686</v>
          </cell>
          <cell r="B593" t="str">
            <v>0197-15</v>
          </cell>
          <cell r="C593" t="str">
            <v>LAS MATAS DE FARFAN</v>
          </cell>
          <cell r="D593" t="str">
            <v/>
          </cell>
          <cell r="E593" t="str">
            <v>SAN JUAN</v>
          </cell>
          <cell r="F593" t="str">
            <v>LAS MATAS DE FARFAN</v>
          </cell>
          <cell r="G593" t="str">
            <v>NUEVA</v>
          </cell>
          <cell r="H593" t="str">
            <v>2</v>
          </cell>
          <cell r="I593" t="str">
            <v>ESTANCIA (E)</v>
          </cell>
          <cell r="J593"/>
          <cell r="K593" t="str">
            <v>MOPC</v>
          </cell>
          <cell r="L593" t="str">
            <v>ARMANDO DE JESUS FELIZ VALDEZ</v>
          </cell>
          <cell r="M593">
            <v>10</v>
          </cell>
          <cell r="N593" t="str">
            <v>KATHERINE FONT FRIAS</v>
          </cell>
          <cell r="O593">
            <v>60</v>
          </cell>
          <cell r="P593">
            <v>44057</v>
          </cell>
          <cell r="Q593">
            <v>44057</v>
          </cell>
          <cell r="R593">
            <v>44057</v>
          </cell>
          <cell r="S593" t="str">
            <v>COINCIDE</v>
          </cell>
          <cell r="T593" t="str">
            <v>COINCIDE</v>
          </cell>
          <cell r="U593" t="str">
            <v>COINCIDE</v>
          </cell>
          <cell r="V593">
            <v>44057</v>
          </cell>
          <cell r="W593">
            <v>44057</v>
          </cell>
          <cell r="X593"/>
          <cell r="Y593"/>
          <cell r="Z593" t="str">
            <v>ACTIVA</v>
          </cell>
          <cell r="AA593" t="str">
            <v>ACTIVA</v>
          </cell>
          <cell r="AB593" t="str">
            <v>COINCIDE</v>
          </cell>
          <cell r="AC593" t="str">
            <v>RITMO ESPERADO</v>
          </cell>
        </row>
        <row r="594">
          <cell r="A594">
            <v>1694</v>
          </cell>
          <cell r="B594" t="str">
            <v>0433-15</v>
          </cell>
          <cell r="C594" t="str">
            <v>SAN JUAN</v>
          </cell>
          <cell r="D594" t="str">
            <v/>
          </cell>
          <cell r="E594" t="str">
            <v>SAN JUAN</v>
          </cell>
          <cell r="F594" t="str">
            <v>SAN JUAN DE LA MAGUANA</v>
          </cell>
          <cell r="G594" t="str">
            <v>NUEVA</v>
          </cell>
          <cell r="H594" t="str">
            <v>2</v>
          </cell>
          <cell r="I594" t="str">
            <v>ESTANCIA (E)</v>
          </cell>
          <cell r="J594"/>
          <cell r="K594" t="str">
            <v>MOPC</v>
          </cell>
          <cell r="L594" t="str">
            <v>CONSTRUCTORA ROYSER SRL</v>
          </cell>
          <cell r="M594">
            <v>10</v>
          </cell>
          <cell r="N594" t="str">
            <v>KATHERINE FONT FRIAS</v>
          </cell>
          <cell r="O594">
            <v>5</v>
          </cell>
          <cell r="P594">
            <v>44195</v>
          </cell>
          <cell r="Q594">
            <v>44253</v>
          </cell>
          <cell r="R594">
            <v>44195</v>
          </cell>
          <cell r="S594" t="str">
            <v>NO COINCIDE</v>
          </cell>
          <cell r="T594" t="str">
            <v>COINCIDE</v>
          </cell>
          <cell r="U594" t="str">
            <v>NO COINCIDE</v>
          </cell>
          <cell r="V594">
            <v>44195</v>
          </cell>
          <cell r="W594">
            <v>44195</v>
          </cell>
          <cell r="X594"/>
          <cell r="Y594"/>
          <cell r="Z594" t="str">
            <v>ACTIVA</v>
          </cell>
          <cell r="AA594" t="str">
            <v>DETENIDA</v>
          </cell>
          <cell r="AB594" t="str">
            <v>NO COINCIDE</v>
          </cell>
          <cell r="AC594" t="str">
            <v>DEPARTAMENTO CALCULO</v>
          </cell>
        </row>
        <row r="595">
          <cell r="A595">
            <v>927</v>
          </cell>
          <cell r="B595" t="str">
            <v>1701-2013</v>
          </cell>
          <cell r="C595" t="str">
            <v>CAPOTILLO</v>
          </cell>
          <cell r="D595" t="str">
            <v/>
          </cell>
          <cell r="E595" t="str">
            <v>DISTRITO NACIONAL</v>
          </cell>
          <cell r="F595" t="str">
            <v>SANTO DOMINGO DE GUZMAN</v>
          </cell>
          <cell r="G595" t="str">
            <v>NUEVA</v>
          </cell>
          <cell r="H595" t="str">
            <v>1</v>
          </cell>
          <cell r="I595" t="str">
            <v>ESTANCIA (E)</v>
          </cell>
          <cell r="J595"/>
          <cell r="K595" t="str">
            <v>MOPC</v>
          </cell>
          <cell r="L595" t="str">
            <v>HERMANOS YARYURA ARQUITECTOS E INGENIEROS CONTRATISTAS SRL</v>
          </cell>
          <cell r="M595">
            <v>10</v>
          </cell>
          <cell r="N595" t="str">
            <v>VICTOR JAQUEZ</v>
          </cell>
          <cell r="O595">
            <v>0</v>
          </cell>
          <cell r="P595">
            <v>44789</v>
          </cell>
          <cell r="Q595">
            <v>44789</v>
          </cell>
          <cell r="R595">
            <v>44789</v>
          </cell>
          <cell r="S595" t="str">
            <v>COINCIDE</v>
          </cell>
          <cell r="T595" t="str">
            <v>COINCIDE</v>
          </cell>
          <cell r="U595" t="str">
            <v>COINCIDE</v>
          </cell>
          <cell r="V595">
            <v>44789</v>
          </cell>
          <cell r="W595">
            <v>44789</v>
          </cell>
          <cell r="X595"/>
          <cell r="Y595"/>
          <cell r="Z595" t="str">
            <v>NO INICIADA</v>
          </cell>
          <cell r="AA595" t="str">
            <v>NO INICIADA</v>
          </cell>
          <cell r="AB595" t="str">
            <v>COINCIDE</v>
          </cell>
          <cell r="AC595" t="str">
            <v>SOLAR NO IDENTIFICADO</v>
          </cell>
        </row>
        <row r="596">
          <cell r="A596">
            <v>928</v>
          </cell>
          <cell r="B596" t="str">
            <v>1702-2013</v>
          </cell>
          <cell r="C596" t="str">
            <v>CRISTO REY</v>
          </cell>
          <cell r="D596" t="str">
            <v/>
          </cell>
          <cell r="E596" t="str">
            <v>DISTRITO NACIONAL</v>
          </cell>
          <cell r="F596" t="str">
            <v>SANTO DOMINGO DE GUZMAN</v>
          </cell>
          <cell r="G596" t="str">
            <v>NUEVA</v>
          </cell>
          <cell r="H596" t="str">
            <v>1</v>
          </cell>
          <cell r="I596" t="str">
            <v>ESTANCIA (E)</v>
          </cell>
          <cell r="J596"/>
          <cell r="K596" t="str">
            <v>MOPC</v>
          </cell>
          <cell r="L596" t="str">
            <v>JFS CONSTRUCCIONES SRL</v>
          </cell>
          <cell r="M596">
            <v>10</v>
          </cell>
          <cell r="N596" t="str">
            <v>VICTOR JAQUEZ</v>
          </cell>
          <cell r="O596">
            <v>5</v>
          </cell>
          <cell r="P596">
            <v>44226</v>
          </cell>
          <cell r="Q596">
            <v>44545</v>
          </cell>
          <cell r="R596">
            <v>44226</v>
          </cell>
          <cell r="S596" t="str">
            <v>NO COINCIDE</v>
          </cell>
          <cell r="T596" t="str">
            <v>COINCIDE</v>
          </cell>
          <cell r="U596" t="str">
            <v>NO COINCIDE</v>
          </cell>
          <cell r="V596">
            <v>44226</v>
          </cell>
          <cell r="W596">
            <v>44226</v>
          </cell>
          <cell r="X596"/>
          <cell r="Y596">
            <v>43683</v>
          </cell>
          <cell r="Z596" t="str">
            <v>DETENIDA</v>
          </cell>
          <cell r="AA596" t="str">
            <v>DETENIDA</v>
          </cell>
          <cell r="AB596" t="str">
            <v>COINCIDE</v>
          </cell>
          <cell r="AC596" t="str">
            <v>PROBLEMAS LEGALES</v>
          </cell>
        </row>
        <row r="597">
          <cell r="A597">
            <v>929</v>
          </cell>
          <cell r="B597" t="str">
            <v>1703-2013</v>
          </cell>
          <cell r="C597" t="str">
            <v>CRISTO REY 2</v>
          </cell>
          <cell r="D597" t="str">
            <v/>
          </cell>
          <cell r="E597" t="str">
            <v>DISTRITO NACIONAL</v>
          </cell>
          <cell r="F597" t="str">
            <v>SANTO DOMINGO DE GUZMAN</v>
          </cell>
          <cell r="G597" t="str">
            <v>NUEVA</v>
          </cell>
          <cell r="H597" t="str">
            <v>1</v>
          </cell>
          <cell r="I597" t="str">
            <v>ESTANCIA (E)</v>
          </cell>
          <cell r="J597"/>
          <cell r="K597" t="str">
            <v>MOPC</v>
          </cell>
          <cell r="L597" t="str">
            <v>CONSTRUCTORA SERVITERM SRL</v>
          </cell>
          <cell r="M597">
            <v>10</v>
          </cell>
          <cell r="N597" t="str">
            <v>VICTOR JAQUEZ</v>
          </cell>
          <cell r="O597">
            <v>5</v>
          </cell>
          <cell r="P597">
            <v>44226</v>
          </cell>
          <cell r="Q597">
            <v>44545</v>
          </cell>
          <cell r="R597">
            <v>44226</v>
          </cell>
          <cell r="S597" t="str">
            <v>NO COINCIDE</v>
          </cell>
          <cell r="T597" t="str">
            <v>COINCIDE</v>
          </cell>
          <cell r="U597" t="str">
            <v>NO COINCIDE</v>
          </cell>
          <cell r="V597">
            <v>44226</v>
          </cell>
          <cell r="W597">
            <v>44226</v>
          </cell>
          <cell r="X597"/>
          <cell r="Y597">
            <v>43683</v>
          </cell>
          <cell r="Z597" t="str">
            <v>DETENIDA</v>
          </cell>
          <cell r="AA597" t="str">
            <v>DETENIDA</v>
          </cell>
          <cell r="AB597" t="str">
            <v>COINCIDE</v>
          </cell>
          <cell r="AC597" t="str">
            <v>PROBLEMAS LEGALES</v>
          </cell>
        </row>
        <row r="598">
          <cell r="A598">
            <v>930</v>
          </cell>
          <cell r="B598" t="str">
            <v>1704-2013</v>
          </cell>
          <cell r="C598" t="str">
            <v>DOMINGO SABIO</v>
          </cell>
          <cell r="D598" t="str">
            <v/>
          </cell>
          <cell r="E598" t="str">
            <v>DISTRITO NACIONAL</v>
          </cell>
          <cell r="F598" t="str">
            <v>SANTO DOMINGO DE GUZMAN</v>
          </cell>
          <cell r="G598" t="str">
            <v>NUEVA</v>
          </cell>
          <cell r="H598" t="str">
            <v>1</v>
          </cell>
          <cell r="I598" t="str">
            <v>ESTANCIA (E)</v>
          </cell>
          <cell r="J598"/>
          <cell r="K598" t="str">
            <v>MOPC</v>
          </cell>
          <cell r="L598" t="str">
            <v>JOHANNY ESTRELLA RIVERA</v>
          </cell>
          <cell r="M598">
            <v>10</v>
          </cell>
          <cell r="N598" t="str">
            <v>VICTOR JAQUEZ</v>
          </cell>
          <cell r="O598">
            <v>0</v>
          </cell>
          <cell r="P598">
            <v>44787</v>
          </cell>
          <cell r="Q598">
            <v>44787</v>
          </cell>
          <cell r="R598">
            <v>44787</v>
          </cell>
          <cell r="S598" t="str">
            <v>COINCIDE</v>
          </cell>
          <cell r="T598" t="str">
            <v>COINCIDE</v>
          </cell>
          <cell r="U598" t="str">
            <v>COINCIDE</v>
          </cell>
          <cell r="V598">
            <v>44787</v>
          </cell>
          <cell r="W598">
            <v>44787</v>
          </cell>
          <cell r="X598"/>
          <cell r="Y598"/>
          <cell r="Z598" t="str">
            <v>NO INICIADA</v>
          </cell>
          <cell r="AA598" t="str">
            <v>NO INICIADA</v>
          </cell>
          <cell r="AB598" t="str">
            <v>COINCIDE</v>
          </cell>
          <cell r="AC598" t="str">
            <v>SOLAR NO IDENTIFICADO</v>
          </cell>
        </row>
        <row r="599">
          <cell r="A599">
            <v>931</v>
          </cell>
          <cell r="B599" t="str">
            <v>1671-2013</v>
          </cell>
          <cell r="C599" t="str">
            <v>GUALEY</v>
          </cell>
          <cell r="D599" t="str">
            <v/>
          </cell>
          <cell r="E599" t="str">
            <v>DISTRITO NACIONAL</v>
          </cell>
          <cell r="F599" t="str">
            <v>SANTO DOMINGO DE GUZMAN</v>
          </cell>
          <cell r="G599" t="str">
            <v>NUEVA</v>
          </cell>
          <cell r="H599" t="str">
            <v>1</v>
          </cell>
          <cell r="I599" t="str">
            <v>ESTANCIA (E)</v>
          </cell>
          <cell r="J599"/>
          <cell r="K599" t="str">
            <v>MOPC</v>
          </cell>
          <cell r="L599" t="str">
            <v>COART ARQUITECTURA SRL</v>
          </cell>
          <cell r="M599">
            <v>10</v>
          </cell>
          <cell r="N599" t="str">
            <v>VICTOR JAQUEZ</v>
          </cell>
          <cell r="O599">
            <v>0</v>
          </cell>
          <cell r="P599">
            <v>44651</v>
          </cell>
          <cell r="Q599">
            <v>44651</v>
          </cell>
          <cell r="R599">
            <v>44651</v>
          </cell>
          <cell r="S599" t="str">
            <v>COINCIDE</v>
          </cell>
          <cell r="T599" t="str">
            <v>COINCIDE</v>
          </cell>
          <cell r="U599" t="str">
            <v>COINCIDE</v>
          </cell>
          <cell r="V599">
            <v>44651</v>
          </cell>
          <cell r="W599">
            <v>44651</v>
          </cell>
          <cell r="X599"/>
          <cell r="Y599"/>
          <cell r="Z599" t="str">
            <v>NO INICIADA</v>
          </cell>
          <cell r="AA599" t="str">
            <v>NO INICIADA</v>
          </cell>
          <cell r="AB599" t="str">
            <v>COINCIDE</v>
          </cell>
          <cell r="AC599" t="str">
            <v>SOLAR NO IDENTIFICADO</v>
          </cell>
        </row>
        <row r="600">
          <cell r="A600">
            <v>938</v>
          </cell>
          <cell r="B600" t="str">
            <v>1680-2013</v>
          </cell>
          <cell r="C600" t="str">
            <v>SIMON BOLIVAR</v>
          </cell>
          <cell r="D600" t="str">
            <v/>
          </cell>
          <cell r="E600" t="str">
            <v>DISTRITO NACIONAL</v>
          </cell>
          <cell r="F600" t="str">
            <v>SANTO DOMINGO DE GUZMAN</v>
          </cell>
          <cell r="G600" t="str">
            <v>NUEVA</v>
          </cell>
          <cell r="H600" t="str">
            <v>1</v>
          </cell>
          <cell r="I600" t="str">
            <v>ESTANCIA (E)</v>
          </cell>
          <cell r="J600"/>
          <cell r="K600" t="str">
            <v>MOPC</v>
          </cell>
          <cell r="L600" t="str">
            <v>MIDRIAN YLUMINADA SALAS REYES</v>
          </cell>
          <cell r="M600">
            <v>10</v>
          </cell>
          <cell r="N600" t="str">
            <v>VICTOR JAQUEZ</v>
          </cell>
          <cell r="O600">
            <v>0</v>
          </cell>
          <cell r="P600">
            <v>44570</v>
          </cell>
          <cell r="Q600">
            <v>44570</v>
          </cell>
          <cell r="R600">
            <v>44570</v>
          </cell>
          <cell r="S600" t="str">
            <v>COINCIDE</v>
          </cell>
          <cell r="T600" t="str">
            <v>COINCIDE</v>
          </cell>
          <cell r="U600" t="str">
            <v>COINCIDE</v>
          </cell>
          <cell r="V600">
            <v>44570</v>
          </cell>
          <cell r="W600">
            <v>44570</v>
          </cell>
          <cell r="X600"/>
          <cell r="Y600"/>
          <cell r="Z600" t="str">
            <v>NO INICIADA</v>
          </cell>
          <cell r="AA600" t="str">
            <v>NO INICIADA</v>
          </cell>
          <cell r="AB600" t="str">
            <v>COINCIDE</v>
          </cell>
          <cell r="AC600" t="str">
            <v>SOLAR NO IDENTIFICADO</v>
          </cell>
        </row>
        <row r="601">
          <cell r="A601">
            <v>1465</v>
          </cell>
          <cell r="B601" t="str">
            <v>0027-15</v>
          </cell>
          <cell r="C601" t="str">
            <v>CAPOTILLO</v>
          </cell>
          <cell r="D601" t="str">
            <v/>
          </cell>
          <cell r="E601" t="str">
            <v>DISTRITO NACIONAL</v>
          </cell>
          <cell r="F601" t="str">
            <v>SANTO DOMINGO DE GUZMAN</v>
          </cell>
          <cell r="G601" t="str">
            <v>NUEVA</v>
          </cell>
          <cell r="H601" t="str">
            <v>2</v>
          </cell>
          <cell r="I601" t="str">
            <v>ESTANCIA (E)</v>
          </cell>
          <cell r="J601"/>
          <cell r="K601" t="str">
            <v>MOPC</v>
          </cell>
          <cell r="L601" t="str">
            <v>CRISTOBAL PORTORREAL</v>
          </cell>
          <cell r="M601">
            <v>10</v>
          </cell>
          <cell r="N601" t="str">
            <v>VICTOR JAQUEZ</v>
          </cell>
          <cell r="O601">
            <v>0</v>
          </cell>
          <cell r="P601">
            <v>44789</v>
          </cell>
          <cell r="Q601">
            <v>44789</v>
          </cell>
          <cell r="R601">
            <v>44789</v>
          </cell>
          <cell r="S601" t="str">
            <v>COINCIDE</v>
          </cell>
          <cell r="T601" t="str">
            <v>COINCIDE</v>
          </cell>
          <cell r="U601" t="str">
            <v>COINCIDE</v>
          </cell>
          <cell r="V601">
            <v>44789</v>
          </cell>
          <cell r="W601">
            <v>44789</v>
          </cell>
          <cell r="X601"/>
          <cell r="Y601"/>
          <cell r="Z601" t="str">
            <v>NO INICIADA</v>
          </cell>
          <cell r="AA601" t="str">
            <v>NO INICIADA</v>
          </cell>
          <cell r="AB601" t="str">
            <v>COINCIDE</v>
          </cell>
          <cell r="AC601" t="str">
            <v>SOLAR NO IDENTIFICADO</v>
          </cell>
        </row>
        <row r="602">
          <cell r="A602">
            <v>1466</v>
          </cell>
          <cell r="B602" t="str">
            <v>0379-15</v>
          </cell>
          <cell r="C602" t="str">
            <v>CRISTO REY</v>
          </cell>
          <cell r="D602" t="str">
            <v/>
          </cell>
          <cell r="E602" t="str">
            <v>DISTRITO NACIONAL</v>
          </cell>
          <cell r="F602" t="str">
            <v>SANTO DOMINGO DE GUZMAN</v>
          </cell>
          <cell r="G602" t="str">
            <v>NUEVA</v>
          </cell>
          <cell r="H602" t="str">
            <v>2</v>
          </cell>
          <cell r="I602" t="str">
            <v>ESTANCIA (E)</v>
          </cell>
          <cell r="J602"/>
          <cell r="K602" t="str">
            <v>MOPC</v>
          </cell>
          <cell r="L602" t="str">
            <v>ARQ PEREZ &amp; PEREZ SRL</v>
          </cell>
          <cell r="M602">
            <v>10</v>
          </cell>
          <cell r="N602" t="str">
            <v>VICTOR JAQUEZ</v>
          </cell>
          <cell r="O602">
            <v>0</v>
          </cell>
          <cell r="P602">
            <v>44789</v>
          </cell>
          <cell r="Q602">
            <v>44789</v>
          </cell>
          <cell r="R602">
            <v>44789</v>
          </cell>
          <cell r="S602" t="str">
            <v>COINCIDE</v>
          </cell>
          <cell r="T602" t="str">
            <v>COINCIDE</v>
          </cell>
          <cell r="U602" t="str">
            <v>COINCIDE</v>
          </cell>
          <cell r="V602">
            <v>44789</v>
          </cell>
          <cell r="W602">
            <v>44789</v>
          </cell>
          <cell r="X602"/>
          <cell r="Y602"/>
          <cell r="Z602" t="str">
            <v>NO INICIADA</v>
          </cell>
          <cell r="AA602" t="str">
            <v>NO INICIADA</v>
          </cell>
          <cell r="AB602" t="str">
            <v>COINCIDE</v>
          </cell>
          <cell r="AC602" t="str">
            <v>SOLAR NO IDENTIFICADO</v>
          </cell>
        </row>
        <row r="603">
          <cell r="A603">
            <v>1467</v>
          </cell>
          <cell r="B603" t="str">
            <v>0380-15</v>
          </cell>
          <cell r="C603" t="str">
            <v>DOMINGO SAVIO</v>
          </cell>
          <cell r="D603" t="str">
            <v/>
          </cell>
          <cell r="E603" t="str">
            <v>DISTRITO NACIONAL</v>
          </cell>
          <cell r="F603" t="str">
            <v>SANTO DOMINGO DE GUZMAN</v>
          </cell>
          <cell r="G603" t="str">
            <v>NUEVA</v>
          </cell>
          <cell r="H603" t="str">
            <v>2</v>
          </cell>
          <cell r="I603" t="str">
            <v>ESTANCIA (E)</v>
          </cell>
          <cell r="J603"/>
          <cell r="K603" t="str">
            <v>MOPC</v>
          </cell>
          <cell r="L603" t="str">
            <v>CONSTRUCTORA YEARA SRL</v>
          </cell>
          <cell r="M603">
            <v>10</v>
          </cell>
          <cell r="N603" t="str">
            <v>VICTOR JAQUEZ</v>
          </cell>
          <cell r="O603">
            <v>0</v>
          </cell>
          <cell r="P603">
            <v>44775</v>
          </cell>
          <cell r="Q603">
            <v>44775</v>
          </cell>
          <cell r="R603">
            <v>44775</v>
          </cell>
          <cell r="S603" t="str">
            <v>COINCIDE</v>
          </cell>
          <cell r="T603" t="str">
            <v>COINCIDE</v>
          </cell>
          <cell r="U603" t="str">
            <v>COINCIDE</v>
          </cell>
          <cell r="V603">
            <v>44775</v>
          </cell>
          <cell r="W603">
            <v>44775</v>
          </cell>
          <cell r="X603"/>
          <cell r="Y603"/>
          <cell r="Z603" t="str">
            <v>NO INICIADA</v>
          </cell>
          <cell r="AA603" t="str">
            <v>NO INICIADA</v>
          </cell>
          <cell r="AB603" t="str">
            <v>COINCIDE</v>
          </cell>
          <cell r="AC603" t="str">
            <v>SOLAR NO IDENTIFICADO</v>
          </cell>
        </row>
        <row r="604">
          <cell r="A604">
            <v>1469</v>
          </cell>
          <cell r="B604" t="str">
            <v>0029-15</v>
          </cell>
          <cell r="C604" t="str">
            <v>ENSANCHE LA FE</v>
          </cell>
          <cell r="D604" t="str">
            <v/>
          </cell>
          <cell r="E604" t="str">
            <v>DISTRITO NACIONAL</v>
          </cell>
          <cell r="F604" t="str">
            <v>SANTO DOMINGO DE GUZMAN</v>
          </cell>
          <cell r="G604" t="str">
            <v>NUEVA</v>
          </cell>
          <cell r="H604" t="str">
            <v>2</v>
          </cell>
          <cell r="I604" t="str">
            <v>ESTANCIA (E)</v>
          </cell>
          <cell r="J604"/>
          <cell r="K604" t="str">
            <v>MOPC</v>
          </cell>
          <cell r="L604" t="str">
            <v>ANDRES ROBERTO PEREZ CADENA</v>
          </cell>
          <cell r="M604">
            <v>10</v>
          </cell>
          <cell r="N604" t="str">
            <v>VICTOR JAQUEZ</v>
          </cell>
          <cell r="O604">
            <v>0</v>
          </cell>
          <cell r="P604">
            <v>44789</v>
          </cell>
          <cell r="Q604">
            <v>44789</v>
          </cell>
          <cell r="R604">
            <v>44789</v>
          </cell>
          <cell r="S604" t="str">
            <v>COINCIDE</v>
          </cell>
          <cell r="T604" t="str">
            <v>COINCIDE</v>
          </cell>
          <cell r="U604" t="str">
            <v>COINCIDE</v>
          </cell>
          <cell r="V604">
            <v>44789</v>
          </cell>
          <cell r="W604">
            <v>44789</v>
          </cell>
          <cell r="X604"/>
          <cell r="Y604"/>
          <cell r="Z604" t="str">
            <v>NO INICIADA</v>
          </cell>
          <cell r="AA604" t="str">
            <v>NO INICIADA</v>
          </cell>
          <cell r="AB604" t="str">
            <v>COINCIDE</v>
          </cell>
          <cell r="AC604" t="str">
            <v>SOLAR NO IDENTIFICADO</v>
          </cell>
        </row>
        <row r="605">
          <cell r="A605">
            <v>1470</v>
          </cell>
          <cell r="B605" t="str">
            <v>0030-15</v>
          </cell>
          <cell r="C605" t="str">
            <v>ENSANCHE LUPERON</v>
          </cell>
          <cell r="D605" t="str">
            <v/>
          </cell>
          <cell r="E605" t="str">
            <v>DISTRITO NACIONAL</v>
          </cell>
          <cell r="F605" t="str">
            <v>SANTO DOMINGO DE GUZMAN</v>
          </cell>
          <cell r="G605" t="str">
            <v>NUEVA</v>
          </cell>
          <cell r="H605" t="str">
            <v>2</v>
          </cell>
          <cell r="I605" t="str">
            <v>ESTANCIA (E)</v>
          </cell>
          <cell r="J605"/>
          <cell r="K605" t="str">
            <v>MOPC</v>
          </cell>
          <cell r="L605" t="str">
            <v>PABLO JOSE ESPINAL MADERA</v>
          </cell>
          <cell r="M605">
            <v>10</v>
          </cell>
          <cell r="N605" t="str">
            <v>VICTOR JAQUEZ</v>
          </cell>
          <cell r="O605">
            <v>0</v>
          </cell>
          <cell r="P605">
            <v>44789</v>
          </cell>
          <cell r="Q605">
            <v>44789</v>
          </cell>
          <cell r="R605">
            <v>44789</v>
          </cell>
          <cell r="S605" t="str">
            <v>COINCIDE</v>
          </cell>
          <cell r="T605" t="str">
            <v>COINCIDE</v>
          </cell>
          <cell r="U605" t="str">
            <v>COINCIDE</v>
          </cell>
          <cell r="V605">
            <v>44789</v>
          </cell>
          <cell r="W605">
            <v>44789</v>
          </cell>
          <cell r="X605"/>
          <cell r="Y605"/>
          <cell r="Z605" t="str">
            <v>NO INICIADA</v>
          </cell>
          <cell r="AA605" t="str">
            <v>NO INICIADA</v>
          </cell>
          <cell r="AB605" t="str">
            <v>COINCIDE</v>
          </cell>
          <cell r="AC605" t="str">
            <v>SOLAR NO IDENTIFICADO</v>
          </cell>
        </row>
        <row r="606">
          <cell r="A606">
            <v>1474</v>
          </cell>
          <cell r="B606" t="str">
            <v>0032-15</v>
          </cell>
          <cell r="C606" t="str">
            <v>LOS KM CARRETERA SANCHEZ</v>
          </cell>
          <cell r="D606" t="str">
            <v/>
          </cell>
          <cell r="E606" t="str">
            <v>DISTRITO NACIONAL</v>
          </cell>
          <cell r="F606" t="str">
            <v>SANTO DOMINGO DE GUZMAN</v>
          </cell>
          <cell r="G606" t="str">
            <v>NUEVA</v>
          </cell>
          <cell r="H606" t="str">
            <v>2</v>
          </cell>
          <cell r="I606" t="str">
            <v>ESTANCIA (E)</v>
          </cell>
          <cell r="J606"/>
          <cell r="K606" t="str">
            <v>MOPC</v>
          </cell>
          <cell r="L606" t="str">
            <v>FANNY ANACAONA CARRASCO SOCIAS DE SIMO</v>
          </cell>
          <cell r="M606">
            <v>10</v>
          </cell>
          <cell r="N606" t="str">
            <v>VICTOR JAQUEZ</v>
          </cell>
          <cell r="O606">
            <v>75</v>
          </cell>
          <cell r="P606">
            <v>43981</v>
          </cell>
          <cell r="Q606">
            <v>43921</v>
          </cell>
          <cell r="R606">
            <v>43981</v>
          </cell>
          <cell r="S606" t="str">
            <v>NO COINCIDE</v>
          </cell>
          <cell r="T606" t="str">
            <v>COINCIDE</v>
          </cell>
          <cell r="U606" t="str">
            <v>NO COINCIDE</v>
          </cell>
          <cell r="V606">
            <v>43981</v>
          </cell>
          <cell r="W606">
            <v>43981</v>
          </cell>
          <cell r="X606"/>
          <cell r="Y606"/>
          <cell r="Z606" t="str">
            <v>ACTIVA</v>
          </cell>
          <cell r="AA606" t="str">
            <v>ACTIVA</v>
          </cell>
          <cell r="AB606" t="str">
            <v>COINCIDE</v>
          </cell>
          <cell r="AC606" t="str">
            <v>RITMO ESPERADO</v>
          </cell>
        </row>
        <row r="607">
          <cell r="A607">
            <v>1475</v>
          </cell>
          <cell r="B607" t="str">
            <v>0381-15</v>
          </cell>
          <cell r="C607" t="str">
            <v>LOS RIOS</v>
          </cell>
          <cell r="D607" t="str">
            <v/>
          </cell>
          <cell r="E607" t="str">
            <v>DISTRITO NACIONAL</v>
          </cell>
          <cell r="F607" t="str">
            <v>SANTO DOMINGO DE GUZMAN</v>
          </cell>
          <cell r="G607" t="str">
            <v>NUEVA</v>
          </cell>
          <cell r="H607" t="str">
            <v>2</v>
          </cell>
          <cell r="I607" t="str">
            <v>ESTANCIA (E)</v>
          </cell>
          <cell r="J607"/>
          <cell r="K607" t="str">
            <v>MOPC</v>
          </cell>
          <cell r="L607" t="str">
            <v>CONSTRUCCIONES Y TECNOLOGIA S R L</v>
          </cell>
          <cell r="M607">
            <v>10</v>
          </cell>
          <cell r="N607" t="str">
            <v>VICTOR JAQUEZ</v>
          </cell>
          <cell r="O607">
            <v>0</v>
          </cell>
          <cell r="P607">
            <v>44316</v>
          </cell>
          <cell r="Q607">
            <v>44316</v>
          </cell>
          <cell r="R607">
            <v>44316</v>
          </cell>
          <cell r="S607" t="str">
            <v>COINCIDE</v>
          </cell>
          <cell r="T607" t="str">
            <v>COINCIDE</v>
          </cell>
          <cell r="U607" t="str">
            <v>COINCIDE</v>
          </cell>
          <cell r="V607">
            <v>44316</v>
          </cell>
          <cell r="W607">
            <v>44316</v>
          </cell>
          <cell r="X607"/>
          <cell r="Y607"/>
          <cell r="Z607" t="str">
            <v>NO INICIADA</v>
          </cell>
          <cell r="AA607" t="str">
            <v>NO INICIADA</v>
          </cell>
          <cell r="AB607" t="str">
            <v>COINCIDE</v>
          </cell>
          <cell r="AC607" t="str">
            <v>A LA ESPERA PROGRAMACIÓN</v>
          </cell>
        </row>
        <row r="608">
          <cell r="A608">
            <v>1476</v>
          </cell>
          <cell r="B608" t="str">
            <v>0382-15</v>
          </cell>
          <cell r="C608" t="str">
            <v>MARIA AUXILIADORA I</v>
          </cell>
          <cell r="D608" t="str">
            <v/>
          </cell>
          <cell r="E608" t="str">
            <v>DISTRITO NACIONAL</v>
          </cell>
          <cell r="F608" t="str">
            <v>SANTO DOMINGO DE GUZMAN</v>
          </cell>
          <cell r="G608" t="str">
            <v>NUEVA</v>
          </cell>
          <cell r="H608" t="str">
            <v>2</v>
          </cell>
          <cell r="I608" t="str">
            <v>ESTANCIA (E)</v>
          </cell>
          <cell r="J608"/>
          <cell r="K608" t="str">
            <v>MOPC</v>
          </cell>
          <cell r="L608" t="str">
            <v>JIMENEZ MONEGRO &amp; ASOCIADOS SRL</v>
          </cell>
          <cell r="M608">
            <v>10</v>
          </cell>
          <cell r="N608" t="str">
            <v>VICTOR JAQUEZ</v>
          </cell>
          <cell r="O608">
            <v>7</v>
          </cell>
          <cell r="P608">
            <v>44610</v>
          </cell>
          <cell r="Q608">
            <v>44420</v>
          </cell>
          <cell r="R608">
            <v>44610</v>
          </cell>
          <cell r="S608" t="str">
            <v>NO COINCIDE</v>
          </cell>
          <cell r="T608" t="str">
            <v>COINCIDE</v>
          </cell>
          <cell r="U608" t="str">
            <v>NO COINCIDE</v>
          </cell>
          <cell r="V608">
            <v>44610</v>
          </cell>
          <cell r="W608">
            <v>44610</v>
          </cell>
          <cell r="X608"/>
          <cell r="Y608"/>
          <cell r="Z608" t="str">
            <v>PRELIMINARES</v>
          </cell>
          <cell r="AA608" t="str">
            <v>PRELIMINARES</v>
          </cell>
          <cell r="AB608" t="str">
            <v>COINCIDE</v>
          </cell>
          <cell r="AC608" t="str">
            <v>DEPARTAMENTO CALCULO</v>
          </cell>
        </row>
        <row r="609">
          <cell r="A609">
            <v>1477</v>
          </cell>
          <cell r="B609" t="str">
            <v>0033-15</v>
          </cell>
          <cell r="C609" t="str">
            <v>MARIA AUXILIADORA II</v>
          </cell>
          <cell r="D609" t="str">
            <v/>
          </cell>
          <cell r="E609" t="str">
            <v>DISTRITO NACIONAL</v>
          </cell>
          <cell r="F609" t="str">
            <v>SANTO DOMINGO DE GUZMAN</v>
          </cell>
          <cell r="G609" t="str">
            <v>NUEVA</v>
          </cell>
          <cell r="H609" t="str">
            <v>2</v>
          </cell>
          <cell r="I609" t="str">
            <v>ESTANCIA (E)</v>
          </cell>
          <cell r="J609"/>
          <cell r="K609" t="str">
            <v>MOPC</v>
          </cell>
          <cell r="L609" t="str">
            <v>FRANCISCO ALEJANDRO PRATS MOREY</v>
          </cell>
          <cell r="M609">
            <v>10</v>
          </cell>
          <cell r="N609" t="str">
            <v>VICTOR JAQUEZ</v>
          </cell>
          <cell r="O609">
            <v>0</v>
          </cell>
          <cell r="P609">
            <v>44789</v>
          </cell>
          <cell r="Q609">
            <v>44789</v>
          </cell>
          <cell r="R609">
            <v>44789</v>
          </cell>
          <cell r="S609" t="str">
            <v>COINCIDE</v>
          </cell>
          <cell r="T609" t="str">
            <v>COINCIDE</v>
          </cell>
          <cell r="U609" t="str">
            <v>COINCIDE</v>
          </cell>
          <cell r="V609">
            <v>44789</v>
          </cell>
          <cell r="W609">
            <v>44789</v>
          </cell>
          <cell r="X609"/>
          <cell r="Y609"/>
          <cell r="Z609" t="str">
            <v>NO INICIADA</v>
          </cell>
          <cell r="AA609" t="str">
            <v>NO INICIADA</v>
          </cell>
          <cell r="AB609" t="str">
            <v>COINCIDE</v>
          </cell>
          <cell r="AC609" t="str">
            <v>SOLAR NO IDENTIFICADO</v>
          </cell>
        </row>
        <row r="610">
          <cell r="A610">
            <v>1479</v>
          </cell>
          <cell r="B610" t="str">
            <v>0036-15</v>
          </cell>
          <cell r="C610" t="str">
            <v>PALMA REAL (LOS GIRASOLES)(1)</v>
          </cell>
          <cell r="D610" t="str">
            <v/>
          </cell>
          <cell r="E610" t="str">
            <v>DISTRITO NACIONAL</v>
          </cell>
          <cell r="F610" t="str">
            <v>SANTO DOMINGO DE GUZMAN</v>
          </cell>
          <cell r="G610" t="str">
            <v>NUEVA</v>
          </cell>
          <cell r="H610" t="str">
            <v>2</v>
          </cell>
          <cell r="I610" t="str">
            <v>ESTANCIA (E)</v>
          </cell>
          <cell r="J610"/>
          <cell r="K610" t="str">
            <v>MOPC2</v>
          </cell>
          <cell r="L610" t="str">
            <v>FABIO WILFREDO MARTINEZ CASTRO</v>
          </cell>
          <cell r="M610">
            <v>10</v>
          </cell>
          <cell r="N610" t="str">
            <v>VICTOR JAQUEZ</v>
          </cell>
          <cell r="O610">
            <v>21</v>
          </cell>
          <cell r="P610">
            <v>44227</v>
          </cell>
          <cell r="Q610">
            <v>44286</v>
          </cell>
          <cell r="R610">
            <v>44227</v>
          </cell>
          <cell r="S610" t="str">
            <v>NO COINCIDE</v>
          </cell>
          <cell r="T610" t="str">
            <v>COINCIDE</v>
          </cell>
          <cell r="U610" t="str">
            <v>NO COINCIDE</v>
          </cell>
          <cell r="V610">
            <v>44227</v>
          </cell>
          <cell r="W610">
            <v>44227</v>
          </cell>
          <cell r="X610"/>
          <cell r="Y610"/>
          <cell r="Z610" t="str">
            <v>ACTIVA</v>
          </cell>
          <cell r="AA610" t="str">
            <v>ACTIVA</v>
          </cell>
          <cell r="AB610" t="str">
            <v>COINCIDE</v>
          </cell>
          <cell r="AC610" t="str">
            <v>RITMO ESPERADO</v>
          </cell>
        </row>
        <row r="611">
          <cell r="A611">
            <v>1480</v>
          </cell>
          <cell r="B611" t="str">
            <v/>
          </cell>
          <cell r="C611" t="str">
            <v>PALMA REAL (LOS GIRASOLES)(2)</v>
          </cell>
          <cell r="D611" t="str">
            <v/>
          </cell>
          <cell r="E611" t="str">
            <v>DISTRITO NACIONAL</v>
          </cell>
          <cell r="F611" t="str">
            <v>SANTO DOMINGO DE GUZMAN</v>
          </cell>
          <cell r="G611" t="str">
            <v>NUEVA</v>
          </cell>
          <cell r="H611" t="str">
            <v>2</v>
          </cell>
          <cell r="I611" t="str">
            <v>ESTANCIA (E)</v>
          </cell>
          <cell r="J611"/>
          <cell r="K611" t="str">
            <v>MOPC</v>
          </cell>
          <cell r="L611" t="str">
            <v>YUNIOR CIFRES SANCHEZ</v>
          </cell>
          <cell r="M611">
            <v>10</v>
          </cell>
          <cell r="N611" t="str">
            <v>VICTOR JAQUEZ</v>
          </cell>
          <cell r="O611">
            <v>5</v>
          </cell>
          <cell r="P611">
            <v>44227</v>
          </cell>
          <cell r="Q611">
            <v>44420</v>
          </cell>
          <cell r="R611">
            <v>44227</v>
          </cell>
          <cell r="S611" t="str">
            <v>NO COINCIDE</v>
          </cell>
          <cell r="T611" t="str">
            <v>COINCIDE</v>
          </cell>
          <cell r="U611" t="str">
            <v>NO COINCIDE</v>
          </cell>
          <cell r="V611">
            <v>44227</v>
          </cell>
          <cell r="W611">
            <v>44227</v>
          </cell>
          <cell r="X611"/>
          <cell r="Y611"/>
          <cell r="Z611" t="str">
            <v>PRELIMINARES</v>
          </cell>
          <cell r="AA611" t="str">
            <v>DETENIDA</v>
          </cell>
          <cell r="AB611" t="str">
            <v>NO COINCIDE</v>
          </cell>
          <cell r="AC611" t="str">
            <v>EN MANOS DEL SUPERVISOR</v>
          </cell>
        </row>
        <row r="612">
          <cell r="A612">
            <v>1481</v>
          </cell>
          <cell r="B612" t="str">
            <v/>
          </cell>
          <cell r="C612" t="str">
            <v xml:space="preserve">REPUBLICA DE COLOMBIA </v>
          </cell>
          <cell r="D612" t="str">
            <v/>
          </cell>
          <cell r="E612" t="str">
            <v>DISTRITO NACIONAL</v>
          </cell>
          <cell r="F612" t="str">
            <v>SANTO DOMINGO DE GUZMAN</v>
          </cell>
          <cell r="G612" t="str">
            <v>NUEVA</v>
          </cell>
          <cell r="H612" t="str">
            <v>2</v>
          </cell>
          <cell r="I612" t="str">
            <v>ESTANCIA (E)</v>
          </cell>
          <cell r="J612"/>
          <cell r="K612" t="str">
            <v>MOPC</v>
          </cell>
          <cell r="L612" t="str">
            <v>CONSTRUCTORA VIMAENRO SRL</v>
          </cell>
          <cell r="M612">
            <v>10</v>
          </cell>
          <cell r="N612" t="str">
            <v>VICTOR JAQUEZ</v>
          </cell>
          <cell r="O612">
            <v>25</v>
          </cell>
          <cell r="P612">
            <v>44210</v>
          </cell>
          <cell r="Q612">
            <v>44210</v>
          </cell>
          <cell r="R612">
            <v>44210</v>
          </cell>
          <cell r="S612" t="str">
            <v>COINCIDE</v>
          </cell>
          <cell r="T612" t="str">
            <v>COINCIDE</v>
          </cell>
          <cell r="U612" t="str">
            <v>COINCIDE</v>
          </cell>
          <cell r="V612">
            <v>44210</v>
          </cell>
          <cell r="W612">
            <v>44210</v>
          </cell>
          <cell r="X612"/>
          <cell r="Y612"/>
          <cell r="Z612" t="str">
            <v>ACTIVA</v>
          </cell>
          <cell r="AA612" t="str">
            <v>ACTIVA</v>
          </cell>
          <cell r="AB612" t="str">
            <v>COINCIDE</v>
          </cell>
          <cell r="AC612" t="str">
            <v>RITMO ESPERADO</v>
          </cell>
        </row>
        <row r="613">
          <cell r="A613">
            <v>1482</v>
          </cell>
          <cell r="B613" t="str">
            <v/>
          </cell>
          <cell r="C613" t="str">
            <v>SIMON BOLIVAR</v>
          </cell>
          <cell r="D613" t="str">
            <v/>
          </cell>
          <cell r="E613" t="str">
            <v>DISTRITO NACIONAL</v>
          </cell>
          <cell r="F613" t="str">
            <v>SANTO DOMINGO DE GUZMAN</v>
          </cell>
          <cell r="G613" t="str">
            <v>NUEVA</v>
          </cell>
          <cell r="H613" t="str">
            <v>2</v>
          </cell>
          <cell r="I613" t="str">
            <v>ESTANCIA (E)</v>
          </cell>
          <cell r="J613"/>
          <cell r="K613" t="str">
            <v>MOPC</v>
          </cell>
          <cell r="L613" t="str">
            <v xml:space="preserve">ELECASA CONSTRUCTORA E INMOBILIARIA SRL </v>
          </cell>
          <cell r="M613">
            <v>10</v>
          </cell>
          <cell r="N613" t="str">
            <v>VICTOR JAQUEZ</v>
          </cell>
          <cell r="O613">
            <v>0</v>
          </cell>
          <cell r="P613">
            <v>44789</v>
          </cell>
          <cell r="Q613">
            <v>44789</v>
          </cell>
          <cell r="R613">
            <v>44789</v>
          </cell>
          <cell r="S613" t="str">
            <v>COINCIDE</v>
          </cell>
          <cell r="T613" t="str">
            <v>COINCIDE</v>
          </cell>
          <cell r="U613" t="str">
            <v>COINCIDE</v>
          </cell>
          <cell r="V613">
            <v>44789</v>
          </cell>
          <cell r="W613">
            <v>44789</v>
          </cell>
          <cell r="X613"/>
          <cell r="Y613"/>
          <cell r="Z613" t="str">
            <v>NO INICIADA</v>
          </cell>
          <cell r="AA613" t="str">
            <v>NO INICIADA</v>
          </cell>
          <cell r="AB613" t="str">
            <v>COINCIDE</v>
          </cell>
          <cell r="AC613" t="str">
            <v>SOLAR NO IDENTIFICADO</v>
          </cell>
        </row>
        <row r="614">
          <cell r="A614">
            <v>1484</v>
          </cell>
          <cell r="B614" t="str">
            <v/>
          </cell>
          <cell r="C614" t="str">
            <v>VILLA FRANCISCA</v>
          </cell>
          <cell r="D614" t="str">
            <v/>
          </cell>
          <cell r="E614" t="str">
            <v>DISTRITO NACIONAL</v>
          </cell>
          <cell r="F614" t="str">
            <v>SANTO DOMINGO DE GUZMAN</v>
          </cell>
          <cell r="G614" t="str">
            <v>NUEVA</v>
          </cell>
          <cell r="H614" t="str">
            <v>2</v>
          </cell>
          <cell r="I614" t="str">
            <v>ESTANCIA (E)</v>
          </cell>
          <cell r="J614"/>
          <cell r="K614" t="str">
            <v>MOPC</v>
          </cell>
          <cell r="L614" t="str">
            <v>JOELIZ MEJIA GRATEREAUX</v>
          </cell>
          <cell r="M614">
            <v>10</v>
          </cell>
          <cell r="N614" t="str">
            <v>VICTOR JAQUEZ</v>
          </cell>
          <cell r="O614">
            <v>5</v>
          </cell>
          <cell r="P614">
            <v>44212</v>
          </cell>
          <cell r="Q614">
            <v>44545</v>
          </cell>
          <cell r="R614">
            <v>44212</v>
          </cell>
          <cell r="S614" t="str">
            <v>NO COINCIDE</v>
          </cell>
          <cell r="T614" t="str">
            <v>COINCIDE</v>
          </cell>
          <cell r="U614" t="str">
            <v>NO COINCIDE</v>
          </cell>
          <cell r="V614">
            <v>44212</v>
          </cell>
          <cell r="W614">
            <v>44212</v>
          </cell>
          <cell r="X614"/>
          <cell r="Y614">
            <v>43719</v>
          </cell>
          <cell r="Z614" t="str">
            <v>DETENIDA</v>
          </cell>
          <cell r="AA614" t="str">
            <v>DETENIDA</v>
          </cell>
          <cell r="AB614" t="str">
            <v>COINCIDE</v>
          </cell>
          <cell r="AC614" t="str">
            <v>DEPARTAMENTO DISEÑO</v>
          </cell>
        </row>
        <row r="615">
          <cell r="A615">
            <v>1485</v>
          </cell>
          <cell r="B615" t="str">
            <v/>
          </cell>
          <cell r="C615" t="str">
            <v>ZONA UNIVERSITARIA</v>
          </cell>
          <cell r="D615" t="str">
            <v/>
          </cell>
          <cell r="E615" t="str">
            <v>DISTRITO NACIONAL</v>
          </cell>
          <cell r="F615" t="str">
            <v>SANTO DOMINGO DE GUZMAN</v>
          </cell>
          <cell r="G615" t="str">
            <v>NUEVA</v>
          </cell>
          <cell r="H615" t="str">
            <v>2</v>
          </cell>
          <cell r="I615" t="str">
            <v>ESTANCIA (E)</v>
          </cell>
          <cell r="J615"/>
          <cell r="K615" t="str">
            <v>MOPC</v>
          </cell>
          <cell r="L615" t="str">
            <v>SOLVIA SRL</v>
          </cell>
          <cell r="M615">
            <v>10</v>
          </cell>
          <cell r="N615" t="str">
            <v>VICTOR JAQUEZ</v>
          </cell>
          <cell r="O615">
            <v>0</v>
          </cell>
          <cell r="P615">
            <v>44789</v>
          </cell>
          <cell r="Q615">
            <v>44789</v>
          </cell>
          <cell r="R615">
            <v>44789</v>
          </cell>
          <cell r="S615" t="str">
            <v>COINCIDE</v>
          </cell>
          <cell r="T615" t="str">
            <v>COINCIDE</v>
          </cell>
          <cell r="U615" t="str">
            <v>COINCIDE</v>
          </cell>
          <cell r="V615">
            <v>44789</v>
          </cell>
          <cell r="W615">
            <v>44789</v>
          </cell>
          <cell r="X615"/>
          <cell r="Y615"/>
          <cell r="Z615" t="str">
            <v>NO INICIADA</v>
          </cell>
          <cell r="AA615" t="str">
            <v>NO INICIADA</v>
          </cell>
          <cell r="AB615" t="str">
            <v>COINCIDE</v>
          </cell>
          <cell r="AC615" t="str">
            <v>SOLAR NO IDENTIFICADO</v>
          </cell>
        </row>
        <row r="616">
          <cell r="A616">
            <v>1757</v>
          </cell>
          <cell r="B616" t="str">
            <v>0025-15</v>
          </cell>
          <cell r="C616" t="str">
            <v>ANDRES – BOCA CHICA 1</v>
          </cell>
          <cell r="D616" t="str">
            <v/>
          </cell>
          <cell r="E616" t="str">
            <v>SANTO DOMINGO</v>
          </cell>
          <cell r="F616" t="str">
            <v>BOCA CHICA</v>
          </cell>
          <cell r="G616" t="str">
            <v>NUEVA</v>
          </cell>
          <cell r="H616" t="str">
            <v>2</v>
          </cell>
          <cell r="I616" t="str">
            <v>ESTANCIA (E)</v>
          </cell>
          <cell r="J616"/>
          <cell r="K616" t="str">
            <v>MOPC2</v>
          </cell>
          <cell r="L616" t="str">
            <v>HUMBERTO ARISMENDI CASTILLO TERRERO</v>
          </cell>
          <cell r="M616">
            <v>10</v>
          </cell>
          <cell r="N616" t="str">
            <v>VICTOR JAQUEZ</v>
          </cell>
          <cell r="O616">
            <v>46</v>
          </cell>
          <cell r="P616">
            <v>44330</v>
          </cell>
          <cell r="Q616">
            <v>44330</v>
          </cell>
          <cell r="R616">
            <v>44330</v>
          </cell>
          <cell r="S616" t="str">
            <v>COINCIDE</v>
          </cell>
          <cell r="T616" t="str">
            <v>COINCIDE</v>
          </cell>
          <cell r="U616" t="str">
            <v>COINCIDE</v>
          </cell>
          <cell r="V616">
            <v>44330</v>
          </cell>
          <cell r="W616">
            <v>44330</v>
          </cell>
          <cell r="X616"/>
          <cell r="Y616"/>
          <cell r="Z616" t="str">
            <v>ACTIVA</v>
          </cell>
          <cell r="AA616" t="str">
            <v>ACTIVA</v>
          </cell>
          <cell r="AB616" t="str">
            <v>COINCIDE</v>
          </cell>
          <cell r="AC616" t="str">
            <v>RITMO ESPERADO</v>
          </cell>
        </row>
        <row r="617">
          <cell r="A617">
            <v>1758</v>
          </cell>
          <cell r="B617" t="str">
            <v/>
          </cell>
          <cell r="C617" t="str">
            <v>ANDRES – BOCA CHICA 2</v>
          </cell>
          <cell r="D617" t="str">
            <v/>
          </cell>
          <cell r="E617" t="str">
            <v>SANTO DOMINGO</v>
          </cell>
          <cell r="F617" t="str">
            <v>BOCA CHICA</v>
          </cell>
          <cell r="G617" t="str">
            <v>NUEVA</v>
          </cell>
          <cell r="H617" t="str">
            <v>2</v>
          </cell>
          <cell r="I617" t="str">
            <v>ESTANCIA (E)</v>
          </cell>
          <cell r="J617"/>
          <cell r="K617" t="str">
            <v>MOPC2</v>
          </cell>
          <cell r="L617" t="str">
            <v>LUIS MANUEL POLANCO BATISTA</v>
          </cell>
          <cell r="M617">
            <v>10</v>
          </cell>
          <cell r="N617" t="str">
            <v>VICTOR JAQUEZ</v>
          </cell>
          <cell r="O617">
            <v>0</v>
          </cell>
          <cell r="P617">
            <v>44789</v>
          </cell>
          <cell r="Q617">
            <v>44789</v>
          </cell>
          <cell r="R617">
            <v>44789</v>
          </cell>
          <cell r="S617" t="str">
            <v>COINCIDE</v>
          </cell>
          <cell r="T617" t="str">
            <v>COINCIDE</v>
          </cell>
          <cell r="U617" t="str">
            <v>COINCIDE</v>
          </cell>
          <cell r="V617">
            <v>44789</v>
          </cell>
          <cell r="W617">
            <v>44789</v>
          </cell>
          <cell r="X617"/>
          <cell r="Y617"/>
          <cell r="Z617" t="str">
            <v>NO INICIADA</v>
          </cell>
          <cell r="AA617" t="str">
            <v>NO INICIADA</v>
          </cell>
          <cell r="AB617" t="str">
            <v>COINCIDE</v>
          </cell>
          <cell r="AC617" t="str">
            <v>SOLAR NO IDENTIFICADO</v>
          </cell>
        </row>
        <row r="618">
          <cell r="A618">
            <v>1762</v>
          </cell>
          <cell r="B618" t="str">
            <v>0260-15</v>
          </cell>
          <cell r="C618" t="str">
            <v>LA CALETA – BOCA CHICA 1</v>
          </cell>
          <cell r="D618" t="str">
            <v/>
          </cell>
          <cell r="E618" t="str">
            <v>SANTO DOMINGO</v>
          </cell>
          <cell r="F618" t="str">
            <v>BOCA CHICA</v>
          </cell>
          <cell r="G618" t="str">
            <v>NUEVA</v>
          </cell>
          <cell r="H618" t="str">
            <v>2</v>
          </cell>
          <cell r="I618" t="str">
            <v>ESTANCIA (E)</v>
          </cell>
          <cell r="J618"/>
          <cell r="K618" t="str">
            <v>MOPC2</v>
          </cell>
          <cell r="L618" t="str">
            <v>JUDITH CRUZ GARCIA</v>
          </cell>
          <cell r="M618">
            <v>10</v>
          </cell>
          <cell r="N618" t="str">
            <v>VICTOR JAQUEZ</v>
          </cell>
          <cell r="O618">
            <v>55</v>
          </cell>
          <cell r="P618">
            <v>44028</v>
          </cell>
          <cell r="Q618">
            <v>44028</v>
          </cell>
          <cell r="R618">
            <v>44028</v>
          </cell>
          <cell r="S618" t="str">
            <v>COINCIDE</v>
          </cell>
          <cell r="T618" t="str">
            <v>COINCIDE</v>
          </cell>
          <cell r="U618" t="str">
            <v>COINCIDE</v>
          </cell>
          <cell r="V618">
            <v>44028</v>
          </cell>
          <cell r="W618">
            <v>44028</v>
          </cell>
          <cell r="X618"/>
          <cell r="Y618"/>
          <cell r="Z618" t="str">
            <v>ACTIVA</v>
          </cell>
          <cell r="AA618" t="str">
            <v>ACTIVA</v>
          </cell>
          <cell r="AB618" t="str">
            <v>COINCIDE</v>
          </cell>
          <cell r="AC618" t="str">
            <v>RITMO ESPERADO</v>
          </cell>
        </row>
        <row r="619">
          <cell r="A619">
            <v>1763</v>
          </cell>
          <cell r="B619" t="str">
            <v>0304-15</v>
          </cell>
          <cell r="C619" t="str">
            <v>LA CALETA – BOCA CHICA 2</v>
          </cell>
          <cell r="D619" t="str">
            <v/>
          </cell>
          <cell r="E619" t="str">
            <v>SANTO DOMINGO</v>
          </cell>
          <cell r="F619" t="str">
            <v>BOCA CHICA</v>
          </cell>
          <cell r="G619" t="str">
            <v>NUEVA</v>
          </cell>
          <cell r="H619" t="str">
            <v>2</v>
          </cell>
          <cell r="I619" t="str">
            <v>ESTANCIA (E)</v>
          </cell>
          <cell r="J619"/>
          <cell r="K619" t="str">
            <v>MOPC2</v>
          </cell>
          <cell r="L619" t="str">
            <v>CAROLINA GARCIA GARCIA</v>
          </cell>
          <cell r="M619">
            <v>10</v>
          </cell>
          <cell r="N619" t="str">
            <v>VICTOR JAQUEZ</v>
          </cell>
          <cell r="O619">
            <v>92</v>
          </cell>
          <cell r="P619">
            <v>43937</v>
          </cell>
          <cell r="Q619">
            <v>43973</v>
          </cell>
          <cell r="R619">
            <v>43937</v>
          </cell>
          <cell r="S619" t="str">
            <v>NO COINCIDE</v>
          </cell>
          <cell r="T619" t="str">
            <v>COINCIDE</v>
          </cell>
          <cell r="U619" t="str">
            <v>NO COINCIDE</v>
          </cell>
          <cell r="V619">
            <v>43937</v>
          </cell>
          <cell r="W619">
            <v>43937</v>
          </cell>
          <cell r="X619"/>
          <cell r="Y619"/>
          <cell r="Z619" t="str">
            <v>ACTIVA</v>
          </cell>
          <cell r="AA619" t="str">
            <v>DETENIDA</v>
          </cell>
          <cell r="AB619" t="str">
            <v>NO COINCIDE</v>
          </cell>
          <cell r="AC619" t="str">
            <v>EN MANOS DEL SUPERVISOR</v>
          </cell>
        </row>
        <row r="620">
          <cell r="A620">
            <v>1766</v>
          </cell>
          <cell r="B620" t="str">
            <v/>
          </cell>
          <cell r="C620" t="str">
            <v>ALCARRIZOS 1</v>
          </cell>
          <cell r="D620" t="str">
            <v/>
          </cell>
          <cell r="E620" t="str">
            <v>SANTO DOMINGO</v>
          </cell>
          <cell r="F620" t="str">
            <v>LOS ALCARRIZOS</v>
          </cell>
          <cell r="G620" t="str">
            <v>NUEVA</v>
          </cell>
          <cell r="H620" t="str">
            <v>2</v>
          </cell>
          <cell r="I620" t="str">
            <v>ESTANCIA (E)</v>
          </cell>
          <cell r="J620"/>
          <cell r="K620" t="str">
            <v>MOPC2</v>
          </cell>
          <cell r="L620" t="str">
            <v>AIMEE GREGORIA MALECK SOTO</v>
          </cell>
          <cell r="M620">
            <v>10</v>
          </cell>
          <cell r="N620" t="str">
            <v>VICTOR JAQUEZ</v>
          </cell>
          <cell r="O620">
            <v>0</v>
          </cell>
          <cell r="P620">
            <v>44603</v>
          </cell>
          <cell r="Q620">
            <v>44603</v>
          </cell>
          <cell r="R620">
            <v>44603</v>
          </cell>
          <cell r="S620" t="str">
            <v>COINCIDE</v>
          </cell>
          <cell r="T620" t="str">
            <v>COINCIDE</v>
          </cell>
          <cell r="U620" t="str">
            <v>COINCIDE</v>
          </cell>
          <cell r="V620">
            <v>44603</v>
          </cell>
          <cell r="W620">
            <v>44603</v>
          </cell>
          <cell r="X620"/>
          <cell r="Y620"/>
          <cell r="Z620" t="str">
            <v>NO INICIADA</v>
          </cell>
          <cell r="AA620" t="str">
            <v>NO INICIADA</v>
          </cell>
          <cell r="AB620" t="str">
            <v>COINCIDE</v>
          </cell>
          <cell r="AC620" t="str">
            <v>SOLAR NO IDENTIFICADO</v>
          </cell>
        </row>
        <row r="621">
          <cell r="A621">
            <v>1767</v>
          </cell>
          <cell r="B621" t="str">
            <v>0328-15</v>
          </cell>
          <cell r="C621" t="str">
            <v>ALCARRIZOS 2</v>
          </cell>
          <cell r="D621" t="str">
            <v/>
          </cell>
          <cell r="E621" t="str">
            <v>SANTO DOMINGO</v>
          </cell>
          <cell r="F621" t="str">
            <v>LOS ALCARRIZOS</v>
          </cell>
          <cell r="G621" t="str">
            <v>NUEVA</v>
          </cell>
          <cell r="H621" t="str">
            <v>2</v>
          </cell>
          <cell r="I621" t="str">
            <v>ESTANCIA (E)</v>
          </cell>
          <cell r="J621"/>
          <cell r="K621" t="str">
            <v>MOPC2</v>
          </cell>
          <cell r="L621" t="str">
            <v>JENNIFER VIRGINIA PELAEZ DURAN</v>
          </cell>
          <cell r="M621">
            <v>10</v>
          </cell>
          <cell r="N621" t="str">
            <v>VICTOR JAQUEZ</v>
          </cell>
          <cell r="O621">
            <v>90</v>
          </cell>
          <cell r="P621">
            <v>43966</v>
          </cell>
          <cell r="Q621">
            <v>44043</v>
          </cell>
          <cell r="R621">
            <v>43966</v>
          </cell>
          <cell r="S621" t="str">
            <v>NO COINCIDE</v>
          </cell>
          <cell r="T621" t="str">
            <v>COINCIDE</v>
          </cell>
          <cell r="U621" t="str">
            <v>NO COINCIDE</v>
          </cell>
          <cell r="V621">
            <v>43966</v>
          </cell>
          <cell r="W621">
            <v>43966</v>
          </cell>
          <cell r="X621"/>
          <cell r="Y621"/>
          <cell r="Z621" t="str">
            <v>ACTIVA</v>
          </cell>
          <cell r="AA621" t="str">
            <v>DETENIDA</v>
          </cell>
          <cell r="AB621" t="str">
            <v>NO COINCIDE</v>
          </cell>
          <cell r="AC621" t="str">
            <v>EN MANOS DEL SUPERVISOR</v>
          </cell>
        </row>
        <row r="622">
          <cell r="A622">
            <v>1768</v>
          </cell>
          <cell r="B622" t="str">
            <v/>
          </cell>
          <cell r="C622" t="str">
            <v xml:space="preserve">ALCARRIZOS 3 </v>
          </cell>
          <cell r="D622" t="str">
            <v/>
          </cell>
          <cell r="E622" t="str">
            <v>SANTO DOMINGO</v>
          </cell>
          <cell r="F622" t="str">
            <v>LOS ALCARRIZOS</v>
          </cell>
          <cell r="G622" t="str">
            <v>NUEVA</v>
          </cell>
          <cell r="H622" t="str">
            <v>2</v>
          </cell>
          <cell r="I622" t="str">
            <v>ESTANCIA (E)</v>
          </cell>
          <cell r="J622"/>
          <cell r="K622" t="str">
            <v>MOPC2</v>
          </cell>
          <cell r="L622" t="str">
            <v>EDUARDO LAJARA GUERRERO</v>
          </cell>
          <cell r="M622">
            <v>10</v>
          </cell>
          <cell r="N622" t="str">
            <v>VICTOR JAQUEZ</v>
          </cell>
          <cell r="O622">
            <v>0</v>
          </cell>
          <cell r="P622">
            <v>44779</v>
          </cell>
          <cell r="Q622">
            <v>44779</v>
          </cell>
          <cell r="R622">
            <v>44779</v>
          </cell>
          <cell r="S622" t="str">
            <v>COINCIDE</v>
          </cell>
          <cell r="T622" t="str">
            <v>COINCIDE</v>
          </cell>
          <cell r="U622" t="str">
            <v>COINCIDE</v>
          </cell>
          <cell r="V622">
            <v>44779</v>
          </cell>
          <cell r="W622">
            <v>44779</v>
          </cell>
          <cell r="X622"/>
          <cell r="Y622"/>
          <cell r="Z622" t="str">
            <v>NO INICIADA</v>
          </cell>
          <cell r="AA622" t="str">
            <v>NO INICIADA</v>
          </cell>
          <cell r="AB622" t="str">
            <v>COINCIDE</v>
          </cell>
          <cell r="AC622" t="str">
            <v>SOLAR NO IDENTIFICADO</v>
          </cell>
        </row>
        <row r="623">
          <cell r="A623">
            <v>1782</v>
          </cell>
          <cell r="B623" t="str">
            <v>0331-15</v>
          </cell>
          <cell r="C623" t="str">
            <v>PANTOJA</v>
          </cell>
          <cell r="D623" t="str">
            <v/>
          </cell>
          <cell r="E623" t="str">
            <v>SANTO DOMINGO</v>
          </cell>
          <cell r="F623" t="str">
            <v>LOS ALCARRIZOS</v>
          </cell>
          <cell r="G623" t="str">
            <v>NUEVA</v>
          </cell>
          <cell r="H623" t="str">
            <v>2</v>
          </cell>
          <cell r="I623" t="str">
            <v>ESTANCIA (E)</v>
          </cell>
          <cell r="J623"/>
          <cell r="K623" t="str">
            <v>MOPC2</v>
          </cell>
          <cell r="L623" t="str">
            <v>PEDRO JOSE RODRIGUEZ MORIS</v>
          </cell>
          <cell r="M623">
            <v>10</v>
          </cell>
          <cell r="N623" t="str">
            <v>VICTOR JAQUEZ</v>
          </cell>
          <cell r="O623">
            <v>71</v>
          </cell>
          <cell r="P623">
            <v>43944</v>
          </cell>
          <cell r="Q623">
            <v>43981</v>
          </cell>
          <cell r="R623">
            <v>43944</v>
          </cell>
          <cell r="S623" t="str">
            <v>NO COINCIDE</v>
          </cell>
          <cell r="T623" t="str">
            <v>COINCIDE</v>
          </cell>
          <cell r="U623" t="str">
            <v>NO COINCIDE</v>
          </cell>
          <cell r="V623">
            <v>43944</v>
          </cell>
          <cell r="W623">
            <v>43944</v>
          </cell>
          <cell r="X623"/>
          <cell r="Y623"/>
          <cell r="Z623" t="str">
            <v>ACTIVA</v>
          </cell>
          <cell r="AA623" t="str">
            <v>ACTIVA</v>
          </cell>
          <cell r="AB623" t="str">
            <v>COINCIDE</v>
          </cell>
          <cell r="AC623" t="str">
            <v>RITMO ESPERADO</v>
          </cell>
        </row>
        <row r="624">
          <cell r="A624">
            <v>1787</v>
          </cell>
          <cell r="B624" t="str">
            <v/>
          </cell>
          <cell r="C624" t="str">
            <v>MUNICIPIO DE GUERRA</v>
          </cell>
          <cell r="D624" t="str">
            <v/>
          </cell>
          <cell r="E624" t="str">
            <v>SANTO DOMINGO</v>
          </cell>
          <cell r="F624" t="str">
            <v>SAN ANTONIO DE GUERRA</v>
          </cell>
          <cell r="G624" t="str">
            <v>NUEVA</v>
          </cell>
          <cell r="H624" t="str">
            <v>2</v>
          </cell>
          <cell r="I624" t="str">
            <v>ESTANCIA (E)</v>
          </cell>
          <cell r="J624"/>
          <cell r="K624" t="str">
            <v>MOPC2</v>
          </cell>
          <cell r="L624" t="str">
            <v>MARIA ELENA VARGAS</v>
          </cell>
          <cell r="M624">
            <v>10</v>
          </cell>
          <cell r="N624" t="str">
            <v>VICTOR JAQUEZ</v>
          </cell>
          <cell r="O624">
            <v>10</v>
          </cell>
          <cell r="P624">
            <v>44226</v>
          </cell>
          <cell r="Q624">
            <v>44426</v>
          </cell>
          <cell r="R624">
            <v>44226</v>
          </cell>
          <cell r="S624" t="str">
            <v>NO COINCIDE</v>
          </cell>
          <cell r="T624" t="str">
            <v>COINCIDE</v>
          </cell>
          <cell r="U624" t="str">
            <v>NO COINCIDE</v>
          </cell>
          <cell r="V624">
            <v>44226</v>
          </cell>
          <cell r="W624">
            <v>44226</v>
          </cell>
          <cell r="X624"/>
          <cell r="Y624"/>
          <cell r="Z624" t="str">
            <v>PRELIMINARES</v>
          </cell>
          <cell r="AA624" t="str">
            <v>ACTIVA</v>
          </cell>
          <cell r="AB624" t="str">
            <v>NO COINCIDE</v>
          </cell>
          <cell r="AC624" t="str">
            <v>RITMO ESPERADO</v>
          </cell>
        </row>
        <row r="625">
          <cell r="A625">
            <v>1005</v>
          </cell>
          <cell r="B625" t="str">
            <v>1713-2013</v>
          </cell>
          <cell r="C625" t="str">
            <v>LOS MINA NORTE</v>
          </cell>
          <cell r="D625" t="str">
            <v/>
          </cell>
          <cell r="E625" t="str">
            <v>SANTO DOMINGO</v>
          </cell>
          <cell r="F625" t="str">
            <v>SANTO DOMINGO ESTE</v>
          </cell>
          <cell r="G625" t="str">
            <v>NUEVA</v>
          </cell>
          <cell r="H625" t="str">
            <v>1</v>
          </cell>
          <cell r="I625" t="str">
            <v>ESTANCIA (E)</v>
          </cell>
          <cell r="J625"/>
          <cell r="K625" t="str">
            <v>MOPC2</v>
          </cell>
          <cell r="L625" t="str">
            <v>CECILIA EVELIN ESTRELLA GONZALEZ</v>
          </cell>
          <cell r="M625">
            <v>10</v>
          </cell>
          <cell r="N625" t="str">
            <v>VICTOR JAQUEZ</v>
          </cell>
          <cell r="O625">
            <v>80</v>
          </cell>
          <cell r="P625">
            <v>43944</v>
          </cell>
          <cell r="Q625">
            <v>43952</v>
          </cell>
          <cell r="R625">
            <v>43944</v>
          </cell>
          <cell r="S625" t="str">
            <v>NO COINCIDE</v>
          </cell>
          <cell r="T625" t="str">
            <v>COINCIDE</v>
          </cell>
          <cell r="U625" t="str">
            <v>NO COINCIDE</v>
          </cell>
          <cell r="V625">
            <v>43944</v>
          </cell>
          <cell r="W625">
            <v>43944</v>
          </cell>
          <cell r="X625"/>
          <cell r="Y625"/>
          <cell r="Z625" t="str">
            <v>ACTIVA</v>
          </cell>
          <cell r="AA625" t="str">
            <v>ACTIVA</v>
          </cell>
          <cell r="AB625" t="str">
            <v>COINCIDE</v>
          </cell>
          <cell r="AC625" t="str">
            <v>RITMO ESPERADO</v>
          </cell>
        </row>
        <row r="626">
          <cell r="A626">
            <v>934</v>
          </cell>
          <cell r="B626" t="str">
            <v>1681-2013</v>
          </cell>
          <cell r="C626" t="str">
            <v>LOS RIOS</v>
          </cell>
          <cell r="D626" t="str">
            <v/>
          </cell>
          <cell r="E626" t="str">
            <v>SANTO DOMINGO</v>
          </cell>
          <cell r="F626" t="str">
            <v>SANTO DOMINGO ESTE</v>
          </cell>
          <cell r="G626" t="str">
            <v>NUEVA</v>
          </cell>
          <cell r="H626" t="str">
            <v>1</v>
          </cell>
          <cell r="I626" t="str">
            <v>ESTANCIA (E)</v>
          </cell>
          <cell r="J626"/>
          <cell r="K626" t="str">
            <v>MOPC</v>
          </cell>
          <cell r="L626" t="str">
            <v>ZENEN JAVIER MORA</v>
          </cell>
          <cell r="M626">
            <v>10</v>
          </cell>
          <cell r="N626" t="str">
            <v>VICTOR JAQUEZ</v>
          </cell>
          <cell r="O626">
            <v>100</v>
          </cell>
          <cell r="P626">
            <v>43881</v>
          </cell>
          <cell r="Q626">
            <v>43888</v>
          </cell>
          <cell r="R626">
            <v>43881</v>
          </cell>
          <cell r="S626" t="str">
            <v>NO COINCIDE</v>
          </cell>
          <cell r="T626" t="str">
            <v>COINCIDE</v>
          </cell>
          <cell r="U626" t="str">
            <v>NO COINCIDE</v>
          </cell>
          <cell r="V626">
            <v>43881</v>
          </cell>
          <cell r="W626">
            <v>43881</v>
          </cell>
          <cell r="X626"/>
          <cell r="Y626"/>
          <cell r="Z626" t="str">
            <v>ACTIVA</v>
          </cell>
          <cell r="AA626" t="str">
            <v>TERMINADA</v>
          </cell>
          <cell r="AB626" t="str">
            <v>NO COINCIDE</v>
          </cell>
          <cell r="AC626" t="str">
            <v>RITMO ESPERADO</v>
          </cell>
        </row>
        <row r="627">
          <cell r="A627">
            <v>1788</v>
          </cell>
          <cell r="B627" t="str">
            <v/>
          </cell>
          <cell r="C627" t="str">
            <v>ALMA ROSA</v>
          </cell>
          <cell r="D627" t="str">
            <v/>
          </cell>
          <cell r="E627" t="str">
            <v>SANTO DOMINGO</v>
          </cell>
          <cell r="F627" t="str">
            <v>SANTO DOMINGO ESTE</v>
          </cell>
          <cell r="G627" t="str">
            <v>NUEVA</v>
          </cell>
          <cell r="H627" t="str">
            <v>2</v>
          </cell>
          <cell r="I627" t="str">
            <v>ESTANCIA (E)</v>
          </cell>
          <cell r="J627"/>
          <cell r="K627" t="str">
            <v>MOPC2</v>
          </cell>
          <cell r="L627" t="str">
            <v>MARTHA BEATRIZ ACOSTA DEL ROSARIO</v>
          </cell>
          <cell r="M627">
            <v>10</v>
          </cell>
          <cell r="N627" t="str">
            <v>VICTOR JAQUEZ</v>
          </cell>
          <cell r="O627">
            <v>52</v>
          </cell>
          <cell r="P627">
            <v>44000</v>
          </cell>
          <cell r="Q627">
            <v>44000</v>
          </cell>
          <cell r="R627">
            <v>44000</v>
          </cell>
          <cell r="S627" t="str">
            <v>COINCIDE</v>
          </cell>
          <cell r="T627" t="str">
            <v>COINCIDE</v>
          </cell>
          <cell r="U627" t="str">
            <v>COINCIDE</v>
          </cell>
          <cell r="V627">
            <v>44000</v>
          </cell>
          <cell r="W627">
            <v>44000</v>
          </cell>
          <cell r="X627"/>
          <cell r="Y627"/>
          <cell r="Z627" t="str">
            <v>ACTIVA</v>
          </cell>
          <cell r="AA627" t="str">
            <v>ACTIVA</v>
          </cell>
          <cell r="AB627" t="str">
            <v>COINCIDE</v>
          </cell>
          <cell r="AC627" t="str">
            <v>RITMO ESPERADO</v>
          </cell>
        </row>
        <row r="628">
          <cell r="A628">
            <v>1790</v>
          </cell>
          <cell r="B628" t="str">
            <v>0271-15</v>
          </cell>
          <cell r="C628" t="str">
            <v>BARRIOS ISABELITA/ LOS MAMEYES 1</v>
          </cell>
          <cell r="D628" t="str">
            <v/>
          </cell>
          <cell r="E628" t="str">
            <v>SANTO DOMINGO</v>
          </cell>
          <cell r="F628" t="str">
            <v>SANTO DOMINGO ESTE</v>
          </cell>
          <cell r="G628" t="str">
            <v>NUEVA</v>
          </cell>
          <cell r="H628" t="str">
            <v>2</v>
          </cell>
          <cell r="I628" t="str">
            <v>ESTANCIA (E)</v>
          </cell>
          <cell r="J628"/>
          <cell r="K628" t="str">
            <v>MOPC2</v>
          </cell>
          <cell r="L628" t="str">
            <v>DELVINSON JULIAN MOSQUEA JORGE</v>
          </cell>
          <cell r="M628">
            <v>10</v>
          </cell>
          <cell r="N628" t="str">
            <v>VICTOR JAQUEZ</v>
          </cell>
          <cell r="O628">
            <v>11</v>
          </cell>
          <cell r="P628">
            <v>44286</v>
          </cell>
          <cell r="Q628">
            <v>44286</v>
          </cell>
          <cell r="R628">
            <v>44286</v>
          </cell>
          <cell r="S628" t="str">
            <v>COINCIDE</v>
          </cell>
          <cell r="T628" t="str">
            <v>COINCIDE</v>
          </cell>
          <cell r="U628" t="str">
            <v>COINCIDE</v>
          </cell>
          <cell r="V628">
            <v>44286</v>
          </cell>
          <cell r="W628">
            <v>44286</v>
          </cell>
          <cell r="X628"/>
          <cell r="Y628"/>
          <cell r="Z628" t="str">
            <v>ACTIVA</v>
          </cell>
          <cell r="AA628" t="str">
            <v>ACTIVA</v>
          </cell>
          <cell r="AB628" t="str">
            <v>COINCIDE</v>
          </cell>
          <cell r="AC628" t="str">
            <v>RITMO ESPERADO</v>
          </cell>
        </row>
        <row r="629">
          <cell r="A629">
            <v>1789</v>
          </cell>
          <cell r="B629" t="str">
            <v/>
          </cell>
          <cell r="C629" t="str">
            <v>BARRIOS ISABELITA/ LOS MAMEYES 2</v>
          </cell>
          <cell r="D629" t="str">
            <v/>
          </cell>
          <cell r="E629" t="str">
            <v>SANTO DOMINGO</v>
          </cell>
          <cell r="F629" t="str">
            <v>SANTO DOMINGO ESTE</v>
          </cell>
          <cell r="G629" t="str">
            <v>NUEVA</v>
          </cell>
          <cell r="H629" t="str">
            <v>2</v>
          </cell>
          <cell r="I629" t="str">
            <v>ESTANCIA (E)</v>
          </cell>
          <cell r="J629"/>
          <cell r="K629" t="str">
            <v>MOPC2</v>
          </cell>
          <cell r="L629" t="str">
            <v>JUDITH EMILIA LABATA DEL POZO</v>
          </cell>
          <cell r="M629">
            <v>10</v>
          </cell>
          <cell r="N629" t="str">
            <v>VICTOR JAQUEZ</v>
          </cell>
          <cell r="O629">
            <v>5</v>
          </cell>
          <cell r="P629">
            <v>44418</v>
          </cell>
          <cell r="Q629">
            <v>44418</v>
          </cell>
          <cell r="R629">
            <v>44418</v>
          </cell>
          <cell r="S629" t="str">
            <v>COINCIDE</v>
          </cell>
          <cell r="T629" t="str">
            <v>COINCIDE</v>
          </cell>
          <cell r="U629" t="str">
            <v>COINCIDE</v>
          </cell>
          <cell r="V629">
            <v>44418</v>
          </cell>
          <cell r="W629">
            <v>44418</v>
          </cell>
          <cell r="X629"/>
          <cell r="Y629"/>
          <cell r="Z629" t="str">
            <v>ACTIVA</v>
          </cell>
          <cell r="AA629" t="str">
            <v>DETENIDA</v>
          </cell>
          <cell r="AB629" t="str">
            <v>NO COINCIDE</v>
          </cell>
          <cell r="AC629" t="str">
            <v>A LA ESPERA DE DOCUMENTOS</v>
          </cell>
        </row>
        <row r="630">
          <cell r="A630">
            <v>1806</v>
          </cell>
          <cell r="B630" t="str">
            <v>0452-15</v>
          </cell>
          <cell r="C630" t="str">
            <v>EL ALMIRANTE 1</v>
          </cell>
          <cell r="D630" t="str">
            <v/>
          </cell>
          <cell r="E630" t="str">
            <v>SANTO DOMINGO</v>
          </cell>
          <cell r="F630" t="str">
            <v>SANTO DOMINGO ESTE</v>
          </cell>
          <cell r="G630" t="str">
            <v>NUEVA</v>
          </cell>
          <cell r="H630" t="str">
            <v>2</v>
          </cell>
          <cell r="I630" t="str">
            <v>ESTANCIA (E)</v>
          </cell>
          <cell r="J630"/>
          <cell r="K630" t="str">
            <v>MOPC2</v>
          </cell>
          <cell r="L630" t="str">
            <v>MART CONSTRUCTORA MARTCON SRL</v>
          </cell>
          <cell r="M630">
            <v>10</v>
          </cell>
          <cell r="N630" t="str">
            <v>VICTOR JAQUEZ</v>
          </cell>
          <cell r="O630">
            <v>61</v>
          </cell>
          <cell r="P630">
            <v>44055</v>
          </cell>
          <cell r="Q630">
            <v>44055</v>
          </cell>
          <cell r="R630">
            <v>44055</v>
          </cell>
          <cell r="S630" t="str">
            <v>COINCIDE</v>
          </cell>
          <cell r="T630" t="str">
            <v>COINCIDE</v>
          </cell>
          <cell r="U630" t="str">
            <v>COINCIDE</v>
          </cell>
          <cell r="V630">
            <v>44055</v>
          </cell>
          <cell r="W630">
            <v>44055</v>
          </cell>
          <cell r="X630"/>
          <cell r="Y630"/>
          <cell r="Z630" t="str">
            <v>ACTIVA</v>
          </cell>
          <cell r="AA630" t="str">
            <v>ACTIVA</v>
          </cell>
          <cell r="AB630" t="str">
            <v>COINCIDE</v>
          </cell>
          <cell r="AC630" t="str">
            <v>RITMO ESPERADO</v>
          </cell>
        </row>
        <row r="631">
          <cell r="A631">
            <v>1807</v>
          </cell>
          <cell r="B631" t="str">
            <v>0274-15</v>
          </cell>
          <cell r="C631" t="str">
            <v>EL ALMIRANTE 2</v>
          </cell>
          <cell r="D631" t="str">
            <v/>
          </cell>
          <cell r="E631" t="str">
            <v>SANTO DOMINGO</v>
          </cell>
          <cell r="F631" t="str">
            <v>SANTO DOMINGO ESTE</v>
          </cell>
          <cell r="G631" t="str">
            <v>NUEVA</v>
          </cell>
          <cell r="H631" t="str">
            <v>2</v>
          </cell>
          <cell r="I631" t="str">
            <v>ESTANCIA (E)</v>
          </cell>
          <cell r="J631"/>
          <cell r="K631" t="str">
            <v>MOPC2</v>
          </cell>
          <cell r="L631" t="str">
            <v>MARIA DEL ROSARIO SANTANA DIAZ</v>
          </cell>
          <cell r="M631">
            <v>10</v>
          </cell>
          <cell r="N631" t="str">
            <v>VICTOR JAQUEZ</v>
          </cell>
          <cell r="O631">
            <v>32</v>
          </cell>
          <cell r="P631">
            <v>44212</v>
          </cell>
          <cell r="Q631">
            <v>44424</v>
          </cell>
          <cell r="R631">
            <v>44212</v>
          </cell>
          <cell r="S631" t="str">
            <v>NO COINCIDE</v>
          </cell>
          <cell r="T631" t="str">
            <v>COINCIDE</v>
          </cell>
          <cell r="U631" t="str">
            <v>NO COINCIDE</v>
          </cell>
          <cell r="V631">
            <v>44212</v>
          </cell>
          <cell r="W631">
            <v>44212</v>
          </cell>
          <cell r="X631"/>
          <cell r="Y631"/>
          <cell r="Z631" t="str">
            <v>ACTIVA</v>
          </cell>
          <cell r="AA631" t="str">
            <v>ACTIVA</v>
          </cell>
          <cell r="AB631" t="str">
            <v>COINCIDE</v>
          </cell>
          <cell r="AC631" t="str">
            <v>RITMO ESPERADO</v>
          </cell>
        </row>
        <row r="632">
          <cell r="A632">
            <v>1809</v>
          </cell>
          <cell r="B632" t="str">
            <v/>
          </cell>
          <cell r="C632" t="str">
            <v>ENSANCHE OZAMA (CM)</v>
          </cell>
          <cell r="D632" t="str">
            <v/>
          </cell>
          <cell r="E632" t="str">
            <v>SANTO DOMINGO</v>
          </cell>
          <cell r="F632" t="str">
            <v>SANTO DOMINGO ESTE</v>
          </cell>
          <cell r="G632" t="str">
            <v>NUEVA</v>
          </cell>
          <cell r="H632" t="str">
            <v>2</v>
          </cell>
          <cell r="I632" t="str">
            <v>ESTANCIA (E)</v>
          </cell>
          <cell r="J632"/>
          <cell r="K632" t="str">
            <v>MOPC2</v>
          </cell>
          <cell r="L632" t="str">
            <v>BANESA HOWLEY DE OLEO</v>
          </cell>
          <cell r="M632">
            <v>10</v>
          </cell>
          <cell r="N632" t="str">
            <v>VICTOR JAQUEZ</v>
          </cell>
          <cell r="O632">
            <v>16</v>
          </cell>
          <cell r="P632">
            <v>44246</v>
          </cell>
          <cell r="Q632">
            <v>44424</v>
          </cell>
          <cell r="R632">
            <v>44246</v>
          </cell>
          <cell r="S632" t="str">
            <v>NO COINCIDE</v>
          </cell>
          <cell r="T632" t="str">
            <v>COINCIDE</v>
          </cell>
          <cell r="U632" t="str">
            <v>NO COINCIDE</v>
          </cell>
          <cell r="V632">
            <v>44246</v>
          </cell>
          <cell r="W632">
            <v>44246</v>
          </cell>
          <cell r="X632"/>
          <cell r="Y632"/>
          <cell r="Z632" t="str">
            <v>ACTIVA</v>
          </cell>
          <cell r="AA632" t="str">
            <v>ACTIVA</v>
          </cell>
          <cell r="AB632" t="str">
            <v>COINCIDE</v>
          </cell>
          <cell r="AC632" t="str">
            <v>RITMO ESPERADO</v>
          </cell>
        </row>
        <row r="633">
          <cell r="A633">
            <v>1819</v>
          </cell>
          <cell r="B633" t="str">
            <v/>
          </cell>
          <cell r="C633" t="str">
            <v>LOS MINA 2</v>
          </cell>
          <cell r="D633" t="str">
            <v/>
          </cell>
          <cell r="E633" t="str">
            <v>SANTO DOMINGO</v>
          </cell>
          <cell r="F633" t="str">
            <v>SANTO DOMINGO ESTE</v>
          </cell>
          <cell r="G633" t="str">
            <v>NUEVA</v>
          </cell>
          <cell r="H633" t="str">
            <v>2</v>
          </cell>
          <cell r="I633" t="str">
            <v>ESTANCIA (E)</v>
          </cell>
          <cell r="J633"/>
          <cell r="K633" t="str">
            <v>MOPC2</v>
          </cell>
          <cell r="L633" t="str">
            <v>YOANNA MATOS HERNANDEZ</v>
          </cell>
          <cell r="M633">
            <v>10</v>
          </cell>
          <cell r="N633" t="str">
            <v>VICTOR JAQUEZ</v>
          </cell>
          <cell r="O633">
            <v>5</v>
          </cell>
          <cell r="P633">
            <v>44400</v>
          </cell>
          <cell r="Q633">
            <v>44400</v>
          </cell>
          <cell r="R633">
            <v>44400</v>
          </cell>
          <cell r="S633" t="str">
            <v>COINCIDE</v>
          </cell>
          <cell r="T633" t="str">
            <v>COINCIDE</v>
          </cell>
          <cell r="U633" t="str">
            <v>COINCIDE</v>
          </cell>
          <cell r="V633">
            <v>44400</v>
          </cell>
          <cell r="W633">
            <v>44400</v>
          </cell>
          <cell r="X633"/>
          <cell r="Y633"/>
          <cell r="Z633" t="str">
            <v>PRELIMINARES</v>
          </cell>
          <cell r="AA633" t="str">
            <v>PRELIMINARES</v>
          </cell>
          <cell r="AB633" t="str">
            <v>COINCIDE</v>
          </cell>
          <cell r="AC633" t="str">
            <v>A LA ESPERA DE DOCUMENTOS</v>
          </cell>
        </row>
        <row r="634">
          <cell r="A634">
            <v>1820</v>
          </cell>
          <cell r="B634" t="str">
            <v/>
          </cell>
          <cell r="C634" t="str">
            <v>LOS TRES BRAZOS 1</v>
          </cell>
          <cell r="D634" t="str">
            <v/>
          </cell>
          <cell r="E634" t="str">
            <v>SANTO DOMINGO</v>
          </cell>
          <cell r="F634" t="str">
            <v>SANTO DOMINGO ESTE</v>
          </cell>
          <cell r="G634" t="str">
            <v>NUEVA</v>
          </cell>
          <cell r="H634" t="str">
            <v>2</v>
          </cell>
          <cell r="I634" t="str">
            <v>ESTANCIA (E)</v>
          </cell>
          <cell r="J634"/>
          <cell r="K634" t="str">
            <v>MOPC2</v>
          </cell>
          <cell r="L634" t="str">
            <v>JULIAN JAVIER MOLINA PILARTE</v>
          </cell>
          <cell r="M634">
            <v>10</v>
          </cell>
          <cell r="N634" t="str">
            <v>VICTOR JAQUEZ</v>
          </cell>
          <cell r="O634">
            <v>5</v>
          </cell>
          <cell r="P634">
            <v>44418</v>
          </cell>
          <cell r="Q634">
            <v>44418</v>
          </cell>
          <cell r="R634">
            <v>44418</v>
          </cell>
          <cell r="S634" t="str">
            <v>COINCIDE</v>
          </cell>
          <cell r="T634" t="str">
            <v>COINCIDE</v>
          </cell>
          <cell r="U634" t="str">
            <v>COINCIDE</v>
          </cell>
          <cell r="V634">
            <v>44418</v>
          </cell>
          <cell r="W634">
            <v>44418</v>
          </cell>
          <cell r="X634"/>
          <cell r="Y634">
            <v>43153</v>
          </cell>
          <cell r="Z634" t="str">
            <v>DETENIDA</v>
          </cell>
          <cell r="AA634" t="str">
            <v>DETENIDA</v>
          </cell>
          <cell r="AB634" t="str">
            <v>COINCIDE</v>
          </cell>
          <cell r="AC634" t="str">
            <v>PROBLEMAS LEGALES (SOLAR)</v>
          </cell>
        </row>
        <row r="635">
          <cell r="A635">
            <v>1821</v>
          </cell>
          <cell r="B635" t="str">
            <v/>
          </cell>
          <cell r="C635" t="str">
            <v>LOS TRES BRAZOS 2</v>
          </cell>
          <cell r="D635" t="str">
            <v/>
          </cell>
          <cell r="E635" t="str">
            <v>SANTO DOMINGO</v>
          </cell>
          <cell r="F635" t="str">
            <v>SANTO DOMINGO ESTE</v>
          </cell>
          <cell r="G635" t="str">
            <v>NUEVA</v>
          </cell>
          <cell r="H635" t="str">
            <v>2</v>
          </cell>
          <cell r="I635" t="str">
            <v>ESTANCIA (E)</v>
          </cell>
          <cell r="J635"/>
          <cell r="K635" t="str">
            <v>MOPC2</v>
          </cell>
          <cell r="L635" t="str">
            <v>WILSON MIGUEL BURGOS MERCADO</v>
          </cell>
          <cell r="M635">
            <v>10</v>
          </cell>
          <cell r="N635" t="str">
            <v>VICTOR JAQUEZ</v>
          </cell>
          <cell r="O635">
            <v>0</v>
          </cell>
          <cell r="P635">
            <v>44783</v>
          </cell>
          <cell r="Q635">
            <v>44783</v>
          </cell>
          <cell r="R635">
            <v>44783</v>
          </cell>
          <cell r="S635" t="str">
            <v>COINCIDE</v>
          </cell>
          <cell r="T635" t="str">
            <v>COINCIDE</v>
          </cell>
          <cell r="U635" t="str">
            <v>COINCIDE</v>
          </cell>
          <cell r="V635">
            <v>44783</v>
          </cell>
          <cell r="W635">
            <v>44783</v>
          </cell>
          <cell r="X635"/>
          <cell r="Y635"/>
          <cell r="Z635" t="str">
            <v>NO INICIADA</v>
          </cell>
          <cell r="AA635" t="str">
            <v>NO INICIADA</v>
          </cell>
          <cell r="AB635" t="str">
            <v>COINCIDE</v>
          </cell>
          <cell r="AC635" t="str">
            <v>SOLAR NO IDENTIFICADO</v>
          </cell>
        </row>
        <row r="636">
          <cell r="A636">
            <v>1822</v>
          </cell>
          <cell r="B636" t="str">
            <v>0455-15</v>
          </cell>
          <cell r="C636" t="str">
            <v>MENDOZA</v>
          </cell>
          <cell r="D636" t="str">
            <v/>
          </cell>
          <cell r="E636" t="str">
            <v>SANTO DOMINGO</v>
          </cell>
          <cell r="F636" t="str">
            <v>SANTO DOMINGO ESTE</v>
          </cell>
          <cell r="G636" t="str">
            <v>NUEVA</v>
          </cell>
          <cell r="H636" t="str">
            <v>2</v>
          </cell>
          <cell r="I636" t="str">
            <v>ESTANCIA (E)</v>
          </cell>
          <cell r="J636"/>
          <cell r="K636" t="str">
            <v>MOPC2</v>
          </cell>
          <cell r="L636" t="str">
            <v>EDCONSA SRL</v>
          </cell>
          <cell r="M636">
            <v>10</v>
          </cell>
          <cell r="N636" t="str">
            <v>VICTOR JAQUEZ</v>
          </cell>
          <cell r="O636">
            <v>15</v>
          </cell>
          <cell r="P636">
            <v>44301</v>
          </cell>
          <cell r="Q636">
            <v>44420</v>
          </cell>
          <cell r="R636">
            <v>44301</v>
          </cell>
          <cell r="S636" t="str">
            <v>NO COINCIDE</v>
          </cell>
          <cell r="T636" t="str">
            <v>COINCIDE</v>
          </cell>
          <cell r="U636" t="str">
            <v>NO COINCIDE</v>
          </cell>
          <cell r="V636">
            <v>44301</v>
          </cell>
          <cell r="W636">
            <v>44301</v>
          </cell>
          <cell r="X636"/>
          <cell r="Y636"/>
          <cell r="Z636" t="str">
            <v>PRELIMINARES</v>
          </cell>
          <cell r="AA636" t="str">
            <v>ACTIVA</v>
          </cell>
          <cell r="AB636" t="str">
            <v>NO COINCIDE</v>
          </cell>
          <cell r="AC636" t="str">
            <v>RITMO ESPERADO</v>
          </cell>
        </row>
        <row r="637">
          <cell r="A637">
            <v>1825</v>
          </cell>
          <cell r="B637" t="str">
            <v>0283-15</v>
          </cell>
          <cell r="C637" t="str">
            <v>VILLA LIBERACION/EL TAMARINDO</v>
          </cell>
          <cell r="D637" t="str">
            <v/>
          </cell>
          <cell r="E637" t="str">
            <v>SANTO DOMINGO</v>
          </cell>
          <cell r="F637" t="str">
            <v>SANTO DOMINGO ESTE</v>
          </cell>
          <cell r="G637" t="str">
            <v>NUEVA</v>
          </cell>
          <cell r="H637" t="str">
            <v>2</v>
          </cell>
          <cell r="I637" t="str">
            <v>ESTANCIA (E)</v>
          </cell>
          <cell r="J637"/>
          <cell r="K637" t="str">
            <v>MOPC2</v>
          </cell>
          <cell r="L637" t="str">
            <v>JEAN DAVE SANCHEZ VIZCAINO</v>
          </cell>
          <cell r="M637">
            <v>10</v>
          </cell>
          <cell r="N637" t="str">
            <v>VICTOR JAQUEZ</v>
          </cell>
          <cell r="O637">
            <v>46</v>
          </cell>
          <cell r="P637">
            <v>44059</v>
          </cell>
          <cell r="Q637">
            <v>44059</v>
          </cell>
          <cell r="R637">
            <v>44059</v>
          </cell>
          <cell r="S637" t="str">
            <v>COINCIDE</v>
          </cell>
          <cell r="T637" t="str">
            <v>COINCIDE</v>
          </cell>
          <cell r="U637" t="str">
            <v>COINCIDE</v>
          </cell>
          <cell r="V637">
            <v>44059</v>
          </cell>
          <cell r="W637">
            <v>44059</v>
          </cell>
          <cell r="X637"/>
          <cell r="Y637"/>
          <cell r="Z637" t="str">
            <v>ACTIVA</v>
          </cell>
          <cell r="AA637" t="str">
            <v>ACTIVA</v>
          </cell>
          <cell r="AB637" t="str">
            <v>COINCIDE</v>
          </cell>
          <cell r="AC637" t="str">
            <v>RITMO ESPERADO</v>
          </cell>
        </row>
        <row r="638">
          <cell r="A638">
            <v>1008</v>
          </cell>
          <cell r="B638" t="str">
            <v>1715-2013</v>
          </cell>
          <cell r="C638" t="str">
            <v>GUARICANO II</v>
          </cell>
          <cell r="D638" t="str">
            <v/>
          </cell>
          <cell r="E638" t="str">
            <v>SANTO DOMINGO</v>
          </cell>
          <cell r="F638" t="str">
            <v>SANTO DOMINGO NORTE</v>
          </cell>
          <cell r="G638" t="str">
            <v>NUEVA</v>
          </cell>
          <cell r="H638" t="str">
            <v>1</v>
          </cell>
          <cell r="I638" t="str">
            <v>ESTANCIA (E)</v>
          </cell>
          <cell r="J638"/>
          <cell r="K638" t="str">
            <v>MOPC</v>
          </cell>
          <cell r="L638" t="str">
            <v>JUAN OSCAR DE PEÑA GARCIA</v>
          </cell>
          <cell r="M638">
            <v>10</v>
          </cell>
          <cell r="N638" t="str">
            <v>VICTOR JAQUEZ</v>
          </cell>
          <cell r="O638">
            <v>6</v>
          </cell>
          <cell r="P638">
            <v>44212</v>
          </cell>
          <cell r="Q638">
            <v>44392</v>
          </cell>
          <cell r="R638">
            <v>44212</v>
          </cell>
          <cell r="S638" t="str">
            <v>NO COINCIDE</v>
          </cell>
          <cell r="T638" t="str">
            <v>COINCIDE</v>
          </cell>
          <cell r="U638" t="str">
            <v>NO COINCIDE</v>
          </cell>
          <cell r="V638">
            <v>44212</v>
          </cell>
          <cell r="W638">
            <v>44212</v>
          </cell>
          <cell r="X638"/>
          <cell r="Y638">
            <v>42964</v>
          </cell>
          <cell r="Z638" t="str">
            <v>PRELIMINARES</v>
          </cell>
          <cell r="AA638" t="str">
            <v>PRELIMINARES</v>
          </cell>
          <cell r="AB638" t="str">
            <v>COINCIDE</v>
          </cell>
          <cell r="AC638" t="str">
            <v>DEPARTAMENTO CALCULO</v>
          </cell>
        </row>
        <row r="639">
          <cell r="A639">
            <v>1011</v>
          </cell>
          <cell r="B639" t="str">
            <v>1662-2013</v>
          </cell>
          <cell r="C639" t="str">
            <v>VILLA MELLA</v>
          </cell>
          <cell r="D639" t="str">
            <v/>
          </cell>
          <cell r="E639" t="str">
            <v>SANTO DOMINGO</v>
          </cell>
          <cell r="F639" t="str">
            <v>SANTO DOMINGO NORTE</v>
          </cell>
          <cell r="G639" t="str">
            <v>NUEVA</v>
          </cell>
          <cell r="H639" t="str">
            <v>1</v>
          </cell>
          <cell r="I639" t="str">
            <v>ESTANCIA (E)</v>
          </cell>
          <cell r="J639"/>
          <cell r="K639" t="str">
            <v>MOPC</v>
          </cell>
          <cell r="L639" t="str">
            <v>MYSETTE DOLORES BATISTA GOMEZ DE CUEVAS</v>
          </cell>
          <cell r="M639">
            <v>10</v>
          </cell>
          <cell r="N639" t="str">
            <v>VICTOR JAQUEZ</v>
          </cell>
          <cell r="O639">
            <v>7</v>
          </cell>
          <cell r="P639">
            <v>44428</v>
          </cell>
          <cell r="Q639">
            <v>44428</v>
          </cell>
          <cell r="R639">
            <v>44428</v>
          </cell>
          <cell r="S639" t="str">
            <v>COINCIDE</v>
          </cell>
          <cell r="T639" t="str">
            <v>COINCIDE</v>
          </cell>
          <cell r="U639" t="str">
            <v>COINCIDE</v>
          </cell>
          <cell r="V639">
            <v>44428</v>
          </cell>
          <cell r="W639">
            <v>44428</v>
          </cell>
          <cell r="X639"/>
          <cell r="Y639"/>
          <cell r="Z639" t="str">
            <v>PRELIMINARES</v>
          </cell>
          <cell r="AA639" t="str">
            <v>PRELIMINARES</v>
          </cell>
          <cell r="AB639" t="str">
            <v>COINCIDE</v>
          </cell>
          <cell r="AC639" t="str">
            <v>A LA ESPERA DE DOCUMENTOS</v>
          </cell>
        </row>
        <row r="640">
          <cell r="A640">
            <v>1012</v>
          </cell>
          <cell r="B640" t="str">
            <v>1661-2013</v>
          </cell>
          <cell r="C640" t="str">
            <v>VILLA MELLA II</v>
          </cell>
          <cell r="D640" t="str">
            <v/>
          </cell>
          <cell r="E640" t="str">
            <v>SANTO DOMINGO</v>
          </cell>
          <cell r="F640" t="str">
            <v>SANTO DOMINGO NORTE</v>
          </cell>
          <cell r="G640" t="str">
            <v>NUEVA</v>
          </cell>
          <cell r="H640" t="str">
            <v>1</v>
          </cell>
          <cell r="I640" t="str">
            <v>ESTANCIA (E)</v>
          </cell>
          <cell r="J640"/>
          <cell r="K640" t="str">
            <v>MOPC</v>
          </cell>
          <cell r="L640" t="str">
            <v>SEMUROSA SUPLISERVIC CONSULT SRL</v>
          </cell>
          <cell r="M640">
            <v>10</v>
          </cell>
          <cell r="N640" t="str">
            <v>VICTOR JAQUEZ</v>
          </cell>
          <cell r="O640">
            <v>12</v>
          </cell>
          <cell r="P640">
            <v>44400</v>
          </cell>
          <cell r="Q640">
            <v>44400</v>
          </cell>
          <cell r="R640">
            <v>44400</v>
          </cell>
          <cell r="S640" t="str">
            <v>COINCIDE</v>
          </cell>
          <cell r="T640" t="str">
            <v>COINCIDE</v>
          </cell>
          <cell r="U640" t="str">
            <v>COINCIDE</v>
          </cell>
          <cell r="V640">
            <v>44400</v>
          </cell>
          <cell r="W640">
            <v>44400</v>
          </cell>
          <cell r="X640"/>
          <cell r="Y640"/>
          <cell r="Z640" t="str">
            <v>PRELIMINARES</v>
          </cell>
          <cell r="AA640" t="str">
            <v>DETENIDA</v>
          </cell>
          <cell r="AB640" t="str">
            <v>NO COINCIDE</v>
          </cell>
          <cell r="AC640" t="str">
            <v>A LA ESPERA DE DOCUMENTOS</v>
          </cell>
        </row>
        <row r="641">
          <cell r="A641">
            <v>1839</v>
          </cell>
          <cell r="B641" t="str">
            <v/>
          </cell>
          <cell r="C641" t="str">
            <v>GUARICANO 1</v>
          </cell>
          <cell r="D641" t="str">
            <v/>
          </cell>
          <cell r="E641" t="str">
            <v>SANTO DOMINGO</v>
          </cell>
          <cell r="F641" t="str">
            <v>SANTO DOMINGO NORTE</v>
          </cell>
          <cell r="G641" t="str">
            <v>NUEVA</v>
          </cell>
          <cell r="H641" t="str">
            <v>2</v>
          </cell>
          <cell r="I641" t="str">
            <v>ESTANCIA (E)</v>
          </cell>
          <cell r="J641"/>
          <cell r="K641" t="str">
            <v>MOPC2</v>
          </cell>
          <cell r="L641" t="str">
            <v>PEDRO PABLO TORIBIO LANTIGUA</v>
          </cell>
          <cell r="M641">
            <v>10</v>
          </cell>
          <cell r="N641" t="str">
            <v>VICTOR JAQUEZ</v>
          </cell>
          <cell r="O641">
            <v>16</v>
          </cell>
          <cell r="P641">
            <v>44207</v>
          </cell>
          <cell r="Q641">
            <v>44424</v>
          </cell>
          <cell r="R641">
            <v>44207</v>
          </cell>
          <cell r="S641" t="str">
            <v>NO COINCIDE</v>
          </cell>
          <cell r="T641" t="str">
            <v>COINCIDE</v>
          </cell>
          <cell r="U641" t="str">
            <v>NO COINCIDE</v>
          </cell>
          <cell r="V641">
            <v>44207</v>
          </cell>
          <cell r="W641">
            <v>44207</v>
          </cell>
          <cell r="X641"/>
          <cell r="Y641"/>
          <cell r="Z641" t="str">
            <v>ACTIVA</v>
          </cell>
          <cell r="AA641" t="str">
            <v>ACTIVA</v>
          </cell>
          <cell r="AB641" t="str">
            <v>COINCIDE</v>
          </cell>
          <cell r="AC641" t="str">
            <v>RITMO ESPERADO</v>
          </cell>
        </row>
        <row r="642">
          <cell r="A642">
            <v>1840</v>
          </cell>
          <cell r="B642" t="str">
            <v/>
          </cell>
          <cell r="C642" t="str">
            <v>GUARICANO 2</v>
          </cell>
          <cell r="D642" t="str">
            <v/>
          </cell>
          <cell r="E642" t="str">
            <v>SANTO DOMINGO</v>
          </cell>
          <cell r="F642" t="str">
            <v>SANTO DOMINGO NORTE</v>
          </cell>
          <cell r="G642" t="str">
            <v>NUEVA</v>
          </cell>
          <cell r="H642" t="str">
            <v>2</v>
          </cell>
          <cell r="I642" t="str">
            <v>ESTANCIA (E)</v>
          </cell>
          <cell r="J642"/>
          <cell r="K642" t="str">
            <v>MOPC2</v>
          </cell>
          <cell r="L642" t="str">
            <v>WILKY JHONNY TEJEDA MELO</v>
          </cell>
          <cell r="M642">
            <v>10</v>
          </cell>
          <cell r="N642" t="str">
            <v>VICTOR JAQUEZ</v>
          </cell>
          <cell r="O642">
            <v>10</v>
          </cell>
          <cell r="P642">
            <v>44214</v>
          </cell>
          <cell r="Q642">
            <v>44424</v>
          </cell>
          <cell r="R642">
            <v>44214</v>
          </cell>
          <cell r="S642" t="str">
            <v>NO COINCIDE</v>
          </cell>
          <cell r="T642" t="str">
            <v>COINCIDE</v>
          </cell>
          <cell r="U642" t="str">
            <v>NO COINCIDE</v>
          </cell>
          <cell r="V642">
            <v>44214</v>
          </cell>
          <cell r="W642">
            <v>44214</v>
          </cell>
          <cell r="X642"/>
          <cell r="Y642"/>
          <cell r="Z642" t="str">
            <v>ACTIVA</v>
          </cell>
          <cell r="AA642" t="str">
            <v>DETENIDA</v>
          </cell>
          <cell r="AB642" t="str">
            <v>NO COINCIDE</v>
          </cell>
          <cell r="AC642" t="str">
            <v>A LA ESPERA DE DOCUMENTOS</v>
          </cell>
        </row>
        <row r="643">
          <cell r="A643">
            <v>1852</v>
          </cell>
          <cell r="B643" t="str">
            <v/>
          </cell>
          <cell r="C643" t="str">
            <v>PALMAR ENCANTANDO</v>
          </cell>
          <cell r="D643" t="str">
            <v/>
          </cell>
          <cell r="E643" t="str">
            <v>SANTO DOMINGO</v>
          </cell>
          <cell r="F643" t="str">
            <v>SANTO DOMINGO NORTE</v>
          </cell>
          <cell r="G643" t="str">
            <v>NUEVA</v>
          </cell>
          <cell r="H643" t="str">
            <v>2</v>
          </cell>
          <cell r="I643" t="str">
            <v>ESTANCIA (E)</v>
          </cell>
          <cell r="J643"/>
          <cell r="K643" t="str">
            <v>MOPC2</v>
          </cell>
          <cell r="L643" t="str">
            <v>RAMONA JIMENEZ CARBONELL</v>
          </cell>
          <cell r="M643">
            <v>10</v>
          </cell>
          <cell r="N643" t="str">
            <v>VICTOR JAQUEZ</v>
          </cell>
          <cell r="O643">
            <v>10</v>
          </cell>
          <cell r="P643">
            <v>44208</v>
          </cell>
          <cell r="Q643">
            <v>44545</v>
          </cell>
          <cell r="R643">
            <v>44208</v>
          </cell>
          <cell r="S643" t="str">
            <v>NO COINCIDE</v>
          </cell>
          <cell r="T643" t="str">
            <v>COINCIDE</v>
          </cell>
          <cell r="U643" t="str">
            <v>NO COINCIDE</v>
          </cell>
          <cell r="V643">
            <v>44208</v>
          </cell>
          <cell r="W643">
            <v>44208</v>
          </cell>
          <cell r="X643"/>
          <cell r="Y643">
            <v>43683</v>
          </cell>
          <cell r="Z643" t="str">
            <v>DETENIDA</v>
          </cell>
          <cell r="AA643" t="str">
            <v>ACTIVA</v>
          </cell>
          <cell r="AB643" t="str">
            <v>NO COINCIDE</v>
          </cell>
          <cell r="AC643" t="str">
            <v>RITMO ESPERADO</v>
          </cell>
        </row>
        <row r="644">
          <cell r="A644">
            <v>1854</v>
          </cell>
          <cell r="B644" t="str">
            <v>0262-15</v>
          </cell>
          <cell r="C644" t="str">
            <v>SABANA PERDIDA 1</v>
          </cell>
          <cell r="D644" t="str">
            <v/>
          </cell>
          <cell r="E644" t="str">
            <v>SANTO DOMINGO</v>
          </cell>
          <cell r="F644" t="str">
            <v>SANTO DOMINGO NORTE</v>
          </cell>
          <cell r="G644" t="str">
            <v>NUEVA</v>
          </cell>
          <cell r="H644" t="str">
            <v>2</v>
          </cell>
          <cell r="I644" t="str">
            <v>ESTANCIA (E)</v>
          </cell>
          <cell r="J644"/>
          <cell r="K644" t="str">
            <v>MOPC2</v>
          </cell>
          <cell r="L644" t="str">
            <v>ANTONIO MORENO MATEO</v>
          </cell>
          <cell r="M644">
            <v>10</v>
          </cell>
          <cell r="N644" t="str">
            <v>VICTOR JAQUEZ</v>
          </cell>
          <cell r="O644">
            <v>51</v>
          </cell>
          <cell r="P644">
            <v>44053</v>
          </cell>
          <cell r="Q644">
            <v>44053</v>
          </cell>
          <cell r="R644">
            <v>44053</v>
          </cell>
          <cell r="S644" t="str">
            <v>COINCIDE</v>
          </cell>
          <cell r="T644" t="str">
            <v>COINCIDE</v>
          </cell>
          <cell r="U644" t="str">
            <v>COINCIDE</v>
          </cell>
          <cell r="V644">
            <v>44053</v>
          </cell>
          <cell r="W644">
            <v>44053</v>
          </cell>
          <cell r="X644"/>
          <cell r="Y644"/>
          <cell r="Z644" t="str">
            <v>ACTIVA</v>
          </cell>
          <cell r="AA644" t="str">
            <v>ACTIVA</v>
          </cell>
          <cell r="AB644" t="str">
            <v>COINCIDE</v>
          </cell>
          <cell r="AC644" t="str">
            <v>RITMO ESPERADO</v>
          </cell>
        </row>
        <row r="645">
          <cell r="A645">
            <v>1855</v>
          </cell>
          <cell r="B645" t="str">
            <v>0305-15</v>
          </cell>
          <cell r="C645" t="str">
            <v>SABANA PERDIDA 2</v>
          </cell>
          <cell r="D645" t="str">
            <v/>
          </cell>
          <cell r="E645" t="str">
            <v>SANTO DOMINGO</v>
          </cell>
          <cell r="F645" t="str">
            <v>SANTO DOMINGO NORTE</v>
          </cell>
          <cell r="G645" t="str">
            <v>NUEVA</v>
          </cell>
          <cell r="H645" t="str">
            <v>2</v>
          </cell>
          <cell r="I645" t="str">
            <v>ESTANCIA (E)</v>
          </cell>
          <cell r="J645"/>
          <cell r="K645" t="str">
            <v>MOPC2</v>
          </cell>
          <cell r="L645" t="str">
            <v>MARIANA BRAZOBAN MAÑON</v>
          </cell>
          <cell r="M645">
            <v>10</v>
          </cell>
          <cell r="N645" t="str">
            <v>VICTOR JAQUEZ</v>
          </cell>
          <cell r="O645">
            <v>5</v>
          </cell>
          <cell r="P645">
            <v>44214</v>
          </cell>
          <cell r="Q645">
            <v>44545</v>
          </cell>
          <cell r="R645">
            <v>44214</v>
          </cell>
          <cell r="S645" t="str">
            <v>NO COINCIDE</v>
          </cell>
          <cell r="T645" t="str">
            <v>COINCIDE</v>
          </cell>
          <cell r="U645" t="str">
            <v>NO COINCIDE</v>
          </cell>
          <cell r="V645">
            <v>44214</v>
          </cell>
          <cell r="W645">
            <v>44214</v>
          </cell>
          <cell r="X645"/>
          <cell r="Y645">
            <v>43672</v>
          </cell>
          <cell r="Z645" t="str">
            <v>DETENIDA</v>
          </cell>
          <cell r="AA645" t="str">
            <v>DETENIDA</v>
          </cell>
          <cell r="AB645" t="str">
            <v>COINCIDE</v>
          </cell>
          <cell r="AC645" t="str">
            <v>DEPARTAMENTO DISEÑO</v>
          </cell>
        </row>
        <row r="646">
          <cell r="A646">
            <v>1856</v>
          </cell>
          <cell r="B646" t="str">
            <v/>
          </cell>
          <cell r="C646" t="str">
            <v>SABANA PERDIDA 3</v>
          </cell>
          <cell r="D646" t="str">
            <v/>
          </cell>
          <cell r="E646" t="str">
            <v>SANTO DOMINGO</v>
          </cell>
          <cell r="F646" t="str">
            <v>SANTO DOMINGO NORTE</v>
          </cell>
          <cell r="G646" t="str">
            <v>NUEVA</v>
          </cell>
          <cell r="H646" t="str">
            <v>2</v>
          </cell>
          <cell r="I646" t="str">
            <v>ESTANCIA (E)</v>
          </cell>
          <cell r="J646"/>
          <cell r="K646" t="str">
            <v>MOPC2</v>
          </cell>
          <cell r="L646" t="str">
            <v>INGELCOND SRL</v>
          </cell>
          <cell r="M646">
            <v>10</v>
          </cell>
          <cell r="N646" t="str">
            <v>VICTOR JAQUEZ</v>
          </cell>
          <cell r="O646">
            <v>0</v>
          </cell>
          <cell r="P646">
            <v>44783</v>
          </cell>
          <cell r="Q646">
            <v>44783</v>
          </cell>
          <cell r="R646">
            <v>44783</v>
          </cell>
          <cell r="S646" t="str">
            <v>COINCIDE</v>
          </cell>
          <cell r="T646" t="str">
            <v>COINCIDE</v>
          </cell>
          <cell r="U646" t="str">
            <v>COINCIDE</v>
          </cell>
          <cell r="V646">
            <v>44783</v>
          </cell>
          <cell r="W646">
            <v>44783</v>
          </cell>
          <cell r="X646"/>
          <cell r="Y646"/>
          <cell r="Z646" t="str">
            <v>NO INICIADA</v>
          </cell>
          <cell r="AA646" t="str">
            <v>NO INICIADA</v>
          </cell>
          <cell r="AB646" t="str">
            <v>COINCIDE</v>
          </cell>
          <cell r="AC646" t="str">
            <v>SOLAR NO IDENTIFICADO</v>
          </cell>
        </row>
        <row r="647">
          <cell r="A647">
            <v>1857</v>
          </cell>
          <cell r="B647" t="str">
            <v>0306-15</v>
          </cell>
          <cell r="C647" t="str">
            <v>SABANA PERDIDA 4</v>
          </cell>
          <cell r="D647" t="str">
            <v/>
          </cell>
          <cell r="E647" t="str">
            <v>SANTO DOMINGO</v>
          </cell>
          <cell r="F647" t="str">
            <v>SANTO DOMINGO NORTE</v>
          </cell>
          <cell r="G647" t="str">
            <v>NUEVA</v>
          </cell>
          <cell r="H647" t="str">
            <v>2</v>
          </cell>
          <cell r="I647" t="str">
            <v>ESTANCIA (E)</v>
          </cell>
          <cell r="J647"/>
          <cell r="K647" t="str">
            <v>MOPC2</v>
          </cell>
          <cell r="L647" t="str">
            <v>FERLENNY ZORRILLA GONZALEZ</v>
          </cell>
          <cell r="M647">
            <v>10</v>
          </cell>
          <cell r="N647" t="str">
            <v>VICTOR JAQUEZ</v>
          </cell>
          <cell r="O647">
            <v>46</v>
          </cell>
          <cell r="P647">
            <v>44308</v>
          </cell>
          <cell r="Q647">
            <v>44308</v>
          </cell>
          <cell r="R647">
            <v>44308</v>
          </cell>
          <cell r="S647" t="str">
            <v>COINCIDE</v>
          </cell>
          <cell r="T647" t="str">
            <v>COINCIDE</v>
          </cell>
          <cell r="U647" t="str">
            <v>COINCIDE</v>
          </cell>
          <cell r="V647">
            <v>44308</v>
          </cell>
          <cell r="W647">
            <v>44308</v>
          </cell>
          <cell r="X647"/>
          <cell r="Y647"/>
          <cell r="Z647" t="str">
            <v>ACTIVA</v>
          </cell>
          <cell r="AA647" t="str">
            <v>ACTIVA</v>
          </cell>
          <cell r="AB647" t="str">
            <v>COINCIDE</v>
          </cell>
          <cell r="AC647" t="str">
            <v>RITMO ESPERADO</v>
          </cell>
        </row>
        <row r="648">
          <cell r="A648">
            <v>1859</v>
          </cell>
          <cell r="B648" t="str">
            <v/>
          </cell>
          <cell r="C648" t="str">
            <v>URB. PRIMAVERAL</v>
          </cell>
          <cell r="D648" t="str">
            <v/>
          </cell>
          <cell r="E648" t="str">
            <v>SANTO DOMINGO</v>
          </cell>
          <cell r="F648" t="str">
            <v>SANTO DOMINGO NORTE</v>
          </cell>
          <cell r="G648" t="str">
            <v>NUEVA</v>
          </cell>
          <cell r="H648" t="str">
            <v>2</v>
          </cell>
          <cell r="I648" t="str">
            <v>ESTANCIA (E)</v>
          </cell>
          <cell r="J648"/>
          <cell r="K648" t="str">
            <v>MOPC2</v>
          </cell>
          <cell r="L648" t="str">
            <v>CONSTRUCTORA DNW SRL</v>
          </cell>
          <cell r="M648">
            <v>10</v>
          </cell>
          <cell r="N648" t="str">
            <v>VICTOR JAQUEZ</v>
          </cell>
          <cell r="O648">
            <v>7</v>
          </cell>
          <cell r="P648">
            <v>44673</v>
          </cell>
          <cell r="Q648">
            <v>44420</v>
          </cell>
          <cell r="R648">
            <v>44673</v>
          </cell>
          <cell r="S648" t="str">
            <v>NO COINCIDE</v>
          </cell>
          <cell r="T648" t="str">
            <v>COINCIDE</v>
          </cell>
          <cell r="U648" t="str">
            <v>NO COINCIDE</v>
          </cell>
          <cell r="V648">
            <v>44673</v>
          </cell>
          <cell r="W648">
            <v>44673</v>
          </cell>
          <cell r="X648"/>
          <cell r="Y648"/>
          <cell r="Z648" t="str">
            <v>PRELIMINARES</v>
          </cell>
          <cell r="AA648" t="str">
            <v>PRELIMINARES</v>
          </cell>
          <cell r="AB648" t="str">
            <v>COINCIDE</v>
          </cell>
          <cell r="AC648" t="str">
            <v>DEPARTAMENTO DISEÑO</v>
          </cell>
        </row>
        <row r="649">
          <cell r="A649">
            <v>1861</v>
          </cell>
          <cell r="B649" t="str">
            <v>0308-15</v>
          </cell>
          <cell r="C649" t="str">
            <v>VILLA MELLA 2</v>
          </cell>
          <cell r="D649" t="str">
            <v/>
          </cell>
          <cell r="E649" t="str">
            <v>SANTO DOMINGO</v>
          </cell>
          <cell r="F649" t="str">
            <v>SANTO DOMINGO NORTE</v>
          </cell>
          <cell r="G649" t="str">
            <v>NUEVA</v>
          </cell>
          <cell r="H649" t="str">
            <v>2</v>
          </cell>
          <cell r="I649" t="str">
            <v>ESTANCIA (E)</v>
          </cell>
          <cell r="J649"/>
          <cell r="K649" t="str">
            <v>MOPC2</v>
          </cell>
          <cell r="L649" t="str">
            <v>WELLINGTON APOLINAR RAMIREZ DE LEON</v>
          </cell>
          <cell r="M649">
            <v>10</v>
          </cell>
          <cell r="N649" t="str">
            <v>VICTOR JAQUEZ</v>
          </cell>
          <cell r="O649">
            <v>65</v>
          </cell>
          <cell r="P649">
            <v>44180</v>
          </cell>
          <cell r="Q649">
            <v>44545</v>
          </cell>
          <cell r="R649">
            <v>44180</v>
          </cell>
          <cell r="S649" t="str">
            <v>NO COINCIDE</v>
          </cell>
          <cell r="T649" t="str">
            <v>COINCIDE</v>
          </cell>
          <cell r="U649" t="str">
            <v>NO COINCIDE</v>
          </cell>
          <cell r="V649">
            <v>44180</v>
          </cell>
          <cell r="W649">
            <v>44180</v>
          </cell>
          <cell r="X649"/>
          <cell r="Y649"/>
          <cell r="Z649" t="str">
            <v>ACTIVA</v>
          </cell>
          <cell r="AA649" t="str">
            <v>DETENIDA</v>
          </cell>
          <cell r="AB649" t="str">
            <v>NO COINCIDE</v>
          </cell>
          <cell r="AC649" t="str">
            <v>MAL MANEJO FINANCIERO-DESCAPITALIZACION DEL CONTRATISTA</v>
          </cell>
        </row>
        <row r="650">
          <cell r="A650">
            <v>1862</v>
          </cell>
          <cell r="B650" t="str">
            <v/>
          </cell>
          <cell r="C650" t="str">
            <v>VILLA MELLA 3</v>
          </cell>
          <cell r="D650" t="str">
            <v/>
          </cell>
          <cell r="E650" t="str">
            <v>SANTO DOMINGO</v>
          </cell>
          <cell r="F650" t="str">
            <v>SANTO DOMINGO NORTE</v>
          </cell>
          <cell r="G650" t="str">
            <v>NUEVA</v>
          </cell>
          <cell r="H650" t="str">
            <v>2</v>
          </cell>
          <cell r="I650" t="str">
            <v>ESTANCIA (E)</v>
          </cell>
          <cell r="J650"/>
          <cell r="K650" t="str">
            <v>MOPC2</v>
          </cell>
          <cell r="L650" t="str">
            <v>JONATHAN GILBERTO BRITO HERNANDEZ</v>
          </cell>
          <cell r="M650">
            <v>10</v>
          </cell>
          <cell r="N650" t="str">
            <v>VICTOR JAQUEZ</v>
          </cell>
          <cell r="O650">
            <v>5</v>
          </cell>
          <cell r="P650">
            <v>44408</v>
          </cell>
          <cell r="Q650">
            <v>44545</v>
          </cell>
          <cell r="R650">
            <v>44408</v>
          </cell>
          <cell r="S650" t="str">
            <v>NO COINCIDE</v>
          </cell>
          <cell r="T650" t="str">
            <v>COINCIDE</v>
          </cell>
          <cell r="U650" t="str">
            <v>NO COINCIDE</v>
          </cell>
          <cell r="V650">
            <v>44408</v>
          </cell>
          <cell r="W650">
            <v>44408</v>
          </cell>
          <cell r="X650"/>
          <cell r="Y650">
            <v>42871</v>
          </cell>
          <cell r="Z650" t="str">
            <v>DETENIDA</v>
          </cell>
          <cell r="AA650" t="str">
            <v>DETENIDA</v>
          </cell>
          <cell r="AB650" t="str">
            <v>COINCIDE</v>
          </cell>
          <cell r="AC650" t="str">
            <v>PROBLEMAS MIMARENA</v>
          </cell>
        </row>
        <row r="651">
          <cell r="A651">
            <v>1863</v>
          </cell>
          <cell r="B651" t="str">
            <v>0449-15</v>
          </cell>
          <cell r="C651" t="str">
            <v>VILLA MELLA 4</v>
          </cell>
          <cell r="D651" t="str">
            <v/>
          </cell>
          <cell r="E651" t="str">
            <v>SANTO DOMINGO</v>
          </cell>
          <cell r="F651" t="str">
            <v>SANTO DOMINGO NORTE</v>
          </cell>
          <cell r="G651" t="str">
            <v>NUEVA</v>
          </cell>
          <cell r="H651" t="str">
            <v>2</v>
          </cell>
          <cell r="I651" t="str">
            <v>ESTANCIA (E)</v>
          </cell>
          <cell r="J651"/>
          <cell r="K651" t="str">
            <v>MOPC2</v>
          </cell>
          <cell r="L651" t="str">
            <v>ANIBAL RIVERA CONSTRUCCIONES CIVILES &amp; SERVICIOS SRL</v>
          </cell>
          <cell r="M651">
            <v>10</v>
          </cell>
          <cell r="N651" t="str">
            <v>VICTOR JAQUEZ</v>
          </cell>
          <cell r="O651">
            <v>5</v>
          </cell>
          <cell r="P651">
            <v>44418</v>
          </cell>
          <cell r="Q651">
            <v>44418</v>
          </cell>
          <cell r="R651">
            <v>44418</v>
          </cell>
          <cell r="S651" t="str">
            <v>COINCIDE</v>
          </cell>
          <cell r="T651" t="str">
            <v>COINCIDE</v>
          </cell>
          <cell r="U651" t="str">
            <v>COINCIDE</v>
          </cell>
          <cell r="V651">
            <v>44418</v>
          </cell>
          <cell r="W651">
            <v>44418</v>
          </cell>
          <cell r="X651"/>
          <cell r="Y651"/>
          <cell r="Z651" t="str">
            <v>PRELIMINARES</v>
          </cell>
          <cell r="AA651" t="str">
            <v>DETENIDA</v>
          </cell>
          <cell r="AB651" t="str">
            <v>NO COINCIDE</v>
          </cell>
          <cell r="AC651" t="str">
            <v>A LA ESPERA DE DOCUMENTOS</v>
          </cell>
        </row>
        <row r="652">
          <cell r="A652">
            <v>1864</v>
          </cell>
          <cell r="B652" t="str">
            <v>0343-15</v>
          </cell>
          <cell r="C652" t="str">
            <v>ALAMEDA</v>
          </cell>
          <cell r="D652" t="str">
            <v/>
          </cell>
          <cell r="E652" t="str">
            <v>SANTO DOMINGO</v>
          </cell>
          <cell r="F652" t="str">
            <v>SANTO DOMINGO OESTE</v>
          </cell>
          <cell r="G652" t="str">
            <v>NUEVA</v>
          </cell>
          <cell r="H652" t="str">
            <v>2</v>
          </cell>
          <cell r="I652" t="str">
            <v>ESTANCIA (E)</v>
          </cell>
          <cell r="J652"/>
          <cell r="K652" t="str">
            <v>MOPC2</v>
          </cell>
          <cell r="L652" t="str">
            <v>BRAULIO JOSE MATOS REYES</v>
          </cell>
          <cell r="M652">
            <v>10</v>
          </cell>
          <cell r="N652" t="str">
            <v>VICTOR JAQUEZ</v>
          </cell>
          <cell r="O652">
            <v>41</v>
          </cell>
          <cell r="P652">
            <v>44242</v>
          </cell>
          <cell r="Q652">
            <v>44180</v>
          </cell>
          <cell r="R652">
            <v>44242</v>
          </cell>
          <cell r="S652" t="str">
            <v>NO COINCIDE</v>
          </cell>
          <cell r="T652" t="str">
            <v>COINCIDE</v>
          </cell>
          <cell r="U652" t="str">
            <v>NO COINCIDE</v>
          </cell>
          <cell r="V652">
            <v>44242</v>
          </cell>
          <cell r="W652">
            <v>44059</v>
          </cell>
          <cell r="X652"/>
          <cell r="Y652"/>
          <cell r="Z652" t="str">
            <v>ACTIVA</v>
          </cell>
          <cell r="AA652" t="str">
            <v>ACTIVA</v>
          </cell>
          <cell r="AB652" t="str">
            <v>COINCIDE</v>
          </cell>
          <cell r="AC652" t="str">
            <v>RITMO ESPERADO</v>
          </cell>
        </row>
        <row r="653">
          <cell r="A653">
            <v>1870</v>
          </cell>
          <cell r="B653" t="str">
            <v/>
          </cell>
          <cell r="C653" t="str">
            <v>HERRERA- DUARTE- BUENOS AIRES 1</v>
          </cell>
          <cell r="D653" t="str">
            <v/>
          </cell>
          <cell r="E653" t="str">
            <v>SANTO DOMINGO</v>
          </cell>
          <cell r="F653" t="str">
            <v>SANTO DOMINGO OESTE</v>
          </cell>
          <cell r="G653" t="str">
            <v>NUEVA</v>
          </cell>
          <cell r="H653" t="str">
            <v>2</v>
          </cell>
          <cell r="I653" t="str">
            <v>ESTANCIA (E)</v>
          </cell>
          <cell r="J653"/>
          <cell r="K653" t="str">
            <v>MOPC2</v>
          </cell>
          <cell r="L653" t="str">
            <v>MANUEL DE JESUS PEÑA SALAZAR</v>
          </cell>
          <cell r="M653">
            <v>10</v>
          </cell>
          <cell r="N653" t="str">
            <v>VICTOR JAQUEZ</v>
          </cell>
          <cell r="O653">
            <v>5</v>
          </cell>
          <cell r="P653">
            <v>44787</v>
          </cell>
          <cell r="Q653">
            <v>44545</v>
          </cell>
          <cell r="R653">
            <v>44787</v>
          </cell>
          <cell r="S653" t="str">
            <v>NO COINCIDE</v>
          </cell>
          <cell r="T653" t="str">
            <v>COINCIDE</v>
          </cell>
          <cell r="U653" t="str">
            <v>NO COINCIDE</v>
          </cell>
          <cell r="V653">
            <v>44787</v>
          </cell>
          <cell r="W653">
            <v>44787</v>
          </cell>
          <cell r="X653"/>
          <cell r="Y653">
            <v>43398</v>
          </cell>
          <cell r="Z653" t="str">
            <v>DETENIDA</v>
          </cell>
          <cell r="AA653" t="str">
            <v>DETENIDA</v>
          </cell>
          <cell r="AB653" t="str">
            <v>COINCIDE</v>
          </cell>
          <cell r="AC653" t="str">
            <v xml:space="preserve">PAGO SOLAR </v>
          </cell>
        </row>
        <row r="654">
          <cell r="A654">
            <v>1871</v>
          </cell>
          <cell r="B654" t="str">
            <v/>
          </cell>
          <cell r="C654" t="str">
            <v>HERRERA- DUARTE- BUENOS AIRES 2</v>
          </cell>
          <cell r="D654" t="str">
            <v/>
          </cell>
          <cell r="E654" t="str">
            <v>SANTO DOMINGO</v>
          </cell>
          <cell r="F654" t="str">
            <v>SANTO DOMINGO OESTE</v>
          </cell>
          <cell r="G654" t="str">
            <v>NUEVA</v>
          </cell>
          <cell r="H654" t="str">
            <v>2</v>
          </cell>
          <cell r="I654" t="str">
            <v>ESTANCIA (E)</v>
          </cell>
          <cell r="J654"/>
          <cell r="K654" t="str">
            <v>MOPC2</v>
          </cell>
          <cell r="L654" t="str">
            <v>ROY SIDO HAWLI</v>
          </cell>
          <cell r="M654">
            <v>10</v>
          </cell>
          <cell r="N654" t="str">
            <v>VICTOR JAQUEZ</v>
          </cell>
          <cell r="O654">
            <v>0</v>
          </cell>
          <cell r="P654">
            <v>44758</v>
          </cell>
          <cell r="Q654">
            <v>44758</v>
          </cell>
          <cell r="R654">
            <v>44758</v>
          </cell>
          <cell r="S654" t="str">
            <v>COINCIDE</v>
          </cell>
          <cell r="T654" t="str">
            <v>COINCIDE</v>
          </cell>
          <cell r="U654" t="str">
            <v>COINCIDE</v>
          </cell>
          <cell r="V654">
            <v>44758</v>
          </cell>
          <cell r="W654">
            <v>44758</v>
          </cell>
          <cell r="X654"/>
          <cell r="Y654"/>
          <cell r="Z654" t="str">
            <v>NO INICIADA</v>
          </cell>
          <cell r="AA654" t="str">
            <v>NO INICIADA</v>
          </cell>
          <cell r="AB654" t="str">
            <v>COINCIDE</v>
          </cell>
          <cell r="AC654" t="str">
            <v>SOLAR NO IDENTIFICADO</v>
          </cell>
        </row>
        <row r="655">
          <cell r="A655">
            <v>1872</v>
          </cell>
          <cell r="B655" t="str">
            <v/>
          </cell>
          <cell r="C655" t="str">
            <v>HERRERA- EL ABANICO</v>
          </cell>
          <cell r="D655" t="str">
            <v/>
          </cell>
          <cell r="E655" t="str">
            <v>SANTO DOMINGO</v>
          </cell>
          <cell r="F655" t="str">
            <v>SANTO DOMINGO OESTE</v>
          </cell>
          <cell r="G655" t="str">
            <v>NUEVA</v>
          </cell>
          <cell r="H655" t="str">
            <v>2</v>
          </cell>
          <cell r="I655" t="str">
            <v>ESTANCIA (E)</v>
          </cell>
          <cell r="J655"/>
          <cell r="K655" t="str">
            <v>MOPC2</v>
          </cell>
          <cell r="L655" t="str">
            <v>JUAN DANIEL PEREZ RAMIREZ</v>
          </cell>
          <cell r="M655">
            <v>10</v>
          </cell>
          <cell r="N655" t="str">
            <v>VICTOR JAQUEZ</v>
          </cell>
          <cell r="O655">
            <v>10</v>
          </cell>
          <cell r="P655">
            <v>44428</v>
          </cell>
          <cell r="Q655">
            <v>44428</v>
          </cell>
          <cell r="R655">
            <v>44428</v>
          </cell>
          <cell r="S655" t="str">
            <v>COINCIDE</v>
          </cell>
          <cell r="T655" t="str">
            <v>COINCIDE</v>
          </cell>
          <cell r="U655" t="str">
            <v>COINCIDE</v>
          </cell>
          <cell r="V655">
            <v>44428</v>
          </cell>
          <cell r="W655">
            <v>44428</v>
          </cell>
          <cell r="X655"/>
          <cell r="Y655">
            <v>43294</v>
          </cell>
          <cell r="Z655" t="str">
            <v>ACTIVA</v>
          </cell>
          <cell r="AA655" t="str">
            <v>ACTIVA</v>
          </cell>
          <cell r="AB655" t="str">
            <v>COINCIDE</v>
          </cell>
          <cell r="AC655" t="str">
            <v>RITMO ESPERADO</v>
          </cell>
        </row>
        <row r="656">
          <cell r="A656">
            <v>1873</v>
          </cell>
          <cell r="B656" t="str">
            <v/>
          </cell>
          <cell r="C656" t="str">
            <v>HERRERA- EL CAFE</v>
          </cell>
          <cell r="D656" t="str">
            <v/>
          </cell>
          <cell r="E656" t="str">
            <v>SANTO DOMINGO</v>
          </cell>
          <cell r="F656" t="str">
            <v>SANTO DOMINGO OESTE</v>
          </cell>
          <cell r="G656" t="str">
            <v>NUEVA</v>
          </cell>
          <cell r="H656" t="str">
            <v>2</v>
          </cell>
          <cell r="I656" t="str">
            <v>ESTANCIA (E)</v>
          </cell>
          <cell r="J656"/>
          <cell r="K656" t="str">
            <v>MOPC2</v>
          </cell>
          <cell r="L656" t="str">
            <v>FANNY VIOLETA ALTAGRACIA GUERRERO CEDEÑO</v>
          </cell>
          <cell r="M656">
            <v>10</v>
          </cell>
          <cell r="N656" t="str">
            <v>VICTOR JAQUEZ</v>
          </cell>
          <cell r="O656">
            <v>0</v>
          </cell>
          <cell r="P656">
            <v>44792</v>
          </cell>
          <cell r="Q656">
            <v>44792</v>
          </cell>
          <cell r="R656">
            <v>44792</v>
          </cell>
          <cell r="S656" t="str">
            <v>COINCIDE</v>
          </cell>
          <cell r="T656" t="str">
            <v>COINCIDE</v>
          </cell>
          <cell r="U656" t="str">
            <v>COINCIDE</v>
          </cell>
          <cell r="V656">
            <v>44792</v>
          </cell>
          <cell r="W656">
            <v>44792</v>
          </cell>
          <cell r="X656"/>
          <cell r="Y656"/>
          <cell r="Z656" t="str">
            <v>NO INICIADA</v>
          </cell>
          <cell r="AA656" t="str">
            <v>NO INICIADA</v>
          </cell>
          <cell r="AB656" t="str">
            <v>COINCIDE</v>
          </cell>
          <cell r="AC656" t="str">
            <v>SOLAR NO IDENTIFICADO</v>
          </cell>
        </row>
        <row r="657">
          <cell r="A657">
            <v>1874</v>
          </cell>
          <cell r="B657" t="str">
            <v/>
          </cell>
          <cell r="C657" t="str">
            <v xml:space="preserve">HERRERA- EL LIBERTADOR </v>
          </cell>
          <cell r="D657" t="str">
            <v/>
          </cell>
          <cell r="E657" t="str">
            <v>SANTO DOMINGO</v>
          </cell>
          <cell r="F657" t="str">
            <v>SANTO DOMINGO OESTE</v>
          </cell>
          <cell r="G657" t="str">
            <v>NUEVA</v>
          </cell>
          <cell r="H657" t="str">
            <v>2</v>
          </cell>
          <cell r="I657" t="str">
            <v>ESTANCIA (E)</v>
          </cell>
          <cell r="J657"/>
          <cell r="K657" t="str">
            <v>MOPC2</v>
          </cell>
          <cell r="L657" t="str">
            <v>HERBERT LENIN BRITO MARTINEZ</v>
          </cell>
          <cell r="M657">
            <v>10</v>
          </cell>
          <cell r="N657" t="str">
            <v>VICTOR JAQUEZ</v>
          </cell>
          <cell r="O657">
            <v>0</v>
          </cell>
          <cell r="P657">
            <v>44764</v>
          </cell>
          <cell r="Q657">
            <v>44764</v>
          </cell>
          <cell r="R657">
            <v>44764</v>
          </cell>
          <cell r="S657" t="str">
            <v>COINCIDE</v>
          </cell>
          <cell r="T657" t="str">
            <v>COINCIDE</v>
          </cell>
          <cell r="U657" t="str">
            <v>COINCIDE</v>
          </cell>
          <cell r="V657">
            <v>44764</v>
          </cell>
          <cell r="W657">
            <v>44764</v>
          </cell>
          <cell r="X657"/>
          <cell r="Y657"/>
          <cell r="Z657" t="str">
            <v>NO INICIADA</v>
          </cell>
          <cell r="AA657" t="str">
            <v>NO INICIADA</v>
          </cell>
          <cell r="AB657" t="str">
            <v>COINCIDE</v>
          </cell>
          <cell r="AC657" t="str">
            <v>SOLAR NO IDENTIFICADO</v>
          </cell>
        </row>
        <row r="658">
          <cell r="A658">
            <v>1875</v>
          </cell>
          <cell r="B658" t="str">
            <v/>
          </cell>
          <cell r="C658" t="str">
            <v xml:space="preserve">HERRERA-ENGOMBE </v>
          </cell>
          <cell r="D658" t="str">
            <v/>
          </cell>
          <cell r="E658" t="str">
            <v>SANTO DOMINGO</v>
          </cell>
          <cell r="F658" t="str">
            <v>SANTO DOMINGO OESTE</v>
          </cell>
          <cell r="G658" t="str">
            <v>NUEVA</v>
          </cell>
          <cell r="H658" t="str">
            <v>2</v>
          </cell>
          <cell r="I658" t="str">
            <v>ESTANCIA (E)</v>
          </cell>
          <cell r="J658"/>
          <cell r="K658" t="str">
            <v>MOPC2</v>
          </cell>
          <cell r="L658" t="str">
            <v>RAMON FRANCISCO CASTRO BELLO</v>
          </cell>
          <cell r="M658">
            <v>10</v>
          </cell>
          <cell r="N658" t="str">
            <v>VICTOR JAQUEZ</v>
          </cell>
          <cell r="O658">
            <v>5</v>
          </cell>
          <cell r="P658">
            <v>44274</v>
          </cell>
          <cell r="Q658">
            <v>44399</v>
          </cell>
          <cell r="R658">
            <v>44274</v>
          </cell>
          <cell r="S658" t="str">
            <v>NO COINCIDE</v>
          </cell>
          <cell r="T658" t="str">
            <v>COINCIDE</v>
          </cell>
          <cell r="U658" t="str">
            <v>NO COINCIDE</v>
          </cell>
          <cell r="V658">
            <v>44274</v>
          </cell>
          <cell r="W658">
            <v>44274</v>
          </cell>
          <cell r="X658"/>
          <cell r="Y658"/>
          <cell r="Z658" t="str">
            <v>PRELIMINARES</v>
          </cell>
          <cell r="AA658" t="str">
            <v>PRELIMINARES</v>
          </cell>
          <cell r="AB658" t="str">
            <v>COINCIDE</v>
          </cell>
          <cell r="AC658" t="str">
            <v>DEPARTAMENTO CALCULO</v>
          </cell>
        </row>
        <row r="659">
          <cell r="A659">
            <v>1876</v>
          </cell>
          <cell r="B659" t="str">
            <v>0351-2015</v>
          </cell>
          <cell r="C659" t="str">
            <v>HERRERA-LA ALTAGRACIA</v>
          </cell>
          <cell r="D659" t="str">
            <v/>
          </cell>
          <cell r="E659" t="str">
            <v>SANTO DOMINGO</v>
          </cell>
          <cell r="F659" t="str">
            <v>SANTO DOMINGO OESTE</v>
          </cell>
          <cell r="G659" t="str">
            <v>NUEVA</v>
          </cell>
          <cell r="H659" t="str">
            <v>2</v>
          </cell>
          <cell r="I659" t="str">
            <v>ESTANCIA (E)</v>
          </cell>
          <cell r="J659"/>
          <cell r="K659" t="str">
            <v>MOPC2</v>
          </cell>
          <cell r="L659" t="str">
            <v>JHONNY TERC MEJIA</v>
          </cell>
          <cell r="M659">
            <v>10</v>
          </cell>
          <cell r="N659" t="str">
            <v>VICTOR JAQUEZ</v>
          </cell>
          <cell r="O659">
            <v>100</v>
          </cell>
          <cell r="P659">
            <v>43970</v>
          </cell>
          <cell r="Q659">
            <v>43894</v>
          </cell>
          <cell r="R659">
            <v>43970</v>
          </cell>
          <cell r="S659" t="str">
            <v>NO COINCIDE</v>
          </cell>
          <cell r="T659" t="str">
            <v>COINCIDE</v>
          </cell>
          <cell r="U659" t="str">
            <v>NO COINCIDE</v>
          </cell>
          <cell r="V659">
            <v>43970</v>
          </cell>
          <cell r="W659">
            <v>43970</v>
          </cell>
          <cell r="X659"/>
          <cell r="Y659"/>
          <cell r="Z659" t="str">
            <v>ACTIVA</v>
          </cell>
          <cell r="AA659" t="str">
            <v>TERMINADA</v>
          </cell>
          <cell r="AB659" t="str">
            <v>NO COINCIDE</v>
          </cell>
          <cell r="AC659" t="str">
            <v>RITMO ESPERADO</v>
          </cell>
        </row>
        <row r="660">
          <cell r="A660">
            <v>1877</v>
          </cell>
          <cell r="B660" t="str">
            <v/>
          </cell>
          <cell r="C660" t="str">
            <v>HERRERA-LA ALTAGRACIA</v>
          </cell>
          <cell r="D660" t="str">
            <v/>
          </cell>
          <cell r="E660" t="str">
            <v>SANTO DOMINGO</v>
          </cell>
          <cell r="F660" t="str">
            <v>SANTO DOMINGO OESTE</v>
          </cell>
          <cell r="G660" t="str">
            <v>NUEVA</v>
          </cell>
          <cell r="H660" t="str">
            <v>2</v>
          </cell>
          <cell r="I660" t="str">
            <v>ESTANCIA (E)</v>
          </cell>
          <cell r="J660"/>
          <cell r="K660" t="str">
            <v>MOPC2</v>
          </cell>
          <cell r="L660" t="str">
            <v>RAFAEL LEONARDO MEDRANO MEDINA</v>
          </cell>
          <cell r="M660">
            <v>10</v>
          </cell>
          <cell r="N660" t="str">
            <v>VICTOR JAQUEZ</v>
          </cell>
          <cell r="O660">
            <v>5</v>
          </cell>
          <cell r="P660">
            <v>44316</v>
          </cell>
          <cell r="Q660">
            <v>44545</v>
          </cell>
          <cell r="R660">
            <v>44316</v>
          </cell>
          <cell r="S660" t="str">
            <v>NO COINCIDE</v>
          </cell>
          <cell r="T660" t="str">
            <v>COINCIDE</v>
          </cell>
          <cell r="U660" t="str">
            <v>NO COINCIDE</v>
          </cell>
          <cell r="V660">
            <v>44316</v>
          </cell>
          <cell r="W660">
            <v>44316</v>
          </cell>
          <cell r="X660"/>
          <cell r="Y660">
            <v>43192</v>
          </cell>
          <cell r="Z660" t="str">
            <v>DETENIDA</v>
          </cell>
          <cell r="AA660" t="str">
            <v>DETENIDA</v>
          </cell>
          <cell r="AB660" t="str">
            <v>COINCIDE</v>
          </cell>
          <cell r="AC660" t="str">
            <v xml:space="preserve">PAGO SOLAR </v>
          </cell>
        </row>
        <row r="661">
          <cell r="A661">
            <v>1878</v>
          </cell>
          <cell r="B661" t="str">
            <v/>
          </cell>
          <cell r="C661" t="str">
            <v>LAS CAOBAS-EL ROSAL</v>
          </cell>
          <cell r="D661" t="str">
            <v/>
          </cell>
          <cell r="E661" t="str">
            <v>SANTO DOMINGO</v>
          </cell>
          <cell r="F661" t="str">
            <v>SANTO DOMINGO OESTE</v>
          </cell>
          <cell r="G661" t="str">
            <v>NUEVA</v>
          </cell>
          <cell r="H661" t="str">
            <v>2</v>
          </cell>
          <cell r="I661" t="str">
            <v>ESTANCIA (E)</v>
          </cell>
          <cell r="J661"/>
          <cell r="K661" t="str">
            <v>MOPC2</v>
          </cell>
          <cell r="L661" t="str">
            <v>ARISTIDES MANUEL RUBIO SANCHEZ</v>
          </cell>
          <cell r="M661">
            <v>10</v>
          </cell>
          <cell r="N661" t="str">
            <v>VICTOR JAQUEZ</v>
          </cell>
          <cell r="O661">
            <v>5</v>
          </cell>
          <cell r="P661">
            <v>44428</v>
          </cell>
          <cell r="Q661">
            <v>44545</v>
          </cell>
          <cell r="R661">
            <v>44428</v>
          </cell>
          <cell r="S661" t="str">
            <v>NO COINCIDE</v>
          </cell>
          <cell r="T661" t="str">
            <v>COINCIDE</v>
          </cell>
          <cell r="U661" t="str">
            <v>NO COINCIDE</v>
          </cell>
          <cell r="V661">
            <v>44428</v>
          </cell>
          <cell r="W661">
            <v>44428</v>
          </cell>
          <cell r="X661"/>
          <cell r="Y661">
            <v>43384</v>
          </cell>
          <cell r="Z661" t="str">
            <v>DETENIDA</v>
          </cell>
          <cell r="AA661" t="str">
            <v>DETENIDA</v>
          </cell>
          <cell r="AB661" t="str">
            <v>COINCIDE</v>
          </cell>
          <cell r="AC661" t="str">
            <v xml:space="preserve">PAGO SOLAR </v>
          </cell>
        </row>
        <row r="662">
          <cell r="A662">
            <v>1883</v>
          </cell>
          <cell r="B662" t="str">
            <v/>
          </cell>
          <cell r="C662" t="str">
            <v xml:space="preserve">MANOGUAYABO  </v>
          </cell>
          <cell r="D662" t="str">
            <v/>
          </cell>
          <cell r="E662" t="str">
            <v>SANTO DOMINGO</v>
          </cell>
          <cell r="F662" t="str">
            <v>SANTO DOMINGO OESTE</v>
          </cell>
          <cell r="G662" t="str">
            <v>NUEVA</v>
          </cell>
          <cell r="H662" t="str">
            <v>2</v>
          </cell>
          <cell r="I662" t="str">
            <v>ESTANCIA (E)</v>
          </cell>
          <cell r="J662"/>
          <cell r="K662" t="str">
            <v>MOPC2</v>
          </cell>
          <cell r="L662" t="str">
            <v>MILDRED IVELISSE SUERO DE LOS SANTOS</v>
          </cell>
          <cell r="M662">
            <v>10</v>
          </cell>
          <cell r="N662" t="str">
            <v>VICTOR JAQUEZ</v>
          </cell>
          <cell r="O662">
            <v>5</v>
          </cell>
          <cell r="P662">
            <v>44420</v>
          </cell>
          <cell r="Q662">
            <v>44420</v>
          </cell>
          <cell r="R662">
            <v>44420</v>
          </cell>
          <cell r="S662" t="str">
            <v>COINCIDE</v>
          </cell>
          <cell r="T662" t="str">
            <v>COINCIDE</v>
          </cell>
          <cell r="U662" t="str">
            <v>COINCIDE</v>
          </cell>
          <cell r="V662">
            <v>44420</v>
          </cell>
          <cell r="W662">
            <v>44420</v>
          </cell>
          <cell r="X662"/>
          <cell r="Y662"/>
          <cell r="Z662" t="str">
            <v>PRELIMINARES</v>
          </cell>
          <cell r="AA662" t="str">
            <v>PRELIMINARES</v>
          </cell>
          <cell r="AB662" t="str">
            <v>COINCIDE</v>
          </cell>
          <cell r="AC662" t="str">
            <v>DEPARTAMENTO DISEÑO</v>
          </cell>
        </row>
        <row r="663">
          <cell r="A663">
            <v>1885</v>
          </cell>
          <cell r="B663" t="str">
            <v/>
          </cell>
          <cell r="C663" t="str">
            <v>VILLA AURA - LOS OLIVOS</v>
          </cell>
          <cell r="D663" t="str">
            <v/>
          </cell>
          <cell r="E663" t="str">
            <v>SANTO DOMINGO</v>
          </cell>
          <cell r="F663" t="str">
            <v>SANTO DOMINGO OESTE</v>
          </cell>
          <cell r="G663" t="str">
            <v>NUEVA</v>
          </cell>
          <cell r="H663" t="str">
            <v>2</v>
          </cell>
          <cell r="I663" t="str">
            <v>ESTANCIA (E)</v>
          </cell>
          <cell r="J663"/>
          <cell r="K663" t="str">
            <v>MOPC2</v>
          </cell>
          <cell r="L663" t="str">
            <v>ANTONIA ALEXANDRA CACERES GONZALEZ</v>
          </cell>
          <cell r="M663">
            <v>10</v>
          </cell>
          <cell r="N663" t="str">
            <v>VICTOR JAQUEZ</v>
          </cell>
          <cell r="O663">
            <v>43</v>
          </cell>
          <cell r="P663">
            <v>44543</v>
          </cell>
          <cell r="Q663">
            <v>44424</v>
          </cell>
          <cell r="R663">
            <v>44543</v>
          </cell>
          <cell r="S663" t="str">
            <v>NO COINCIDE</v>
          </cell>
          <cell r="T663" t="str">
            <v>COINCIDE</v>
          </cell>
          <cell r="U663" t="str">
            <v>NO COINCIDE</v>
          </cell>
          <cell r="V663">
            <v>44543</v>
          </cell>
          <cell r="W663">
            <v>44543</v>
          </cell>
          <cell r="X663"/>
          <cell r="Y663"/>
          <cell r="Z663" t="str">
            <v>ACTIVA</v>
          </cell>
          <cell r="AA663" t="str">
            <v>ACTIVA</v>
          </cell>
          <cell r="AB663" t="str">
            <v>COINCIDE</v>
          </cell>
          <cell r="AC663" t="str">
            <v>RITMO ESPERADO</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view="pageBreakPreview" zoomScale="85" zoomScaleNormal="100" zoomScaleSheetLayoutView="85" workbookViewId="0">
      <selection activeCell="I7" sqref="I7"/>
    </sheetView>
  </sheetViews>
  <sheetFormatPr baseColWidth="10" defaultRowHeight="15" x14ac:dyDescent="0.25"/>
  <cols>
    <col min="1" max="1" width="9.85546875" customWidth="1"/>
    <col min="2" max="2" width="39" customWidth="1"/>
    <col min="3" max="3" width="22.85546875" customWidth="1"/>
    <col min="4" max="4" width="11.42578125" style="9" customWidth="1"/>
    <col min="5" max="5" width="15.85546875" style="9" customWidth="1"/>
    <col min="6" max="6" width="48.140625" style="9" customWidth="1"/>
    <col min="7" max="8" width="18.7109375" style="9" customWidth="1"/>
    <col min="9" max="9" width="38.5703125" style="5" customWidth="1"/>
    <col min="10" max="10" width="30.5703125" hidden="1" customWidth="1"/>
  </cols>
  <sheetData>
    <row r="1" spans="1:11" s="27" customFormat="1" ht="15.75" customHeight="1" x14ac:dyDescent="0.25">
      <c r="B1" s="326" t="s">
        <v>1823</v>
      </c>
      <c r="C1" s="326"/>
      <c r="D1" s="326"/>
      <c r="E1" s="326"/>
      <c r="F1" s="326"/>
      <c r="G1" s="326"/>
      <c r="H1" s="326"/>
      <c r="I1" s="326"/>
      <c r="J1" s="326"/>
      <c r="K1" s="97"/>
    </row>
    <row r="2" spans="1:11" s="27" customFormat="1" ht="15.75" customHeight="1" x14ac:dyDescent="0.25">
      <c r="B2" s="325" t="s">
        <v>1</v>
      </c>
      <c r="C2" s="325"/>
      <c r="D2" s="325"/>
      <c r="E2" s="325"/>
      <c r="F2" s="325"/>
      <c r="G2" s="325"/>
      <c r="H2" s="325"/>
      <c r="I2" s="325"/>
      <c r="J2" s="325"/>
      <c r="K2" s="97"/>
    </row>
    <row r="3" spans="1:11" s="27" customFormat="1" ht="15.75" customHeight="1" x14ac:dyDescent="0.25">
      <c r="B3" s="324" t="s">
        <v>2320</v>
      </c>
      <c r="C3" s="324"/>
      <c r="D3" s="324"/>
      <c r="E3" s="324"/>
      <c r="F3" s="324"/>
      <c r="G3" s="324"/>
      <c r="H3" s="324"/>
      <c r="I3" s="324"/>
      <c r="J3" s="324"/>
      <c r="K3" s="97"/>
    </row>
    <row r="4" spans="1:11" s="27" customFormat="1" ht="15.75" customHeight="1" x14ac:dyDescent="0.25">
      <c r="C4" s="149"/>
      <c r="D4" s="149"/>
      <c r="E4" s="149"/>
      <c r="F4" s="149"/>
      <c r="G4" s="149"/>
      <c r="H4" s="149"/>
      <c r="I4" s="221"/>
      <c r="K4" s="97"/>
    </row>
    <row r="5" spans="1:11" s="27" customFormat="1" ht="6" customHeight="1" x14ac:dyDescent="0.25">
      <c r="A5" s="222"/>
      <c r="B5" s="222"/>
      <c r="C5" s="222"/>
      <c r="D5" s="222"/>
      <c r="E5" s="222"/>
      <c r="F5" s="222"/>
      <c r="G5" s="222"/>
      <c r="H5" s="222"/>
      <c r="I5" s="222"/>
      <c r="K5" s="97"/>
    </row>
    <row r="6" spans="1:11" s="27" customFormat="1" ht="6" customHeight="1" x14ac:dyDescent="0.25">
      <c r="A6" s="223"/>
      <c r="B6" s="323"/>
      <c r="C6" s="323"/>
      <c r="D6" s="323"/>
      <c r="E6" s="323"/>
      <c r="F6" s="323"/>
      <c r="G6" s="323"/>
      <c r="H6" s="323"/>
      <c r="I6" s="323"/>
      <c r="K6" s="97"/>
    </row>
    <row r="7" spans="1:11" ht="8.25" customHeight="1" thickBot="1" x14ac:dyDescent="0.3"/>
    <row r="8" spans="1:11" ht="30.75" thickBot="1" x14ac:dyDescent="0.3">
      <c r="A8" s="204" t="s">
        <v>2327</v>
      </c>
      <c r="B8" s="204" t="s">
        <v>2154</v>
      </c>
      <c r="C8" s="204" t="s">
        <v>4</v>
      </c>
      <c r="D8" s="204" t="s">
        <v>1803</v>
      </c>
      <c r="E8" s="204" t="s">
        <v>38</v>
      </c>
      <c r="F8" s="204" t="s">
        <v>39</v>
      </c>
      <c r="G8" s="204" t="s">
        <v>1810</v>
      </c>
      <c r="H8" s="228" t="s">
        <v>2364</v>
      </c>
      <c r="I8" s="204" t="s">
        <v>2155</v>
      </c>
      <c r="J8" s="204" t="s">
        <v>2330</v>
      </c>
      <c r="K8" s="224" t="s">
        <v>2331</v>
      </c>
    </row>
    <row r="9" spans="1:11" s="1" customFormat="1" x14ac:dyDescent="0.25">
      <c r="A9" s="231">
        <v>1448</v>
      </c>
      <c r="B9" s="232" t="s">
        <v>192</v>
      </c>
      <c r="C9" s="233" t="s">
        <v>10</v>
      </c>
      <c r="D9" s="234">
        <v>8</v>
      </c>
      <c r="E9" s="233" t="s">
        <v>48</v>
      </c>
      <c r="F9" s="235" t="s">
        <v>193</v>
      </c>
      <c r="G9" s="236">
        <v>43799</v>
      </c>
      <c r="H9" s="236">
        <v>43787</v>
      </c>
      <c r="I9" s="238"/>
      <c r="J9" s="238"/>
    </row>
    <row r="10" spans="1:11" s="1" customFormat="1" ht="30" x14ac:dyDescent="0.25">
      <c r="A10" s="239">
        <v>1092</v>
      </c>
      <c r="B10" s="240" t="s">
        <v>182</v>
      </c>
      <c r="C10" s="241" t="s">
        <v>10</v>
      </c>
      <c r="D10" s="242">
        <v>20</v>
      </c>
      <c r="E10" s="241" t="s">
        <v>44</v>
      </c>
      <c r="F10" s="243" t="s">
        <v>183</v>
      </c>
      <c r="G10" s="237">
        <v>43799</v>
      </c>
      <c r="H10" s="237">
        <v>43787</v>
      </c>
      <c r="I10" s="244"/>
      <c r="J10" s="244"/>
    </row>
    <row r="11" spans="1:11" s="1" customFormat="1" x14ac:dyDescent="0.25">
      <c r="A11" s="239">
        <v>1224</v>
      </c>
      <c r="B11" s="240" t="s">
        <v>300</v>
      </c>
      <c r="C11" s="241" t="s">
        <v>23</v>
      </c>
      <c r="D11" s="242">
        <v>20</v>
      </c>
      <c r="E11" s="241" t="s">
        <v>48</v>
      </c>
      <c r="F11" s="243" t="s">
        <v>301</v>
      </c>
      <c r="G11" s="237">
        <v>43779</v>
      </c>
      <c r="H11" s="237">
        <v>43791</v>
      </c>
      <c r="I11" s="244"/>
      <c r="J11" s="244"/>
    </row>
    <row r="12" spans="1:11" s="1" customFormat="1" x14ac:dyDescent="0.25">
      <c r="A12" s="239">
        <v>1879</v>
      </c>
      <c r="B12" s="240" t="s">
        <v>1608</v>
      </c>
      <c r="C12" s="241" t="s">
        <v>17</v>
      </c>
      <c r="D12" s="242">
        <v>24</v>
      </c>
      <c r="E12" s="241" t="s">
        <v>48</v>
      </c>
      <c r="F12" s="243" t="s">
        <v>1609</v>
      </c>
      <c r="G12" s="237">
        <v>43794</v>
      </c>
      <c r="H12" s="237">
        <v>43794</v>
      </c>
      <c r="I12" s="245"/>
      <c r="J12" s="244"/>
    </row>
    <row r="13" spans="1:11" s="1" customFormat="1" ht="30" x14ac:dyDescent="0.25">
      <c r="A13" s="239">
        <v>1143</v>
      </c>
      <c r="B13" s="240" t="s">
        <v>1355</v>
      </c>
      <c r="C13" s="241" t="s">
        <v>7</v>
      </c>
      <c r="D13" s="242">
        <v>17</v>
      </c>
      <c r="E13" s="241" t="s">
        <v>44</v>
      </c>
      <c r="F13" s="243" t="s">
        <v>95</v>
      </c>
      <c r="G13" s="237">
        <v>43796</v>
      </c>
      <c r="H13" s="237">
        <v>43796</v>
      </c>
      <c r="I13" s="246"/>
      <c r="J13" s="246"/>
    </row>
    <row r="14" spans="1:11" s="1" customFormat="1" x14ac:dyDescent="0.25">
      <c r="A14" s="239">
        <v>1601</v>
      </c>
      <c r="B14" s="240" t="s">
        <v>1387</v>
      </c>
      <c r="C14" s="241" t="s">
        <v>1215</v>
      </c>
      <c r="D14" s="242">
        <v>18</v>
      </c>
      <c r="E14" s="241" t="s">
        <v>44</v>
      </c>
      <c r="F14" s="243" t="s">
        <v>1388</v>
      </c>
      <c r="G14" s="237">
        <v>43798</v>
      </c>
      <c r="H14" s="237">
        <v>43797</v>
      </c>
      <c r="I14" s="244"/>
      <c r="J14" s="244"/>
    </row>
    <row r="15" spans="1:11" s="1" customFormat="1" ht="45" x14ac:dyDescent="0.25">
      <c r="A15" s="239">
        <v>1858</v>
      </c>
      <c r="B15" s="240" t="s">
        <v>1594</v>
      </c>
      <c r="C15" s="241" t="s">
        <v>17</v>
      </c>
      <c r="D15" s="242">
        <v>0</v>
      </c>
      <c r="E15" s="241" t="s">
        <v>168</v>
      </c>
      <c r="F15" s="243" t="s">
        <v>1595</v>
      </c>
      <c r="G15" s="237">
        <v>43798</v>
      </c>
      <c r="H15" s="237">
        <v>43798</v>
      </c>
      <c r="I15" s="244"/>
      <c r="J15" s="244"/>
    </row>
    <row r="16" spans="1:11" s="1" customFormat="1" x14ac:dyDescent="0.25">
      <c r="A16" s="239">
        <v>1848</v>
      </c>
      <c r="B16" s="240" t="s">
        <v>1586</v>
      </c>
      <c r="C16" s="241" t="s">
        <v>17</v>
      </c>
      <c r="D16" s="242">
        <v>24</v>
      </c>
      <c r="E16" s="241" t="s">
        <v>48</v>
      </c>
      <c r="F16" s="243" t="s">
        <v>1587</v>
      </c>
      <c r="G16" s="237">
        <v>43777</v>
      </c>
      <c r="H16" s="237">
        <v>43799</v>
      </c>
      <c r="I16" s="245"/>
      <c r="J16" s="244"/>
    </row>
    <row r="17" spans="1:10" s="1" customFormat="1" x14ac:dyDescent="0.25">
      <c r="A17" s="239">
        <v>1818</v>
      </c>
      <c r="B17" s="240" t="s">
        <v>1737</v>
      </c>
      <c r="C17" s="241" t="s">
        <v>17</v>
      </c>
      <c r="D17" s="242">
        <v>10</v>
      </c>
      <c r="E17" s="241" t="s">
        <v>826</v>
      </c>
      <c r="F17" s="243" t="s">
        <v>1738</v>
      </c>
      <c r="G17" s="237">
        <v>43779</v>
      </c>
      <c r="H17" s="237">
        <v>43799</v>
      </c>
      <c r="I17" s="258" t="s">
        <v>2322</v>
      </c>
      <c r="J17" s="244"/>
    </row>
    <row r="18" spans="1:10" s="1" customFormat="1" x14ac:dyDescent="0.25">
      <c r="A18" s="239">
        <v>1533</v>
      </c>
      <c r="B18" s="240" t="s">
        <v>1804</v>
      </c>
      <c r="C18" s="241" t="s">
        <v>1217</v>
      </c>
      <c r="D18" s="242">
        <v>9</v>
      </c>
      <c r="E18" s="241" t="s">
        <v>44</v>
      </c>
      <c r="F18" s="243" t="s">
        <v>1805</v>
      </c>
      <c r="G18" s="237">
        <v>43776</v>
      </c>
      <c r="H18" s="237">
        <v>43799</v>
      </c>
      <c r="I18" s="259" t="s">
        <v>2329</v>
      </c>
      <c r="J18" s="246"/>
    </row>
    <row r="19" spans="1:10" s="1" customFormat="1" ht="15.75" thickBot="1" x14ac:dyDescent="0.3">
      <c r="A19" s="251">
        <v>1032</v>
      </c>
      <c r="B19" s="252" t="s">
        <v>189</v>
      </c>
      <c r="C19" s="253" t="s">
        <v>10</v>
      </c>
      <c r="D19" s="254">
        <v>14</v>
      </c>
      <c r="E19" s="253" t="s">
        <v>48</v>
      </c>
      <c r="F19" s="255" t="s">
        <v>190</v>
      </c>
      <c r="G19" s="256">
        <v>43799</v>
      </c>
      <c r="H19" s="256">
        <v>43799</v>
      </c>
      <c r="I19" s="260"/>
      <c r="J19" s="257"/>
    </row>
    <row r="20" spans="1:10" s="1" customFormat="1" x14ac:dyDescent="0.25">
      <c r="A20" s="247">
        <v>1672</v>
      </c>
      <c r="B20" s="248" t="s">
        <v>777</v>
      </c>
      <c r="C20" s="205" t="s">
        <v>23</v>
      </c>
      <c r="D20" s="206">
        <v>15</v>
      </c>
      <c r="E20" s="205" t="s">
        <v>44</v>
      </c>
      <c r="F20" s="249" t="s">
        <v>778</v>
      </c>
      <c r="G20" s="207">
        <v>43779</v>
      </c>
      <c r="H20" s="207">
        <v>43809</v>
      </c>
      <c r="I20" s="261" t="s">
        <v>2321</v>
      </c>
      <c r="J20" s="250"/>
    </row>
    <row r="21" spans="1:10" s="1" customFormat="1" x14ac:dyDescent="0.25">
      <c r="A21" s="215">
        <v>549</v>
      </c>
      <c r="B21" s="213" t="s">
        <v>324</v>
      </c>
      <c r="C21" s="202" t="s">
        <v>19</v>
      </c>
      <c r="D21" s="148">
        <v>15</v>
      </c>
      <c r="E21" s="202" t="s">
        <v>44</v>
      </c>
      <c r="F21" s="214" t="s">
        <v>325</v>
      </c>
      <c r="G21" s="203">
        <v>43779</v>
      </c>
      <c r="H21" s="203">
        <v>43829</v>
      </c>
      <c r="I21" s="262" t="s">
        <v>2321</v>
      </c>
      <c r="J21" s="216"/>
    </row>
    <row r="22" spans="1:10" s="1" customFormat="1" ht="24.75" customHeight="1" x14ac:dyDescent="0.25">
      <c r="A22" s="215">
        <v>1685</v>
      </c>
      <c r="B22" s="213" t="s">
        <v>789</v>
      </c>
      <c r="C22" s="202" t="s">
        <v>26</v>
      </c>
      <c r="D22" s="148">
        <v>10</v>
      </c>
      <c r="E22" s="202" t="s">
        <v>168</v>
      </c>
      <c r="F22" s="214" t="s">
        <v>790</v>
      </c>
      <c r="G22" s="203">
        <v>43799</v>
      </c>
      <c r="H22" s="203">
        <v>43829</v>
      </c>
      <c r="I22" s="262" t="s">
        <v>2321</v>
      </c>
      <c r="J22" s="216"/>
    </row>
    <row r="23" spans="1:10" s="1" customFormat="1" x14ac:dyDescent="0.25">
      <c r="A23" s="215">
        <v>1228</v>
      </c>
      <c r="B23" s="213" t="s">
        <v>226</v>
      </c>
      <c r="C23" s="202" t="s">
        <v>15</v>
      </c>
      <c r="D23" s="148">
        <v>11</v>
      </c>
      <c r="E23" s="202" t="s">
        <v>44</v>
      </c>
      <c r="F23" s="214" t="s">
        <v>227</v>
      </c>
      <c r="G23" s="203">
        <v>43799</v>
      </c>
      <c r="H23" s="203">
        <v>43809</v>
      </c>
      <c r="I23" s="262" t="s">
        <v>2322</v>
      </c>
      <c r="J23" s="216"/>
    </row>
    <row r="24" spans="1:10" s="1" customFormat="1" x14ac:dyDescent="0.25">
      <c r="A24" s="215">
        <v>343</v>
      </c>
      <c r="B24" s="213" t="s">
        <v>1229</v>
      </c>
      <c r="C24" s="202" t="s">
        <v>16</v>
      </c>
      <c r="D24" s="148">
        <v>24</v>
      </c>
      <c r="E24" s="202" t="s">
        <v>48</v>
      </c>
      <c r="F24" s="214" t="s">
        <v>1230</v>
      </c>
      <c r="G24" s="203">
        <v>43799</v>
      </c>
      <c r="H24" s="203">
        <v>43819</v>
      </c>
      <c r="I24" s="262" t="s">
        <v>2322</v>
      </c>
      <c r="J24" s="216"/>
    </row>
    <row r="25" spans="1:10" s="1" customFormat="1" x14ac:dyDescent="0.25">
      <c r="A25" s="215">
        <v>14</v>
      </c>
      <c r="B25" s="213" t="s">
        <v>207</v>
      </c>
      <c r="C25" s="202" t="s">
        <v>12</v>
      </c>
      <c r="D25" s="148">
        <v>8</v>
      </c>
      <c r="E25" s="202" t="s">
        <v>48</v>
      </c>
      <c r="F25" s="214" t="s">
        <v>208</v>
      </c>
      <c r="G25" s="203">
        <v>43799</v>
      </c>
      <c r="H25" s="203">
        <v>43829</v>
      </c>
      <c r="I25" s="262" t="s">
        <v>2322</v>
      </c>
      <c r="J25" s="216"/>
    </row>
    <row r="26" spans="1:10" s="1" customFormat="1" ht="30" x14ac:dyDescent="0.25">
      <c r="A26" s="215">
        <v>1560</v>
      </c>
      <c r="B26" s="213" t="s">
        <v>701</v>
      </c>
      <c r="C26" s="202" t="s">
        <v>6</v>
      </c>
      <c r="D26" s="148">
        <v>9</v>
      </c>
      <c r="E26" s="202" t="s">
        <v>44</v>
      </c>
      <c r="F26" s="214" t="s">
        <v>702</v>
      </c>
      <c r="G26" s="203">
        <v>43794</v>
      </c>
      <c r="H26" s="203">
        <v>43829</v>
      </c>
      <c r="I26" s="262" t="s">
        <v>2322</v>
      </c>
      <c r="J26" s="216"/>
    </row>
    <row r="27" spans="1:10" s="1" customFormat="1" x14ac:dyDescent="0.25">
      <c r="A27" s="215">
        <v>1561</v>
      </c>
      <c r="B27" s="213" t="s">
        <v>703</v>
      </c>
      <c r="C27" s="202" t="s">
        <v>6</v>
      </c>
      <c r="D27" s="148">
        <v>9</v>
      </c>
      <c r="E27" s="202" t="s">
        <v>44</v>
      </c>
      <c r="F27" s="214" t="s">
        <v>704</v>
      </c>
      <c r="G27" s="203">
        <v>43795</v>
      </c>
      <c r="H27" s="203">
        <v>43829</v>
      </c>
      <c r="I27" s="262" t="s">
        <v>2322</v>
      </c>
      <c r="J27" s="216"/>
    </row>
    <row r="28" spans="1:10" s="1" customFormat="1" x14ac:dyDescent="0.25">
      <c r="A28" s="215">
        <v>71</v>
      </c>
      <c r="B28" s="213" t="s">
        <v>164</v>
      </c>
      <c r="C28" s="202" t="s">
        <v>19</v>
      </c>
      <c r="D28" s="148">
        <v>17</v>
      </c>
      <c r="E28" s="202" t="s">
        <v>48</v>
      </c>
      <c r="F28" s="214" t="s">
        <v>166</v>
      </c>
      <c r="G28" s="203">
        <v>43799</v>
      </c>
      <c r="H28" s="203">
        <v>43829</v>
      </c>
      <c r="I28" s="262" t="s">
        <v>2322</v>
      </c>
      <c r="J28" s="216"/>
    </row>
    <row r="29" spans="1:10" s="1" customFormat="1" x14ac:dyDescent="0.25">
      <c r="A29" s="215">
        <v>1501</v>
      </c>
      <c r="B29" s="213" t="s">
        <v>200</v>
      </c>
      <c r="C29" s="202" t="s">
        <v>12</v>
      </c>
      <c r="D29" s="148">
        <v>10</v>
      </c>
      <c r="E29" s="202" t="s">
        <v>826</v>
      </c>
      <c r="F29" s="214" t="s">
        <v>899</v>
      </c>
      <c r="G29" s="203">
        <v>43799</v>
      </c>
      <c r="H29" s="203">
        <v>43829</v>
      </c>
      <c r="I29" s="262" t="s">
        <v>2322</v>
      </c>
      <c r="J29" s="216"/>
    </row>
    <row r="30" spans="1:10" s="1" customFormat="1" x14ac:dyDescent="0.25">
      <c r="A30" s="215">
        <v>1364</v>
      </c>
      <c r="B30" s="213" t="s">
        <v>455</v>
      </c>
      <c r="C30" s="202" t="s">
        <v>17</v>
      </c>
      <c r="D30" s="148">
        <v>24</v>
      </c>
      <c r="E30" s="202" t="s">
        <v>44</v>
      </c>
      <c r="F30" s="214" t="s">
        <v>456</v>
      </c>
      <c r="G30" s="203">
        <v>43789</v>
      </c>
      <c r="H30" s="203">
        <v>43854</v>
      </c>
      <c r="I30" s="262" t="s">
        <v>2322</v>
      </c>
      <c r="J30" s="216"/>
    </row>
    <row r="31" spans="1:10" s="1" customFormat="1" x14ac:dyDescent="0.25">
      <c r="A31" s="215">
        <v>1183</v>
      </c>
      <c r="B31" s="213" t="s">
        <v>127</v>
      </c>
      <c r="C31" s="202" t="s">
        <v>19</v>
      </c>
      <c r="D31" s="148">
        <v>25</v>
      </c>
      <c r="E31" s="202" t="s">
        <v>44</v>
      </c>
      <c r="F31" s="214" t="s">
        <v>128</v>
      </c>
      <c r="G31" s="203">
        <v>43799</v>
      </c>
      <c r="H31" s="203">
        <v>43829</v>
      </c>
      <c r="I31" s="262" t="s">
        <v>2006</v>
      </c>
      <c r="J31" s="216"/>
    </row>
    <row r="32" spans="1:10" s="1" customFormat="1" x14ac:dyDescent="0.25">
      <c r="A32" s="215">
        <v>1089</v>
      </c>
      <c r="B32" s="213" t="s">
        <v>1288</v>
      </c>
      <c r="C32" s="202" t="s">
        <v>944</v>
      </c>
      <c r="D32" s="148">
        <v>8</v>
      </c>
      <c r="E32" s="202" t="s">
        <v>48</v>
      </c>
      <c r="F32" s="214" t="s">
        <v>1289</v>
      </c>
      <c r="G32" s="203">
        <v>43796</v>
      </c>
      <c r="H32" s="203">
        <v>43829</v>
      </c>
      <c r="I32" s="262" t="s">
        <v>2006</v>
      </c>
      <c r="J32" s="217"/>
    </row>
    <row r="33" spans="1:10" s="1" customFormat="1" x14ac:dyDescent="0.25">
      <c r="A33" s="215">
        <v>715</v>
      </c>
      <c r="B33" s="213" t="s">
        <v>1285</v>
      </c>
      <c r="C33" s="202" t="s">
        <v>944</v>
      </c>
      <c r="D33" s="148">
        <v>2</v>
      </c>
      <c r="E33" s="202" t="s">
        <v>48</v>
      </c>
      <c r="F33" s="214" t="s">
        <v>1287</v>
      </c>
      <c r="G33" s="203">
        <v>43791</v>
      </c>
      <c r="H33" s="203">
        <v>43829</v>
      </c>
      <c r="I33" s="263" t="s">
        <v>2323</v>
      </c>
      <c r="J33" s="216"/>
    </row>
    <row r="34" spans="1:10" s="1" customFormat="1" x14ac:dyDescent="0.25">
      <c r="A34" s="215">
        <v>1562</v>
      </c>
      <c r="B34" s="213" t="s">
        <v>66</v>
      </c>
      <c r="C34" s="202" t="s">
        <v>6</v>
      </c>
      <c r="D34" s="148">
        <v>10</v>
      </c>
      <c r="E34" s="202" t="s">
        <v>826</v>
      </c>
      <c r="F34" s="214" t="s">
        <v>866</v>
      </c>
      <c r="G34" s="203">
        <v>43796</v>
      </c>
      <c r="H34" s="203">
        <v>43829</v>
      </c>
      <c r="I34" s="262" t="s">
        <v>2328</v>
      </c>
      <c r="J34" s="216"/>
    </row>
    <row r="35" spans="1:10" s="1" customFormat="1" x14ac:dyDescent="0.25">
      <c r="A35" s="215">
        <v>1590</v>
      </c>
      <c r="B35" s="213" t="s">
        <v>724</v>
      </c>
      <c r="C35" s="202" t="s">
        <v>7</v>
      </c>
      <c r="D35" s="148">
        <v>24</v>
      </c>
      <c r="E35" s="202" t="s">
        <v>48</v>
      </c>
      <c r="F35" s="214" t="s">
        <v>725</v>
      </c>
      <c r="G35" s="203">
        <v>43796</v>
      </c>
      <c r="H35" s="203">
        <v>43829</v>
      </c>
      <c r="I35" s="262" t="s">
        <v>2325</v>
      </c>
      <c r="J35" s="216"/>
    </row>
    <row r="36" spans="1:10" s="1" customFormat="1" x14ac:dyDescent="0.25">
      <c r="A36" s="215">
        <v>1719</v>
      </c>
      <c r="B36" s="213" t="s">
        <v>556</v>
      </c>
      <c r="C36" s="202" t="s">
        <v>20</v>
      </c>
      <c r="D36" s="148">
        <v>24</v>
      </c>
      <c r="E36" s="202" t="s">
        <v>44</v>
      </c>
      <c r="F36" s="214" t="s">
        <v>557</v>
      </c>
      <c r="G36" s="203">
        <v>43799</v>
      </c>
      <c r="H36" s="203">
        <v>43829</v>
      </c>
      <c r="I36" s="262" t="s">
        <v>2325</v>
      </c>
      <c r="J36" s="217"/>
    </row>
    <row r="37" spans="1:10" s="1" customFormat="1" ht="24" customHeight="1" x14ac:dyDescent="0.25">
      <c r="A37" s="215">
        <v>1579</v>
      </c>
      <c r="B37" s="213" t="s">
        <v>1342</v>
      </c>
      <c r="C37" s="202" t="s">
        <v>209</v>
      </c>
      <c r="D37" s="148">
        <v>7</v>
      </c>
      <c r="E37" s="202" t="s">
        <v>44</v>
      </c>
      <c r="F37" s="214" t="s">
        <v>1344</v>
      </c>
      <c r="G37" s="203">
        <v>43796</v>
      </c>
      <c r="H37" s="203">
        <v>43829</v>
      </c>
      <c r="I37" s="263" t="s">
        <v>2324</v>
      </c>
      <c r="J37" s="216"/>
    </row>
    <row r="38" spans="1:10" s="1" customFormat="1" ht="23.25" customHeight="1" x14ac:dyDescent="0.25">
      <c r="A38" s="215">
        <v>1591</v>
      </c>
      <c r="B38" s="213" t="s">
        <v>726</v>
      </c>
      <c r="C38" s="202" t="s">
        <v>7</v>
      </c>
      <c r="D38" s="148">
        <v>0</v>
      </c>
      <c r="E38" s="202" t="s">
        <v>168</v>
      </c>
      <c r="F38" s="214" t="s">
        <v>1356</v>
      </c>
      <c r="G38" s="203">
        <v>43798</v>
      </c>
      <c r="H38" s="203">
        <v>43829</v>
      </c>
      <c r="I38" s="262" t="s">
        <v>2326</v>
      </c>
      <c r="J38" s="216"/>
    </row>
    <row r="39" spans="1:10" s="1" customFormat="1" ht="30.75" thickBot="1" x14ac:dyDescent="0.3">
      <c r="A39" s="218">
        <v>962</v>
      </c>
      <c r="B39" s="219" t="s">
        <v>867</v>
      </c>
      <c r="C39" s="208" t="s">
        <v>6</v>
      </c>
      <c r="D39" s="150">
        <v>10</v>
      </c>
      <c r="E39" s="208" t="s">
        <v>826</v>
      </c>
      <c r="F39" s="220" t="s">
        <v>868</v>
      </c>
      <c r="G39" s="209">
        <v>43795</v>
      </c>
      <c r="H39" s="203">
        <v>43829</v>
      </c>
      <c r="I39" s="262"/>
      <c r="J39" s="216"/>
    </row>
  </sheetData>
  <autoFilter ref="A8:K39"/>
  <sortState ref="A20:I39">
    <sortCondition ref="I20:I39"/>
  </sortState>
  <mergeCells count="4">
    <mergeCell ref="B6:I6"/>
    <mergeCell ref="B3:J3"/>
    <mergeCell ref="B2:J2"/>
    <mergeCell ref="B1:J1"/>
  </mergeCells>
  <conditionalFormatting sqref="A35 A37:A39">
    <cfRule type="duplicateValues" dxfId="19" priority="1"/>
  </conditionalFormatting>
  <conditionalFormatting sqref="A9:A34 A36">
    <cfRule type="duplicateValues" dxfId="18" priority="2"/>
  </conditionalFormatting>
  <conditionalFormatting sqref="A9:A33 A36">
    <cfRule type="duplicateValues" dxfId="17" priority="3"/>
  </conditionalFormatting>
  <printOptions horizontalCentered="1"/>
  <pageMargins left="0.70866141732283472" right="0.70866141732283472" top="0.74803149606299213" bottom="0.74803149606299213" header="0.31496062992125984" footer="0.31496062992125984"/>
  <pageSetup scale="54" fitToHeight="0" orientation="landscape" r:id="rId1"/>
  <colBreaks count="1" manualBreakCount="1">
    <brk id="8"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57"/>
  <sheetViews>
    <sheetView view="pageBreakPreview" zoomScale="55" zoomScaleNormal="130" zoomScaleSheetLayoutView="55" workbookViewId="0">
      <selection activeCell="A2" sqref="A2:XFD1451"/>
    </sheetView>
  </sheetViews>
  <sheetFormatPr baseColWidth="10" defaultColWidth="8" defaultRowHeight="10.5" x14ac:dyDescent="0.25"/>
  <cols>
    <col min="1" max="1" width="3.5703125" style="283" customWidth="1"/>
    <col min="2" max="2" width="8.140625" style="283" customWidth="1"/>
    <col min="3" max="3" width="44.7109375" style="283" customWidth="1"/>
    <col min="4" max="4" width="30.140625" style="283" customWidth="1"/>
    <col min="5" max="5" width="22.140625" style="283" customWidth="1"/>
    <col min="6" max="6" width="14.85546875" style="283" customWidth="1"/>
    <col min="7" max="7" width="8.85546875" style="283" customWidth="1"/>
    <col min="8" max="8" width="19.7109375" style="283" customWidth="1"/>
    <col min="9" max="9" width="39.28515625" style="283" customWidth="1"/>
    <col min="10" max="10" width="6.42578125" style="283" customWidth="1"/>
    <col min="11" max="11" width="9" style="283" customWidth="1"/>
    <col min="12" max="12" width="15.28515625" style="93" customWidth="1"/>
    <col min="13" max="13" width="10" style="283" customWidth="1"/>
    <col min="14" max="14" width="24" style="283" customWidth="1"/>
    <col min="15" max="15" width="31.140625" style="283" customWidth="1"/>
    <col min="16" max="16" width="19.5703125" style="283" customWidth="1"/>
    <col min="17" max="17" width="23.7109375" style="283" customWidth="1"/>
    <col min="18" max="18" width="8" style="283" customWidth="1"/>
    <col min="19" max="19" width="16.28515625" style="283" customWidth="1"/>
    <col min="20" max="20" width="20.7109375" style="283" customWidth="1"/>
    <col min="21" max="21" width="25.85546875" style="283" customWidth="1"/>
    <col min="22" max="16384" width="8" style="283"/>
  </cols>
  <sheetData>
    <row r="1" spans="1:36" s="1" customFormat="1" ht="33.6" customHeight="1" x14ac:dyDescent="0.25">
      <c r="A1" s="368" t="s">
        <v>0</v>
      </c>
      <c r="B1" s="368"/>
      <c r="C1" s="368"/>
      <c r="D1" s="368"/>
      <c r="E1" s="368"/>
      <c r="F1" s="368"/>
      <c r="G1" s="368"/>
      <c r="H1" s="368"/>
      <c r="I1" s="368"/>
      <c r="J1" s="368"/>
      <c r="K1" s="368"/>
      <c r="L1" s="368"/>
      <c r="M1" s="368"/>
      <c r="N1" s="368"/>
      <c r="O1" s="285"/>
      <c r="P1" s="285"/>
      <c r="Q1" s="285"/>
      <c r="R1" s="285"/>
      <c r="S1" s="285"/>
      <c r="T1" s="285"/>
      <c r="U1" s="285"/>
      <c r="V1" s="285"/>
      <c r="W1" s="285"/>
      <c r="X1" s="285"/>
      <c r="Y1" s="281"/>
      <c r="Z1" s="281"/>
      <c r="AA1" s="281"/>
      <c r="AB1" s="281"/>
      <c r="AC1" s="281"/>
      <c r="AD1" s="281"/>
      <c r="AE1" s="281"/>
      <c r="AF1" s="281"/>
    </row>
    <row r="2" spans="1:36" s="1" customFormat="1" ht="21" customHeight="1" x14ac:dyDescent="0.25">
      <c r="A2" s="369" t="s">
        <v>1</v>
      </c>
      <c r="B2" s="369"/>
      <c r="C2" s="369"/>
      <c r="D2" s="369"/>
      <c r="E2" s="369"/>
      <c r="F2" s="369"/>
      <c r="G2" s="369"/>
      <c r="H2" s="369"/>
      <c r="I2" s="369"/>
      <c r="J2" s="369"/>
      <c r="K2" s="369"/>
      <c r="L2" s="369"/>
      <c r="M2" s="369"/>
      <c r="N2" s="369"/>
      <c r="O2" s="19"/>
      <c r="P2" s="19"/>
      <c r="Q2" s="19"/>
      <c r="R2" s="19"/>
      <c r="S2" s="19"/>
      <c r="T2" s="19"/>
      <c r="U2" s="19"/>
      <c r="V2" s="19"/>
      <c r="W2" s="19"/>
      <c r="X2" s="19"/>
      <c r="Y2" s="282"/>
      <c r="Z2" s="282"/>
      <c r="AA2" s="282"/>
      <c r="AB2" s="282"/>
      <c r="AC2" s="282"/>
      <c r="AD2" s="282"/>
      <c r="AE2" s="282"/>
      <c r="AF2" s="282"/>
    </row>
    <row r="3" spans="1:36" customFormat="1" ht="23.25" customHeight="1" thickBot="1" x14ac:dyDescent="0.35">
      <c r="A3" s="2"/>
      <c r="B3" s="2"/>
      <c r="C3" s="2"/>
      <c r="D3" s="4"/>
      <c r="E3" s="22"/>
      <c r="F3" s="22"/>
      <c r="G3" s="4"/>
      <c r="H3" s="22"/>
      <c r="I3" s="2"/>
      <c r="J3" s="2"/>
      <c r="K3" s="371" t="s">
        <v>2517</v>
      </c>
      <c r="L3" s="371"/>
      <c r="M3" s="371"/>
      <c r="N3" s="371"/>
      <c r="O3" s="2"/>
      <c r="P3" s="283"/>
      <c r="Q3" s="2"/>
      <c r="R3" s="2"/>
      <c r="S3" s="6"/>
      <c r="T3" s="6"/>
      <c r="U3" s="2"/>
      <c r="V3" s="6"/>
      <c r="W3" s="6"/>
      <c r="X3" s="2"/>
      <c r="Y3" s="3"/>
      <c r="Z3" s="3"/>
      <c r="AA3" s="3"/>
      <c r="AB3" s="3"/>
      <c r="AC3" s="3"/>
      <c r="AD3" s="3"/>
      <c r="AE3" s="3"/>
      <c r="AF3" s="3"/>
      <c r="AJ3" s="114" t="s">
        <v>50</v>
      </c>
    </row>
    <row r="4" spans="1:36" customFormat="1" ht="30" customHeight="1" thickBot="1" x14ac:dyDescent="0.3">
      <c r="A4" s="370" t="s">
        <v>2519</v>
      </c>
      <c r="B4" s="370"/>
      <c r="C4" s="370"/>
      <c r="D4" s="370"/>
      <c r="E4" s="370"/>
      <c r="F4" s="370"/>
      <c r="G4" s="370"/>
      <c r="H4" s="370"/>
      <c r="I4" s="370"/>
      <c r="J4" s="370"/>
      <c r="K4" s="370"/>
      <c r="L4" s="370"/>
      <c r="M4" s="370"/>
      <c r="N4" s="370"/>
      <c r="O4" s="284"/>
      <c r="P4" s="284"/>
      <c r="Q4" s="284"/>
      <c r="R4" s="284"/>
      <c r="S4" s="284"/>
      <c r="T4" s="284"/>
      <c r="U4" s="284"/>
      <c r="V4" s="284"/>
      <c r="W4" s="284"/>
      <c r="X4" s="284"/>
      <c r="Y4" s="113"/>
      <c r="Z4" s="113"/>
      <c r="AA4" s="113"/>
      <c r="AB4" s="113"/>
      <c r="AC4" s="113"/>
      <c r="AD4" s="113"/>
      <c r="AE4" s="113"/>
      <c r="AF4" s="113"/>
      <c r="AJ4" s="114" t="s">
        <v>290</v>
      </c>
    </row>
    <row r="5" spans="1:36" customFormat="1" ht="16.5" customHeight="1" thickBot="1" x14ac:dyDescent="0.3">
      <c r="A5" s="288"/>
      <c r="B5" s="288"/>
      <c r="C5" s="288"/>
      <c r="D5" s="288"/>
      <c r="E5" s="288"/>
      <c r="F5" s="288"/>
      <c r="G5" s="288"/>
      <c r="H5" s="288"/>
      <c r="I5" s="288"/>
      <c r="J5" s="288"/>
      <c r="K5" s="288"/>
      <c r="L5" s="288"/>
      <c r="M5" s="288"/>
      <c r="N5" s="288"/>
      <c r="O5" s="287"/>
      <c r="P5" s="287"/>
      <c r="Q5" s="287"/>
      <c r="R5" s="287"/>
      <c r="S5" s="287"/>
      <c r="T5" s="287"/>
      <c r="U5" s="287"/>
      <c r="V5" s="287"/>
      <c r="W5" s="287"/>
      <c r="X5" s="287"/>
      <c r="Y5" s="113"/>
      <c r="Z5" s="113"/>
      <c r="AA5" s="113"/>
      <c r="AB5" s="113"/>
      <c r="AC5" s="113"/>
      <c r="AD5" s="113"/>
      <c r="AE5" s="113"/>
      <c r="AF5" s="113"/>
      <c r="AJ5" s="20"/>
    </row>
    <row r="6" spans="1:36" s="277" customFormat="1" ht="13.5" customHeight="1" x14ac:dyDescent="0.25">
      <c r="A6" s="291" t="s">
        <v>25</v>
      </c>
      <c r="B6" s="292" t="s">
        <v>33</v>
      </c>
      <c r="C6" s="292" t="s">
        <v>34</v>
      </c>
      <c r="D6" s="292" t="s">
        <v>4</v>
      </c>
      <c r="E6" s="292" t="s">
        <v>35</v>
      </c>
      <c r="F6" s="292" t="s">
        <v>36</v>
      </c>
      <c r="G6" s="293" t="s">
        <v>37</v>
      </c>
      <c r="H6" s="292" t="s">
        <v>38</v>
      </c>
      <c r="I6" s="292" t="s">
        <v>39</v>
      </c>
      <c r="J6" s="293" t="s">
        <v>1812</v>
      </c>
      <c r="K6" s="292" t="s">
        <v>2518</v>
      </c>
      <c r="L6" s="294" t="s">
        <v>1210</v>
      </c>
      <c r="M6" s="292" t="s">
        <v>1207</v>
      </c>
      <c r="N6" s="292" t="s">
        <v>41</v>
      </c>
      <c r="P6" s="277" t="s">
        <v>2096</v>
      </c>
    </row>
    <row r="7" spans="1:36" ht="14.25" x14ac:dyDescent="0.25">
      <c r="A7" s="295">
        <v>1</v>
      </c>
      <c r="B7" s="296">
        <v>1627</v>
      </c>
      <c r="C7" s="296" t="s">
        <v>461</v>
      </c>
      <c r="D7" s="296" t="s">
        <v>19</v>
      </c>
      <c r="E7" s="296" t="s">
        <v>273</v>
      </c>
      <c r="F7" s="296" t="s">
        <v>47</v>
      </c>
      <c r="G7" s="296" t="s">
        <v>963</v>
      </c>
      <c r="H7" s="296" t="s">
        <v>48</v>
      </c>
      <c r="I7" s="296" t="s">
        <v>462</v>
      </c>
      <c r="J7" s="297">
        <v>7</v>
      </c>
      <c r="K7" s="298">
        <v>32</v>
      </c>
      <c r="L7" s="299">
        <v>44081</v>
      </c>
      <c r="M7" s="296" t="s">
        <v>49</v>
      </c>
      <c r="N7" s="296" t="s">
        <v>2334</v>
      </c>
    </row>
    <row r="8" spans="1:36" ht="28.5" x14ac:dyDescent="0.25">
      <c r="A8" s="295">
        <f>A7+1</f>
        <v>2</v>
      </c>
      <c r="B8" s="296">
        <v>1697</v>
      </c>
      <c r="C8" s="296" t="s">
        <v>1435</v>
      </c>
      <c r="D8" s="296" t="s">
        <v>159</v>
      </c>
      <c r="E8" s="296" t="s">
        <v>159</v>
      </c>
      <c r="F8" s="296" t="s">
        <v>47</v>
      </c>
      <c r="G8" s="296" t="s">
        <v>963</v>
      </c>
      <c r="H8" s="296" t="s">
        <v>44</v>
      </c>
      <c r="I8" s="296" t="s">
        <v>1436</v>
      </c>
      <c r="J8" s="297">
        <v>24</v>
      </c>
      <c r="K8" s="298">
        <v>35</v>
      </c>
      <c r="L8" s="299">
        <v>44085</v>
      </c>
      <c r="M8" s="296" t="s">
        <v>49</v>
      </c>
      <c r="N8" s="296" t="s">
        <v>2334</v>
      </c>
    </row>
    <row r="9" spans="1:36" ht="28.5" x14ac:dyDescent="0.25">
      <c r="A9" s="295">
        <f t="shared" ref="A9:A56" si="0">A8+1</f>
        <v>3</v>
      </c>
      <c r="B9" s="296">
        <v>1494</v>
      </c>
      <c r="C9" s="296" t="s">
        <v>1266</v>
      </c>
      <c r="D9" s="296" t="s">
        <v>1211</v>
      </c>
      <c r="E9" s="296" t="s">
        <v>1255</v>
      </c>
      <c r="F9" s="296" t="s">
        <v>47</v>
      </c>
      <c r="G9" s="296" t="s">
        <v>963</v>
      </c>
      <c r="H9" s="296" t="s">
        <v>168</v>
      </c>
      <c r="I9" s="296" t="s">
        <v>1267</v>
      </c>
      <c r="J9" s="297">
        <v>0</v>
      </c>
      <c r="K9" s="298">
        <v>42</v>
      </c>
      <c r="L9" s="299">
        <v>44088</v>
      </c>
      <c r="M9" s="296" t="s">
        <v>49</v>
      </c>
      <c r="N9" s="296" t="s">
        <v>2334</v>
      </c>
    </row>
    <row r="10" spans="1:36" ht="28.5" x14ac:dyDescent="0.25">
      <c r="A10" s="295">
        <f t="shared" si="0"/>
        <v>4</v>
      </c>
      <c r="B10" s="296">
        <v>1532</v>
      </c>
      <c r="C10" s="296" t="s">
        <v>1892</v>
      </c>
      <c r="D10" s="296" t="s">
        <v>1217</v>
      </c>
      <c r="E10" s="296" t="s">
        <v>1300</v>
      </c>
      <c r="F10" s="296" t="s">
        <v>47</v>
      </c>
      <c r="G10" s="296" t="s">
        <v>963</v>
      </c>
      <c r="H10" s="296" t="s">
        <v>44</v>
      </c>
      <c r="I10" s="296" t="s">
        <v>1893</v>
      </c>
      <c r="J10" s="297">
        <v>21</v>
      </c>
      <c r="K10" s="298">
        <v>48</v>
      </c>
      <c r="L10" s="299">
        <v>44103</v>
      </c>
      <c r="M10" s="296" t="s">
        <v>49</v>
      </c>
      <c r="N10" s="296" t="s">
        <v>2334</v>
      </c>
    </row>
    <row r="11" spans="1:36" ht="14.25" x14ac:dyDescent="0.25">
      <c r="A11" s="295">
        <f t="shared" si="0"/>
        <v>5</v>
      </c>
      <c r="B11" s="296">
        <v>978</v>
      </c>
      <c r="C11" s="296" t="s">
        <v>134</v>
      </c>
      <c r="D11" s="296" t="s">
        <v>23</v>
      </c>
      <c r="E11" s="296" t="s">
        <v>134</v>
      </c>
      <c r="F11" s="296" t="s">
        <v>47</v>
      </c>
      <c r="G11" s="296" t="s">
        <v>960</v>
      </c>
      <c r="H11" s="296" t="s">
        <v>826</v>
      </c>
      <c r="I11" s="296" t="s">
        <v>870</v>
      </c>
      <c r="J11" s="297">
        <v>10</v>
      </c>
      <c r="K11" s="298">
        <v>40</v>
      </c>
      <c r="L11" s="299">
        <v>44104</v>
      </c>
      <c r="M11" s="296" t="s">
        <v>49</v>
      </c>
      <c r="N11" s="296" t="s">
        <v>2334</v>
      </c>
    </row>
    <row r="12" spans="1:36" ht="28.5" x14ac:dyDescent="0.25">
      <c r="A12" s="295">
        <f t="shared" si="0"/>
        <v>6</v>
      </c>
      <c r="B12" s="296">
        <v>1723</v>
      </c>
      <c r="C12" s="296" t="s">
        <v>560</v>
      </c>
      <c r="D12" s="296" t="s">
        <v>20</v>
      </c>
      <c r="E12" s="296" t="s">
        <v>20</v>
      </c>
      <c r="F12" s="296" t="s">
        <v>47</v>
      </c>
      <c r="G12" s="296" t="s">
        <v>963</v>
      </c>
      <c r="H12" s="296" t="s">
        <v>44</v>
      </c>
      <c r="I12" s="296" t="s">
        <v>561</v>
      </c>
      <c r="J12" s="297">
        <v>24</v>
      </c>
      <c r="K12" s="298">
        <v>38</v>
      </c>
      <c r="L12" s="299">
        <v>44112</v>
      </c>
      <c r="M12" s="296" t="s">
        <v>49</v>
      </c>
      <c r="N12" s="296" t="s">
        <v>2334</v>
      </c>
    </row>
    <row r="13" spans="1:36" s="279" customFormat="1" ht="28.5" x14ac:dyDescent="0.25">
      <c r="A13" s="295">
        <f t="shared" si="0"/>
        <v>7</v>
      </c>
      <c r="B13" s="296">
        <v>1693</v>
      </c>
      <c r="C13" s="296" t="s">
        <v>801</v>
      </c>
      <c r="D13" s="296" t="s">
        <v>15</v>
      </c>
      <c r="E13" s="296" t="s">
        <v>58</v>
      </c>
      <c r="F13" s="296" t="s">
        <v>47</v>
      </c>
      <c r="G13" s="296" t="s">
        <v>963</v>
      </c>
      <c r="H13" s="296" t="s">
        <v>48</v>
      </c>
      <c r="I13" s="296" t="s">
        <v>802</v>
      </c>
      <c r="J13" s="296">
        <v>24</v>
      </c>
      <c r="K13" s="300">
        <v>70</v>
      </c>
      <c r="L13" s="299">
        <v>44117</v>
      </c>
      <c r="M13" s="296" t="s">
        <v>49</v>
      </c>
      <c r="N13" s="296" t="s">
        <v>2334</v>
      </c>
    </row>
    <row r="14" spans="1:36" ht="14.25" x14ac:dyDescent="0.25">
      <c r="A14" s="295">
        <f t="shared" si="0"/>
        <v>8</v>
      </c>
      <c r="B14" s="296">
        <v>1609</v>
      </c>
      <c r="C14" s="296" t="s">
        <v>1402</v>
      </c>
      <c r="D14" s="296" t="s">
        <v>1215</v>
      </c>
      <c r="E14" s="296" t="s">
        <v>1400</v>
      </c>
      <c r="F14" s="296" t="s">
        <v>47</v>
      </c>
      <c r="G14" s="296" t="s">
        <v>963</v>
      </c>
      <c r="H14" s="296" t="s">
        <v>44</v>
      </c>
      <c r="I14" s="296" t="s">
        <v>1403</v>
      </c>
      <c r="J14" s="296">
        <v>9</v>
      </c>
      <c r="K14" s="300">
        <v>20</v>
      </c>
      <c r="L14" s="299">
        <v>44119</v>
      </c>
      <c r="M14" s="296" t="s">
        <v>49</v>
      </c>
      <c r="N14" s="296" t="s">
        <v>1224</v>
      </c>
    </row>
    <row r="15" spans="1:36" ht="28.5" x14ac:dyDescent="0.25">
      <c r="A15" s="295">
        <f t="shared" si="0"/>
        <v>9</v>
      </c>
      <c r="B15" s="296">
        <v>1692</v>
      </c>
      <c r="C15" s="296" t="s">
        <v>799</v>
      </c>
      <c r="D15" s="296" t="s">
        <v>15</v>
      </c>
      <c r="E15" s="296" t="s">
        <v>58</v>
      </c>
      <c r="F15" s="296" t="s">
        <v>47</v>
      </c>
      <c r="G15" s="296" t="s">
        <v>963</v>
      </c>
      <c r="H15" s="296" t="s">
        <v>48</v>
      </c>
      <c r="I15" s="296" t="s">
        <v>800</v>
      </c>
      <c r="J15" s="297">
        <v>4</v>
      </c>
      <c r="K15" s="298">
        <v>52</v>
      </c>
      <c r="L15" s="299">
        <v>44119</v>
      </c>
      <c r="M15" s="296" t="s">
        <v>49</v>
      </c>
      <c r="N15" s="296" t="s">
        <v>2334</v>
      </c>
    </row>
    <row r="16" spans="1:36" ht="14.25" x14ac:dyDescent="0.25">
      <c r="A16" s="295">
        <f t="shared" si="0"/>
        <v>10</v>
      </c>
      <c r="B16" s="296">
        <v>1638</v>
      </c>
      <c r="C16" s="296" t="s">
        <v>1865</v>
      </c>
      <c r="D16" s="296" t="s">
        <v>21</v>
      </c>
      <c r="E16" s="296" t="s">
        <v>51</v>
      </c>
      <c r="F16" s="296" t="s">
        <v>47</v>
      </c>
      <c r="G16" s="296" t="s">
        <v>961</v>
      </c>
      <c r="H16" s="296" t="s">
        <v>826</v>
      </c>
      <c r="I16" s="296" t="s">
        <v>877</v>
      </c>
      <c r="J16" s="297">
        <v>10</v>
      </c>
      <c r="K16" s="298">
        <v>24</v>
      </c>
      <c r="L16" s="299">
        <v>44119</v>
      </c>
      <c r="M16" s="296" t="s">
        <v>49</v>
      </c>
      <c r="N16" s="296" t="s">
        <v>2334</v>
      </c>
    </row>
    <row r="17" spans="1:14" ht="14.25" x14ac:dyDescent="0.25">
      <c r="A17" s="295">
        <f t="shared" si="0"/>
        <v>11</v>
      </c>
      <c r="B17" s="296">
        <v>1434</v>
      </c>
      <c r="C17" s="296" t="s">
        <v>573</v>
      </c>
      <c r="D17" s="296" t="s">
        <v>2</v>
      </c>
      <c r="E17" s="296" t="s">
        <v>2</v>
      </c>
      <c r="F17" s="296" t="s">
        <v>47</v>
      </c>
      <c r="G17" s="296" t="s">
        <v>963</v>
      </c>
      <c r="H17" s="296" t="s">
        <v>44</v>
      </c>
      <c r="I17" s="296" t="s">
        <v>574</v>
      </c>
      <c r="J17" s="297">
        <v>24</v>
      </c>
      <c r="K17" s="298">
        <v>49</v>
      </c>
      <c r="L17" s="299">
        <v>44134</v>
      </c>
      <c r="M17" s="296" t="s">
        <v>49</v>
      </c>
      <c r="N17" s="296" t="s">
        <v>2334</v>
      </c>
    </row>
    <row r="18" spans="1:14" ht="14.25" x14ac:dyDescent="0.25">
      <c r="A18" s="295">
        <f t="shared" si="0"/>
        <v>12</v>
      </c>
      <c r="B18" s="296">
        <v>1436</v>
      </c>
      <c r="C18" s="296" t="s">
        <v>577</v>
      </c>
      <c r="D18" s="296" t="s">
        <v>2</v>
      </c>
      <c r="E18" s="296" t="s">
        <v>2</v>
      </c>
      <c r="F18" s="296" t="s">
        <v>47</v>
      </c>
      <c r="G18" s="296" t="s">
        <v>963</v>
      </c>
      <c r="H18" s="296" t="s">
        <v>48</v>
      </c>
      <c r="I18" s="296" t="s">
        <v>578</v>
      </c>
      <c r="J18" s="297">
        <v>24</v>
      </c>
      <c r="K18" s="298">
        <v>50</v>
      </c>
      <c r="L18" s="299">
        <v>44134</v>
      </c>
      <c r="M18" s="296" t="s">
        <v>49</v>
      </c>
      <c r="N18" s="296" t="s">
        <v>2334</v>
      </c>
    </row>
    <row r="19" spans="1:14" ht="14.25" x14ac:dyDescent="0.25">
      <c r="A19" s="295">
        <f t="shared" si="0"/>
        <v>13</v>
      </c>
      <c r="B19" s="296">
        <v>1030</v>
      </c>
      <c r="C19" s="296" t="s">
        <v>115</v>
      </c>
      <c r="D19" s="296" t="s">
        <v>10</v>
      </c>
      <c r="E19" s="296" t="s">
        <v>82</v>
      </c>
      <c r="F19" s="296" t="s">
        <v>47</v>
      </c>
      <c r="G19" s="296" t="s">
        <v>962</v>
      </c>
      <c r="H19" s="296" t="s">
        <v>44</v>
      </c>
      <c r="I19" s="296" t="s">
        <v>185</v>
      </c>
      <c r="J19" s="297">
        <v>23</v>
      </c>
      <c r="K19" s="298">
        <v>38</v>
      </c>
      <c r="L19" s="299">
        <v>44134</v>
      </c>
      <c r="M19" s="296" t="s">
        <v>49</v>
      </c>
      <c r="N19" s="296" t="s">
        <v>1224</v>
      </c>
    </row>
    <row r="20" spans="1:14" ht="14.25" x14ac:dyDescent="0.25">
      <c r="A20" s="295">
        <f t="shared" si="0"/>
        <v>14</v>
      </c>
      <c r="B20" s="296">
        <v>1537</v>
      </c>
      <c r="C20" s="296" t="s">
        <v>1806</v>
      </c>
      <c r="D20" s="296" t="s">
        <v>1217</v>
      </c>
      <c r="E20" s="296" t="s">
        <v>1300</v>
      </c>
      <c r="F20" s="296" t="s">
        <v>47</v>
      </c>
      <c r="G20" s="296" t="s">
        <v>963</v>
      </c>
      <c r="H20" s="296" t="s">
        <v>44</v>
      </c>
      <c r="I20" s="296" t="s">
        <v>1807</v>
      </c>
      <c r="J20" s="297">
        <v>18</v>
      </c>
      <c r="K20" s="298">
        <v>38</v>
      </c>
      <c r="L20" s="299">
        <v>44134</v>
      </c>
      <c r="M20" s="296" t="s">
        <v>49</v>
      </c>
      <c r="N20" s="296" t="s">
        <v>1224</v>
      </c>
    </row>
    <row r="21" spans="1:14" ht="14.25" x14ac:dyDescent="0.25">
      <c r="A21" s="295">
        <f t="shared" si="0"/>
        <v>15</v>
      </c>
      <c r="B21" s="296">
        <v>1581</v>
      </c>
      <c r="C21" s="296" t="s">
        <v>1345</v>
      </c>
      <c r="D21" s="296" t="s">
        <v>209</v>
      </c>
      <c r="E21" s="296" t="s">
        <v>1346</v>
      </c>
      <c r="F21" s="296" t="s">
        <v>47</v>
      </c>
      <c r="G21" s="296" t="s">
        <v>963</v>
      </c>
      <c r="H21" s="296" t="s">
        <v>44</v>
      </c>
      <c r="I21" s="296" t="s">
        <v>1347</v>
      </c>
      <c r="J21" s="296">
        <v>24</v>
      </c>
      <c r="K21" s="300">
        <v>49</v>
      </c>
      <c r="L21" s="299">
        <v>44145</v>
      </c>
      <c r="M21" s="296" t="s">
        <v>49</v>
      </c>
      <c r="N21" s="296" t="s">
        <v>2334</v>
      </c>
    </row>
    <row r="22" spans="1:14" ht="14.25" x14ac:dyDescent="0.25">
      <c r="A22" s="295">
        <f t="shared" si="0"/>
        <v>16</v>
      </c>
      <c r="B22" s="296">
        <v>1925</v>
      </c>
      <c r="C22" s="296" t="s">
        <v>1886</v>
      </c>
      <c r="D22" s="296" t="s">
        <v>1214</v>
      </c>
      <c r="E22" s="296" t="s">
        <v>1843</v>
      </c>
      <c r="F22" s="296" t="s">
        <v>47</v>
      </c>
      <c r="G22" s="296" t="s">
        <v>963</v>
      </c>
      <c r="H22" s="296" t="s">
        <v>44</v>
      </c>
      <c r="I22" s="296" t="s">
        <v>796</v>
      </c>
      <c r="J22" s="297">
        <v>0</v>
      </c>
      <c r="K22" s="298">
        <v>20</v>
      </c>
      <c r="L22" s="299">
        <v>44155</v>
      </c>
      <c r="M22" s="296" t="s">
        <v>49</v>
      </c>
      <c r="N22" s="296" t="s">
        <v>2334</v>
      </c>
    </row>
    <row r="23" spans="1:14" ht="14.25" x14ac:dyDescent="0.25">
      <c r="A23" s="295">
        <f t="shared" si="0"/>
        <v>17</v>
      </c>
      <c r="B23" s="296">
        <v>1066</v>
      </c>
      <c r="C23" s="296" t="s">
        <v>199</v>
      </c>
      <c r="D23" s="296" t="s">
        <v>12</v>
      </c>
      <c r="E23" s="296" t="s">
        <v>200</v>
      </c>
      <c r="F23" s="296" t="s">
        <v>47</v>
      </c>
      <c r="G23" s="296" t="s">
        <v>962</v>
      </c>
      <c r="H23" s="296" t="s">
        <v>44</v>
      </c>
      <c r="I23" s="296" t="s">
        <v>201</v>
      </c>
      <c r="J23" s="297">
        <v>24</v>
      </c>
      <c r="K23" s="298">
        <v>60</v>
      </c>
      <c r="L23" s="299">
        <v>44155</v>
      </c>
      <c r="M23" s="296" t="s">
        <v>49</v>
      </c>
      <c r="N23" s="296" t="s">
        <v>2334</v>
      </c>
    </row>
    <row r="24" spans="1:14" ht="42.75" x14ac:dyDescent="0.25">
      <c r="A24" s="295">
        <f t="shared" si="0"/>
        <v>18</v>
      </c>
      <c r="B24" s="296">
        <v>1945</v>
      </c>
      <c r="C24" s="296" t="s">
        <v>1848</v>
      </c>
      <c r="D24" s="296" t="s">
        <v>1215</v>
      </c>
      <c r="E24" s="296" t="s">
        <v>1215</v>
      </c>
      <c r="F24" s="296" t="s">
        <v>43</v>
      </c>
      <c r="G24" s="296" t="s">
        <v>960</v>
      </c>
      <c r="H24" s="296" t="s">
        <v>44</v>
      </c>
      <c r="I24" s="296" t="s">
        <v>2079</v>
      </c>
      <c r="J24" s="297">
        <v>0</v>
      </c>
      <c r="K24" s="298">
        <v>52</v>
      </c>
      <c r="L24" s="299">
        <v>44155</v>
      </c>
      <c r="M24" s="296" t="s">
        <v>49</v>
      </c>
      <c r="N24" s="296" t="s">
        <v>2334</v>
      </c>
    </row>
    <row r="25" spans="1:14" ht="28.5" x14ac:dyDescent="0.25">
      <c r="A25" s="295">
        <f t="shared" si="0"/>
        <v>19</v>
      </c>
      <c r="B25" s="296">
        <v>1701</v>
      </c>
      <c r="C25" s="296" t="s">
        <v>1439</v>
      </c>
      <c r="D25" s="296" t="s">
        <v>159</v>
      </c>
      <c r="E25" s="296" t="s">
        <v>159</v>
      </c>
      <c r="F25" s="296" t="s">
        <v>47</v>
      </c>
      <c r="G25" s="296" t="s">
        <v>963</v>
      </c>
      <c r="H25" s="296" t="s">
        <v>48</v>
      </c>
      <c r="I25" s="296" t="s">
        <v>1440</v>
      </c>
      <c r="J25" s="297">
        <v>24</v>
      </c>
      <c r="K25" s="298">
        <v>30</v>
      </c>
      <c r="L25" s="299">
        <v>44155</v>
      </c>
      <c r="M25" s="296" t="s">
        <v>49</v>
      </c>
      <c r="N25" s="296" t="s">
        <v>2334</v>
      </c>
    </row>
    <row r="26" spans="1:14" ht="28.5" x14ac:dyDescent="0.25">
      <c r="A26" s="295">
        <f t="shared" si="0"/>
        <v>20</v>
      </c>
      <c r="B26" s="296">
        <v>985</v>
      </c>
      <c r="C26" s="296" t="s">
        <v>1693</v>
      </c>
      <c r="D26" s="296" t="s">
        <v>159</v>
      </c>
      <c r="E26" s="296" t="s">
        <v>159</v>
      </c>
      <c r="F26" s="296" t="s">
        <v>47</v>
      </c>
      <c r="G26" s="296" t="s">
        <v>960</v>
      </c>
      <c r="H26" s="296" t="s">
        <v>826</v>
      </c>
      <c r="I26" s="296" t="s">
        <v>1694</v>
      </c>
      <c r="J26" s="297">
        <v>10</v>
      </c>
      <c r="K26" s="298">
        <v>16</v>
      </c>
      <c r="L26" s="299">
        <v>44160</v>
      </c>
      <c r="M26" s="296" t="s">
        <v>49</v>
      </c>
      <c r="N26" s="296" t="s">
        <v>2334</v>
      </c>
    </row>
    <row r="27" spans="1:14" ht="42.75" x14ac:dyDescent="0.25">
      <c r="A27" s="295">
        <f t="shared" si="0"/>
        <v>21</v>
      </c>
      <c r="B27" s="296">
        <v>1944</v>
      </c>
      <c r="C27" s="296" t="s">
        <v>1383</v>
      </c>
      <c r="D27" s="296" t="s">
        <v>1215</v>
      </c>
      <c r="E27" s="296" t="s">
        <v>1379</v>
      </c>
      <c r="F27" s="296" t="s">
        <v>43</v>
      </c>
      <c r="G27" s="296" t="s">
        <v>961</v>
      </c>
      <c r="H27" s="296" t="s">
        <v>44</v>
      </c>
      <c r="I27" s="296" t="s">
        <v>1912</v>
      </c>
      <c r="J27" s="297">
        <v>0</v>
      </c>
      <c r="K27" s="298">
        <v>33</v>
      </c>
      <c r="L27" s="299">
        <v>44161</v>
      </c>
      <c r="M27" s="296" t="s">
        <v>49</v>
      </c>
      <c r="N27" s="296" t="s">
        <v>2334</v>
      </c>
    </row>
    <row r="28" spans="1:14" ht="28.5" x14ac:dyDescent="0.25">
      <c r="A28" s="295">
        <f t="shared" si="0"/>
        <v>22</v>
      </c>
      <c r="B28" s="296">
        <v>1113</v>
      </c>
      <c r="C28" s="296" t="s">
        <v>89</v>
      </c>
      <c r="D28" s="296" t="s">
        <v>1218</v>
      </c>
      <c r="E28" s="296" t="s">
        <v>1335</v>
      </c>
      <c r="F28" s="296" t="s">
        <v>47</v>
      </c>
      <c r="G28" s="296" t="s">
        <v>962</v>
      </c>
      <c r="H28" s="296" t="s">
        <v>48</v>
      </c>
      <c r="I28" s="296" t="s">
        <v>1894</v>
      </c>
      <c r="J28" s="297">
        <v>24</v>
      </c>
      <c r="K28" s="298">
        <v>36</v>
      </c>
      <c r="L28" s="299">
        <v>44162</v>
      </c>
      <c r="M28" s="296" t="s">
        <v>49</v>
      </c>
      <c r="N28" s="296" t="s">
        <v>2334</v>
      </c>
    </row>
    <row r="29" spans="1:14" ht="42.75" x14ac:dyDescent="0.25">
      <c r="A29" s="295">
        <f t="shared" si="0"/>
        <v>23</v>
      </c>
      <c r="B29" s="296">
        <v>1445</v>
      </c>
      <c r="C29" s="296" t="s">
        <v>186</v>
      </c>
      <c r="D29" s="296" t="s">
        <v>10</v>
      </c>
      <c r="E29" s="296" t="s">
        <v>82</v>
      </c>
      <c r="F29" s="296" t="s">
        <v>47</v>
      </c>
      <c r="G29" s="296" t="s">
        <v>963</v>
      </c>
      <c r="H29" s="296" t="s">
        <v>187</v>
      </c>
      <c r="I29" s="296" t="s">
        <v>188</v>
      </c>
      <c r="J29" s="297">
        <v>20</v>
      </c>
      <c r="K29" s="298">
        <v>39</v>
      </c>
      <c r="L29" s="299">
        <v>44165</v>
      </c>
      <c r="M29" s="296" t="s">
        <v>49</v>
      </c>
      <c r="N29" s="296" t="s">
        <v>2334</v>
      </c>
    </row>
    <row r="30" spans="1:14" ht="28.5" x14ac:dyDescent="0.25">
      <c r="A30" s="295">
        <f t="shared" si="0"/>
        <v>24</v>
      </c>
      <c r="B30" s="296">
        <v>1554</v>
      </c>
      <c r="C30" s="301" t="s">
        <v>1336</v>
      </c>
      <c r="D30" s="296" t="s">
        <v>1218</v>
      </c>
      <c r="E30" s="296" t="s">
        <v>1335</v>
      </c>
      <c r="F30" s="296" t="s">
        <v>47</v>
      </c>
      <c r="G30" s="296" t="s">
        <v>963</v>
      </c>
      <c r="H30" s="296" t="s">
        <v>44</v>
      </c>
      <c r="I30" s="296" t="s">
        <v>1337</v>
      </c>
      <c r="J30" s="296">
        <v>24</v>
      </c>
      <c r="K30" s="300">
        <v>26</v>
      </c>
      <c r="L30" s="299">
        <v>44175</v>
      </c>
      <c r="M30" s="296" t="s">
        <v>49</v>
      </c>
      <c r="N30" s="296" t="s">
        <v>2334</v>
      </c>
    </row>
    <row r="31" spans="1:14" ht="28.5" x14ac:dyDescent="0.25">
      <c r="A31" s="295">
        <f t="shared" si="0"/>
        <v>25</v>
      </c>
      <c r="B31" s="296">
        <v>1295</v>
      </c>
      <c r="C31" s="296" t="s">
        <v>321</v>
      </c>
      <c r="D31" s="296" t="s">
        <v>20</v>
      </c>
      <c r="E31" s="296" t="s">
        <v>88</v>
      </c>
      <c r="F31" s="296" t="s">
        <v>47</v>
      </c>
      <c r="G31" s="296" t="s">
        <v>962</v>
      </c>
      <c r="H31" s="296" t="s">
        <v>44</v>
      </c>
      <c r="I31" s="296" t="s">
        <v>322</v>
      </c>
      <c r="J31" s="297">
        <v>12</v>
      </c>
      <c r="K31" s="298">
        <v>74</v>
      </c>
      <c r="L31" s="299">
        <v>44175</v>
      </c>
      <c r="M31" s="296" t="s">
        <v>49</v>
      </c>
      <c r="N31" s="296" t="s">
        <v>1224</v>
      </c>
    </row>
    <row r="32" spans="1:14" ht="28.5" x14ac:dyDescent="0.25">
      <c r="A32" s="295">
        <f t="shared" si="0"/>
        <v>26</v>
      </c>
      <c r="B32" s="296">
        <v>1584</v>
      </c>
      <c r="C32" s="296" t="s">
        <v>1349</v>
      </c>
      <c r="D32" s="296" t="s">
        <v>209</v>
      </c>
      <c r="E32" s="296" t="s">
        <v>1346</v>
      </c>
      <c r="F32" s="296" t="s">
        <v>47</v>
      </c>
      <c r="G32" s="296" t="s">
        <v>963</v>
      </c>
      <c r="H32" s="296" t="s">
        <v>168</v>
      </c>
      <c r="I32" s="296" t="s">
        <v>1350</v>
      </c>
      <c r="J32" s="296">
        <v>0</v>
      </c>
      <c r="K32" s="300">
        <v>46</v>
      </c>
      <c r="L32" s="299">
        <v>44179</v>
      </c>
      <c r="M32" s="296" t="s">
        <v>49</v>
      </c>
      <c r="N32" s="296" t="s">
        <v>2334</v>
      </c>
    </row>
    <row r="33" spans="1:14" ht="28.5" x14ac:dyDescent="0.25">
      <c r="A33" s="295">
        <f t="shared" si="0"/>
        <v>27</v>
      </c>
      <c r="B33" s="296">
        <v>1592</v>
      </c>
      <c r="C33" s="296" t="s">
        <v>379</v>
      </c>
      <c r="D33" s="296" t="s">
        <v>7</v>
      </c>
      <c r="E33" s="296" t="s">
        <v>60</v>
      </c>
      <c r="F33" s="296" t="s">
        <v>47</v>
      </c>
      <c r="G33" s="296" t="s">
        <v>963</v>
      </c>
      <c r="H33" s="296" t="s">
        <v>168</v>
      </c>
      <c r="I33" s="296" t="s">
        <v>380</v>
      </c>
      <c r="J33" s="297">
        <v>0</v>
      </c>
      <c r="K33" s="298">
        <v>35</v>
      </c>
      <c r="L33" s="299">
        <v>44179</v>
      </c>
      <c r="M33" s="296" t="s">
        <v>49</v>
      </c>
      <c r="N33" s="296" t="s">
        <v>2334</v>
      </c>
    </row>
    <row r="34" spans="1:14" ht="14.25" x14ac:dyDescent="0.25">
      <c r="A34" s="295">
        <f t="shared" si="0"/>
        <v>28</v>
      </c>
      <c r="B34" s="296">
        <v>1604</v>
      </c>
      <c r="C34" s="296" t="s">
        <v>1215</v>
      </c>
      <c r="D34" s="296" t="s">
        <v>1215</v>
      </c>
      <c r="E34" s="296" t="s">
        <v>1215</v>
      </c>
      <c r="F34" s="296" t="s">
        <v>47</v>
      </c>
      <c r="G34" s="296" t="s">
        <v>961</v>
      </c>
      <c r="H34" s="296" t="s">
        <v>826</v>
      </c>
      <c r="I34" s="296" t="s">
        <v>1689</v>
      </c>
      <c r="J34" s="297">
        <v>10</v>
      </c>
      <c r="K34" s="298">
        <v>6</v>
      </c>
      <c r="L34" s="299">
        <v>44179</v>
      </c>
      <c r="M34" s="296" t="s">
        <v>49</v>
      </c>
      <c r="N34" s="296" t="s">
        <v>2334</v>
      </c>
    </row>
    <row r="35" spans="1:14" ht="42.75" x14ac:dyDescent="0.25">
      <c r="A35" s="295">
        <f t="shared" si="0"/>
        <v>29</v>
      </c>
      <c r="B35" s="296">
        <v>531</v>
      </c>
      <c r="C35" s="296" t="s">
        <v>341</v>
      </c>
      <c r="D35" s="296" t="s">
        <v>7</v>
      </c>
      <c r="E35" s="296" t="s">
        <v>94</v>
      </c>
      <c r="F35" s="296" t="s">
        <v>43</v>
      </c>
      <c r="G35" s="296" t="s">
        <v>961</v>
      </c>
      <c r="H35" s="296" t="s">
        <v>44</v>
      </c>
      <c r="I35" s="296" t="s">
        <v>342</v>
      </c>
      <c r="J35" s="296">
        <v>8</v>
      </c>
      <c r="K35" s="300">
        <v>68</v>
      </c>
      <c r="L35" s="299">
        <v>44180</v>
      </c>
      <c r="M35" s="296" t="s">
        <v>49</v>
      </c>
      <c r="N35" s="296" t="s">
        <v>2334</v>
      </c>
    </row>
    <row r="36" spans="1:14" ht="28.5" x14ac:dyDescent="0.25">
      <c r="A36" s="295">
        <f t="shared" si="0"/>
        <v>30</v>
      </c>
      <c r="B36" s="296">
        <v>1597</v>
      </c>
      <c r="C36" s="296" t="s">
        <v>1374</v>
      </c>
      <c r="D36" s="296" t="s">
        <v>1212</v>
      </c>
      <c r="E36" s="296" t="s">
        <v>1375</v>
      </c>
      <c r="F36" s="296" t="s">
        <v>47</v>
      </c>
      <c r="G36" s="296" t="s">
        <v>963</v>
      </c>
      <c r="H36" s="296" t="s">
        <v>44</v>
      </c>
      <c r="I36" s="296" t="s">
        <v>1376</v>
      </c>
      <c r="J36" s="296">
        <v>18</v>
      </c>
      <c r="K36" s="300">
        <v>45</v>
      </c>
      <c r="L36" s="299">
        <v>44180</v>
      </c>
      <c r="M36" s="296" t="s">
        <v>49</v>
      </c>
      <c r="N36" s="296" t="s">
        <v>2334</v>
      </c>
    </row>
    <row r="37" spans="1:14" ht="28.5" x14ac:dyDescent="0.25">
      <c r="A37" s="295">
        <f t="shared" si="0"/>
        <v>31</v>
      </c>
      <c r="B37" s="296">
        <v>1829</v>
      </c>
      <c r="C37" s="296" t="s">
        <v>1551</v>
      </c>
      <c r="D37" s="296" t="s">
        <v>17</v>
      </c>
      <c r="E37" s="296" t="s">
        <v>59</v>
      </c>
      <c r="F37" s="296" t="s">
        <v>47</v>
      </c>
      <c r="G37" s="296" t="s">
        <v>963</v>
      </c>
      <c r="H37" s="296" t="s">
        <v>44</v>
      </c>
      <c r="I37" s="296" t="s">
        <v>1552</v>
      </c>
      <c r="J37" s="297">
        <v>24</v>
      </c>
      <c r="K37" s="298">
        <v>55</v>
      </c>
      <c r="L37" s="299">
        <v>44180</v>
      </c>
      <c r="M37" s="296" t="s">
        <v>49</v>
      </c>
      <c r="N37" s="296" t="s">
        <v>2334</v>
      </c>
    </row>
    <row r="38" spans="1:14" ht="14.25" x14ac:dyDescent="0.25">
      <c r="A38" s="295">
        <f t="shared" si="0"/>
        <v>32</v>
      </c>
      <c r="B38" s="296">
        <v>1595</v>
      </c>
      <c r="C38" s="296" t="s">
        <v>1212</v>
      </c>
      <c r="D38" s="296" t="s">
        <v>1212</v>
      </c>
      <c r="E38" s="296" t="s">
        <v>1212</v>
      </c>
      <c r="F38" s="296" t="s">
        <v>47</v>
      </c>
      <c r="G38" s="296" t="s">
        <v>961</v>
      </c>
      <c r="H38" s="296" t="s">
        <v>826</v>
      </c>
      <c r="I38" s="296" t="s">
        <v>1685</v>
      </c>
      <c r="J38" s="297">
        <v>10</v>
      </c>
      <c r="K38" s="298">
        <v>30</v>
      </c>
      <c r="L38" s="299">
        <v>44180</v>
      </c>
      <c r="M38" s="296" t="s">
        <v>49</v>
      </c>
      <c r="N38" s="296" t="s">
        <v>1224</v>
      </c>
    </row>
    <row r="39" spans="1:14" ht="28.5" x14ac:dyDescent="0.25">
      <c r="A39" s="295">
        <f t="shared" si="0"/>
        <v>33</v>
      </c>
      <c r="B39" s="296">
        <v>1756</v>
      </c>
      <c r="C39" s="296" t="s">
        <v>90</v>
      </c>
      <c r="D39" s="296" t="s">
        <v>21</v>
      </c>
      <c r="E39" s="296" t="s">
        <v>90</v>
      </c>
      <c r="F39" s="296" t="s">
        <v>47</v>
      </c>
      <c r="G39" s="296" t="s">
        <v>961</v>
      </c>
      <c r="H39" s="296" t="s">
        <v>826</v>
      </c>
      <c r="I39" s="296" t="s">
        <v>942</v>
      </c>
      <c r="J39" s="297">
        <v>10</v>
      </c>
      <c r="K39" s="298">
        <v>10</v>
      </c>
      <c r="L39" s="299">
        <v>44180</v>
      </c>
      <c r="M39" s="296" t="s">
        <v>49</v>
      </c>
      <c r="N39" s="296" t="s">
        <v>2334</v>
      </c>
    </row>
    <row r="40" spans="1:14" ht="28.5" x14ac:dyDescent="0.25">
      <c r="A40" s="295">
        <f t="shared" si="0"/>
        <v>34</v>
      </c>
      <c r="B40" s="296">
        <v>1864</v>
      </c>
      <c r="C40" s="296" t="s">
        <v>1774</v>
      </c>
      <c r="D40" s="296" t="s">
        <v>17</v>
      </c>
      <c r="E40" s="296" t="s">
        <v>62</v>
      </c>
      <c r="F40" s="296" t="s">
        <v>47</v>
      </c>
      <c r="G40" s="296" t="s">
        <v>961</v>
      </c>
      <c r="H40" s="296" t="s">
        <v>826</v>
      </c>
      <c r="I40" s="296" t="s">
        <v>1775</v>
      </c>
      <c r="J40" s="297">
        <v>10</v>
      </c>
      <c r="K40" s="298">
        <v>40</v>
      </c>
      <c r="L40" s="299">
        <v>44180</v>
      </c>
      <c r="M40" s="296" t="s">
        <v>49</v>
      </c>
      <c r="N40" s="296" t="s">
        <v>2334</v>
      </c>
    </row>
    <row r="41" spans="1:14" ht="28.5" x14ac:dyDescent="0.25">
      <c r="A41" s="295">
        <f t="shared" si="0"/>
        <v>35</v>
      </c>
      <c r="B41" s="296">
        <v>18</v>
      </c>
      <c r="C41" s="296" t="s">
        <v>401</v>
      </c>
      <c r="D41" s="296" t="s">
        <v>8</v>
      </c>
      <c r="E41" s="296" t="s">
        <v>8</v>
      </c>
      <c r="F41" s="296" t="s">
        <v>47</v>
      </c>
      <c r="G41" s="296" t="s">
        <v>960</v>
      </c>
      <c r="H41" s="296" t="s">
        <v>44</v>
      </c>
      <c r="I41" s="296" t="s">
        <v>402</v>
      </c>
      <c r="J41" s="297">
        <v>20</v>
      </c>
      <c r="K41" s="298">
        <v>70</v>
      </c>
      <c r="L41" s="299">
        <v>44181</v>
      </c>
      <c r="M41" s="296" t="s">
        <v>49</v>
      </c>
      <c r="N41" s="296" t="s">
        <v>2334</v>
      </c>
    </row>
    <row r="42" spans="1:14" ht="14.25" x14ac:dyDescent="0.25">
      <c r="A42" s="295">
        <f t="shared" si="0"/>
        <v>36</v>
      </c>
      <c r="B42" s="296">
        <v>1192</v>
      </c>
      <c r="C42" s="296" t="s">
        <v>97</v>
      </c>
      <c r="D42" s="296" t="s">
        <v>8</v>
      </c>
      <c r="E42" s="296" t="s">
        <v>8</v>
      </c>
      <c r="F42" s="296" t="s">
        <v>47</v>
      </c>
      <c r="G42" s="296" t="s">
        <v>962</v>
      </c>
      <c r="H42" s="296" t="s">
        <v>44</v>
      </c>
      <c r="I42" s="296" t="s">
        <v>98</v>
      </c>
      <c r="J42" s="297">
        <v>25</v>
      </c>
      <c r="K42" s="298">
        <v>80</v>
      </c>
      <c r="L42" s="299">
        <v>44181</v>
      </c>
      <c r="M42" s="296" t="s">
        <v>49</v>
      </c>
      <c r="N42" s="296" t="s">
        <v>2334</v>
      </c>
    </row>
    <row r="43" spans="1:14" ht="28.5" x14ac:dyDescent="0.25">
      <c r="A43" s="295">
        <f t="shared" si="0"/>
        <v>37</v>
      </c>
      <c r="B43" s="296">
        <v>1260</v>
      </c>
      <c r="C43" s="296" t="s">
        <v>329</v>
      </c>
      <c r="D43" s="296" t="s">
        <v>20</v>
      </c>
      <c r="E43" s="296" t="s">
        <v>330</v>
      </c>
      <c r="F43" s="296" t="s">
        <v>47</v>
      </c>
      <c r="G43" s="296" t="s">
        <v>962</v>
      </c>
      <c r="H43" s="296" t="s">
        <v>44</v>
      </c>
      <c r="I43" s="296" t="s">
        <v>331</v>
      </c>
      <c r="J43" s="296">
        <v>7</v>
      </c>
      <c r="K43" s="300">
        <v>15</v>
      </c>
      <c r="L43" s="299">
        <v>44182</v>
      </c>
      <c r="M43" s="296" t="s">
        <v>49</v>
      </c>
      <c r="N43" s="296" t="s">
        <v>2334</v>
      </c>
    </row>
    <row r="44" spans="1:14" ht="28.5" x14ac:dyDescent="0.25">
      <c r="A44" s="295">
        <f t="shared" si="0"/>
        <v>38</v>
      </c>
      <c r="B44" s="296">
        <v>1826</v>
      </c>
      <c r="C44" s="296" t="s">
        <v>1547</v>
      </c>
      <c r="D44" s="296" t="s">
        <v>17</v>
      </c>
      <c r="E44" s="296" t="s">
        <v>59</v>
      </c>
      <c r="F44" s="296" t="s">
        <v>47</v>
      </c>
      <c r="G44" s="296" t="s">
        <v>963</v>
      </c>
      <c r="H44" s="296" t="s">
        <v>44</v>
      </c>
      <c r="I44" s="296" t="s">
        <v>1548</v>
      </c>
      <c r="J44" s="296">
        <v>24</v>
      </c>
      <c r="K44" s="300">
        <v>60</v>
      </c>
      <c r="L44" s="299">
        <v>44182</v>
      </c>
      <c r="M44" s="296" t="s">
        <v>49</v>
      </c>
      <c r="N44" s="296" t="s">
        <v>2334</v>
      </c>
    </row>
    <row r="45" spans="1:14" ht="28.5" x14ac:dyDescent="0.25">
      <c r="A45" s="295">
        <f t="shared" si="0"/>
        <v>39</v>
      </c>
      <c r="B45" s="296">
        <v>271</v>
      </c>
      <c r="C45" s="296" t="s">
        <v>354</v>
      </c>
      <c r="D45" s="296" t="s">
        <v>8</v>
      </c>
      <c r="E45" s="296" t="s">
        <v>8</v>
      </c>
      <c r="F45" s="296" t="s">
        <v>47</v>
      </c>
      <c r="G45" s="296" t="s">
        <v>960</v>
      </c>
      <c r="H45" s="296" t="s">
        <v>44</v>
      </c>
      <c r="I45" s="296" t="s">
        <v>355</v>
      </c>
      <c r="J45" s="297">
        <v>20</v>
      </c>
      <c r="K45" s="298">
        <v>79</v>
      </c>
      <c r="L45" s="299">
        <v>44183</v>
      </c>
      <c r="M45" s="296" t="s">
        <v>49</v>
      </c>
      <c r="N45" s="296" t="s">
        <v>2334</v>
      </c>
    </row>
    <row r="46" spans="1:14" ht="28.5" x14ac:dyDescent="0.25">
      <c r="A46" s="295">
        <f t="shared" si="0"/>
        <v>40</v>
      </c>
      <c r="B46" s="296">
        <v>1700</v>
      </c>
      <c r="C46" s="296" t="s">
        <v>1437</v>
      </c>
      <c r="D46" s="296" t="s">
        <v>159</v>
      </c>
      <c r="E46" s="296" t="s">
        <v>159</v>
      </c>
      <c r="F46" s="296" t="s">
        <v>47</v>
      </c>
      <c r="G46" s="296" t="s">
        <v>963</v>
      </c>
      <c r="H46" s="296" t="s">
        <v>48</v>
      </c>
      <c r="I46" s="296" t="s">
        <v>1438</v>
      </c>
      <c r="J46" s="296">
        <v>24</v>
      </c>
      <c r="K46" s="300">
        <v>32</v>
      </c>
      <c r="L46" s="299">
        <v>44183</v>
      </c>
      <c r="M46" s="296" t="s">
        <v>49</v>
      </c>
      <c r="N46" s="296" t="s">
        <v>2334</v>
      </c>
    </row>
    <row r="47" spans="1:14" ht="28.5" x14ac:dyDescent="0.25">
      <c r="A47" s="295">
        <f t="shared" si="0"/>
        <v>41</v>
      </c>
      <c r="B47" s="296">
        <v>1549</v>
      </c>
      <c r="C47" s="296" t="s">
        <v>1331</v>
      </c>
      <c r="D47" s="296" t="s">
        <v>1218</v>
      </c>
      <c r="E47" s="296" t="s">
        <v>1218</v>
      </c>
      <c r="F47" s="296" t="s">
        <v>47</v>
      </c>
      <c r="G47" s="296" t="s">
        <v>963</v>
      </c>
      <c r="H47" s="296" t="s">
        <v>44</v>
      </c>
      <c r="I47" s="296" t="s">
        <v>1332</v>
      </c>
      <c r="J47" s="297">
        <v>24</v>
      </c>
      <c r="K47" s="298">
        <v>21</v>
      </c>
      <c r="L47" s="299">
        <v>44185</v>
      </c>
      <c r="M47" s="296" t="s">
        <v>49</v>
      </c>
      <c r="N47" s="296" t="s">
        <v>2334</v>
      </c>
    </row>
    <row r="48" spans="1:14" ht="14.25" x14ac:dyDescent="0.25">
      <c r="A48" s="295">
        <f t="shared" si="0"/>
        <v>42</v>
      </c>
      <c r="B48" s="296">
        <v>1546</v>
      </c>
      <c r="C48" s="296" t="s">
        <v>1303</v>
      </c>
      <c r="D48" s="296" t="s">
        <v>1217</v>
      </c>
      <c r="E48" s="296" t="s">
        <v>1300</v>
      </c>
      <c r="F48" s="296" t="s">
        <v>47</v>
      </c>
      <c r="G48" s="296" t="s">
        <v>963</v>
      </c>
      <c r="H48" s="296" t="s">
        <v>44</v>
      </c>
      <c r="I48" s="296" t="s">
        <v>1304</v>
      </c>
      <c r="J48" s="297">
        <v>7</v>
      </c>
      <c r="K48" s="298">
        <v>43</v>
      </c>
      <c r="L48" s="299">
        <v>44186</v>
      </c>
      <c r="M48" s="296" t="s">
        <v>49</v>
      </c>
      <c r="N48" s="296" t="s">
        <v>1224</v>
      </c>
    </row>
    <row r="49" spans="1:14" ht="28.5" x14ac:dyDescent="0.25">
      <c r="A49" s="295">
        <f t="shared" si="0"/>
        <v>43</v>
      </c>
      <c r="B49" s="296">
        <v>1946</v>
      </c>
      <c r="C49" s="296" t="s">
        <v>2082</v>
      </c>
      <c r="D49" s="296" t="s">
        <v>1215</v>
      </c>
      <c r="E49" s="296" t="s">
        <v>1393</v>
      </c>
      <c r="F49" s="296" t="s">
        <v>47</v>
      </c>
      <c r="G49" s="296" t="s">
        <v>960</v>
      </c>
      <c r="H49" s="296" t="s">
        <v>44</v>
      </c>
      <c r="I49" s="296" t="s">
        <v>651</v>
      </c>
      <c r="J49" s="296">
        <v>0</v>
      </c>
      <c r="K49" s="300">
        <v>5</v>
      </c>
      <c r="L49" s="299">
        <v>44186</v>
      </c>
      <c r="M49" s="296" t="s">
        <v>1222</v>
      </c>
      <c r="N49" s="296" t="s">
        <v>114</v>
      </c>
    </row>
    <row r="50" spans="1:14" ht="14.25" x14ac:dyDescent="0.25">
      <c r="A50" s="295">
        <f t="shared" si="0"/>
        <v>44</v>
      </c>
      <c r="B50" s="296">
        <v>1178</v>
      </c>
      <c r="C50" s="296" t="s">
        <v>541</v>
      </c>
      <c r="D50" s="296" t="s">
        <v>19</v>
      </c>
      <c r="E50" s="296" t="s">
        <v>257</v>
      </c>
      <c r="F50" s="296" t="s">
        <v>47</v>
      </c>
      <c r="G50" s="296" t="s">
        <v>962</v>
      </c>
      <c r="H50" s="296" t="s">
        <v>48</v>
      </c>
      <c r="I50" s="296" t="s">
        <v>542</v>
      </c>
      <c r="J50" s="297">
        <v>9</v>
      </c>
      <c r="K50" s="298">
        <v>11</v>
      </c>
      <c r="L50" s="299">
        <v>44186</v>
      </c>
      <c r="M50" s="296" t="s">
        <v>49</v>
      </c>
      <c r="N50" s="296" t="s">
        <v>2334</v>
      </c>
    </row>
    <row r="51" spans="1:14" ht="28.5" x14ac:dyDescent="0.25">
      <c r="A51" s="295">
        <f t="shared" si="0"/>
        <v>45</v>
      </c>
      <c r="B51" s="296">
        <v>1932</v>
      </c>
      <c r="C51" s="296" t="s">
        <v>783</v>
      </c>
      <c r="D51" s="296" t="s">
        <v>23</v>
      </c>
      <c r="E51" s="296" t="s">
        <v>134</v>
      </c>
      <c r="F51" s="296" t="s">
        <v>47</v>
      </c>
      <c r="G51" s="296" t="s">
        <v>963</v>
      </c>
      <c r="H51" s="296" t="s">
        <v>48</v>
      </c>
      <c r="I51" s="296" t="s">
        <v>1931</v>
      </c>
      <c r="J51" s="297">
        <v>0</v>
      </c>
      <c r="K51" s="298">
        <v>20</v>
      </c>
      <c r="L51" s="299">
        <v>44186</v>
      </c>
      <c r="M51" s="296" t="s">
        <v>49</v>
      </c>
      <c r="N51" s="296" t="s">
        <v>2334</v>
      </c>
    </row>
    <row r="52" spans="1:14" ht="28.5" x14ac:dyDescent="0.25">
      <c r="A52" s="295">
        <f t="shared" si="0"/>
        <v>46</v>
      </c>
      <c r="B52" s="296">
        <v>957</v>
      </c>
      <c r="C52" s="296" t="s">
        <v>1681</v>
      </c>
      <c r="D52" s="296" t="s">
        <v>1218</v>
      </c>
      <c r="E52" s="296" t="s">
        <v>1218</v>
      </c>
      <c r="F52" s="296" t="s">
        <v>47</v>
      </c>
      <c r="G52" s="296" t="s">
        <v>960</v>
      </c>
      <c r="H52" s="296" t="s">
        <v>826</v>
      </c>
      <c r="I52" s="296" t="s">
        <v>1682</v>
      </c>
      <c r="J52" s="297">
        <v>10</v>
      </c>
      <c r="K52" s="298">
        <v>6</v>
      </c>
      <c r="L52" s="299">
        <v>44186</v>
      </c>
      <c r="M52" s="296" t="s">
        <v>49</v>
      </c>
      <c r="N52" s="296" t="s">
        <v>2334</v>
      </c>
    </row>
    <row r="53" spans="1:14" ht="14.25" x14ac:dyDescent="0.25">
      <c r="A53" s="295">
        <f t="shared" si="0"/>
        <v>47</v>
      </c>
      <c r="B53" s="296">
        <v>1742</v>
      </c>
      <c r="C53" s="296" t="s">
        <v>1702</v>
      </c>
      <c r="D53" s="296" t="s">
        <v>20</v>
      </c>
      <c r="E53" s="296" t="s">
        <v>20</v>
      </c>
      <c r="F53" s="296" t="s">
        <v>47</v>
      </c>
      <c r="G53" s="296" t="s">
        <v>961</v>
      </c>
      <c r="H53" s="296" t="s">
        <v>826</v>
      </c>
      <c r="I53" s="296" t="s">
        <v>938</v>
      </c>
      <c r="J53" s="297">
        <v>10</v>
      </c>
      <c r="K53" s="298">
        <v>15</v>
      </c>
      <c r="L53" s="299">
        <v>44186</v>
      </c>
      <c r="M53" s="296" t="s">
        <v>49</v>
      </c>
      <c r="N53" s="296" t="s">
        <v>2334</v>
      </c>
    </row>
    <row r="54" spans="1:14" ht="28.5" x14ac:dyDescent="0.25">
      <c r="A54" s="295">
        <f t="shared" si="0"/>
        <v>48</v>
      </c>
      <c r="B54" s="296">
        <v>1653</v>
      </c>
      <c r="C54" s="296" t="s">
        <v>1312</v>
      </c>
      <c r="D54" s="296" t="s">
        <v>1217</v>
      </c>
      <c r="E54" s="296" t="s">
        <v>1300</v>
      </c>
      <c r="F54" s="296" t="s">
        <v>47</v>
      </c>
      <c r="G54" s="296" t="s">
        <v>963</v>
      </c>
      <c r="H54" s="296" t="s">
        <v>48</v>
      </c>
      <c r="I54" s="296" t="s">
        <v>755</v>
      </c>
      <c r="J54" s="297">
        <v>24</v>
      </c>
      <c r="K54" s="298">
        <v>18</v>
      </c>
      <c r="L54" s="299">
        <v>44187</v>
      </c>
      <c r="M54" s="296" t="s">
        <v>49</v>
      </c>
      <c r="N54" s="296" t="s">
        <v>2334</v>
      </c>
    </row>
    <row r="55" spans="1:14" ht="42.75" x14ac:dyDescent="0.25">
      <c r="A55" s="295">
        <f t="shared" si="0"/>
        <v>49</v>
      </c>
      <c r="B55" s="296">
        <v>710</v>
      </c>
      <c r="C55" s="296" t="s">
        <v>579</v>
      </c>
      <c r="D55" s="296" t="s">
        <v>2</v>
      </c>
      <c r="E55" s="296" t="s">
        <v>580</v>
      </c>
      <c r="F55" s="296" t="s">
        <v>43</v>
      </c>
      <c r="G55" s="296" t="s">
        <v>961</v>
      </c>
      <c r="H55" s="296" t="s">
        <v>48</v>
      </c>
      <c r="I55" s="296" t="s">
        <v>581</v>
      </c>
      <c r="J55" s="296">
        <v>7</v>
      </c>
      <c r="K55" s="300">
        <v>55</v>
      </c>
      <c r="L55" s="299">
        <v>44193</v>
      </c>
      <c r="M55" s="296" t="s">
        <v>49</v>
      </c>
      <c r="N55" s="296" t="s">
        <v>2334</v>
      </c>
    </row>
    <row r="56" spans="1:14" ht="28.5" x14ac:dyDescent="0.25">
      <c r="A56" s="295">
        <f t="shared" si="0"/>
        <v>50</v>
      </c>
      <c r="B56" s="296">
        <v>1608</v>
      </c>
      <c r="C56" s="296" t="s">
        <v>1395</v>
      </c>
      <c r="D56" s="296" t="s">
        <v>1215</v>
      </c>
      <c r="E56" s="296" t="s">
        <v>1395</v>
      </c>
      <c r="F56" s="296" t="s">
        <v>47</v>
      </c>
      <c r="G56" s="296" t="s">
        <v>961</v>
      </c>
      <c r="H56" s="296" t="s">
        <v>826</v>
      </c>
      <c r="I56" s="296" t="s">
        <v>1690</v>
      </c>
      <c r="J56" s="297">
        <v>10</v>
      </c>
      <c r="K56" s="298">
        <v>25</v>
      </c>
      <c r="L56" s="299">
        <v>44193</v>
      </c>
      <c r="M56" s="296" t="s">
        <v>49</v>
      </c>
      <c r="N56" s="296" t="s">
        <v>1224</v>
      </c>
    </row>
    <row r="57" spans="1:14" ht="14.25" x14ac:dyDescent="0.25">
      <c r="A57" s="295"/>
      <c r="B57" s="296"/>
      <c r="C57" s="296"/>
      <c r="D57" s="296"/>
      <c r="E57" s="296"/>
      <c r="F57" s="296"/>
      <c r="G57" s="296"/>
      <c r="H57" s="296"/>
      <c r="I57" s="296"/>
      <c r="J57" s="296"/>
      <c r="K57" s="300"/>
      <c r="L57" s="299"/>
      <c r="M57" s="296"/>
      <c r="N57" s="296"/>
    </row>
  </sheetData>
  <autoFilter ref="A6:AB56"/>
  <mergeCells count="4">
    <mergeCell ref="A1:N1"/>
    <mergeCell ref="A2:N2"/>
    <mergeCell ref="A4:N4"/>
    <mergeCell ref="K3:N3"/>
  </mergeCells>
  <conditionalFormatting sqref="A7:A57">
    <cfRule type="duplicateValues" dxfId="7" priority="2"/>
  </conditionalFormatting>
  <conditionalFormatting sqref="B7:B57">
    <cfRule type="duplicateValues" dxfId="6" priority="1"/>
  </conditionalFormatting>
  <printOptions horizontalCentered="1"/>
  <pageMargins left="0.39370078740157483" right="0.39370078740157483" top="0.39370078740157483" bottom="0.39370078740157483" header="0" footer="0"/>
  <pageSetup scale="50" fitToHeight="0" orientation="landscape" r:id="rId1"/>
  <headerFooter>
    <oddFooter>&amp;CPágina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5:G18"/>
  <sheetViews>
    <sheetView workbookViewId="0">
      <selection activeCell="A2" sqref="A2:XFD1451"/>
    </sheetView>
  </sheetViews>
  <sheetFormatPr baseColWidth="10" defaultRowHeight="15" x14ac:dyDescent="0.25"/>
  <sheetData>
    <row r="5" spans="1:7" x14ac:dyDescent="0.25">
      <c r="A5" s="324" t="s">
        <v>2521</v>
      </c>
      <c r="B5" s="324"/>
      <c r="C5" s="324"/>
      <c r="D5" s="324"/>
      <c r="E5" s="309" t="s">
        <v>28</v>
      </c>
    </row>
    <row r="7" spans="1:7" x14ac:dyDescent="0.25">
      <c r="C7" s="373" t="s">
        <v>1810</v>
      </c>
      <c r="D7" s="373"/>
      <c r="E7" s="5">
        <v>43341</v>
      </c>
    </row>
    <row r="8" spans="1:7" x14ac:dyDescent="0.25">
      <c r="C8" s="373" t="s">
        <v>2522</v>
      </c>
      <c r="D8" s="373"/>
      <c r="E8" s="5">
        <v>43545</v>
      </c>
    </row>
    <row r="10" spans="1:7" x14ac:dyDescent="0.25">
      <c r="C10" s="374" t="s">
        <v>2523</v>
      </c>
      <c r="D10" s="374"/>
      <c r="E10" t="s">
        <v>2524</v>
      </c>
    </row>
    <row r="11" spans="1:7" x14ac:dyDescent="0.25">
      <c r="C11" s="374"/>
      <c r="D11" s="374"/>
      <c r="E11" s="5">
        <v>43487</v>
      </c>
    </row>
    <row r="13" spans="1:7" ht="15.75" thickBot="1" x14ac:dyDescent="0.3">
      <c r="A13" s="375" t="s">
        <v>2525</v>
      </c>
      <c r="B13" s="375"/>
      <c r="C13" s="375"/>
      <c r="D13" s="375"/>
      <c r="E13" s="375"/>
    </row>
    <row r="14" spans="1:7" ht="15.75" thickBot="1" x14ac:dyDescent="0.3">
      <c r="A14" s="379" t="s">
        <v>2532</v>
      </c>
      <c r="B14" s="380"/>
      <c r="C14" s="380"/>
      <c r="D14" s="314" t="s">
        <v>2527</v>
      </c>
      <c r="E14" s="313" t="s">
        <v>2528</v>
      </c>
    </row>
    <row r="15" spans="1:7" x14ac:dyDescent="0.25">
      <c r="A15" s="381" t="s">
        <v>2526</v>
      </c>
      <c r="B15" s="382"/>
      <c r="C15" s="383"/>
      <c r="D15" s="315">
        <v>43524</v>
      </c>
      <c r="E15" s="310">
        <v>43553</v>
      </c>
      <c r="F15" s="307">
        <f>_xlfn.DAYS(D15,E15)</f>
        <v>-29</v>
      </c>
      <c r="G15" s="308">
        <f>DATEDIF(D15,E15,"m")</f>
        <v>1</v>
      </c>
    </row>
    <row r="16" spans="1:7" x14ac:dyDescent="0.25">
      <c r="A16" s="384" t="s">
        <v>2529</v>
      </c>
      <c r="B16" s="385"/>
      <c r="C16" s="386"/>
      <c r="D16" s="316">
        <v>43553</v>
      </c>
      <c r="E16" s="311">
        <v>43699</v>
      </c>
      <c r="F16" s="307">
        <f>_xlfn.DAYS(D16,E16)</f>
        <v>-146</v>
      </c>
      <c r="G16" s="308">
        <f t="shared" ref="G16:G18" si="0">DATEDIF(D16,E16,"m")</f>
        <v>4</v>
      </c>
    </row>
    <row r="17" spans="1:7" x14ac:dyDescent="0.25">
      <c r="A17" s="384" t="s">
        <v>2530</v>
      </c>
      <c r="B17" s="385"/>
      <c r="C17" s="386"/>
      <c r="D17" s="316">
        <v>43699</v>
      </c>
      <c r="E17" s="311">
        <v>43724</v>
      </c>
      <c r="F17" s="307">
        <f>_xlfn.DAYS(D17,E17)</f>
        <v>-25</v>
      </c>
      <c r="G17" s="308">
        <f t="shared" si="0"/>
        <v>0</v>
      </c>
    </row>
    <row r="18" spans="1:7" ht="15.75" thickBot="1" x14ac:dyDescent="0.3">
      <c r="A18" s="376" t="s">
        <v>2531</v>
      </c>
      <c r="B18" s="377"/>
      <c r="C18" s="378"/>
      <c r="D18" s="317">
        <v>43724</v>
      </c>
      <c r="E18" s="312">
        <v>43837</v>
      </c>
      <c r="F18" s="307">
        <f>_xlfn.DAYS(D18,E18)</f>
        <v>-113</v>
      </c>
      <c r="G18" s="308">
        <f t="shared" si="0"/>
        <v>3</v>
      </c>
    </row>
  </sheetData>
  <mergeCells count="10">
    <mergeCell ref="A18:C18"/>
    <mergeCell ref="A14:C14"/>
    <mergeCell ref="A15:C15"/>
    <mergeCell ref="A16:C16"/>
    <mergeCell ref="A17:C17"/>
    <mergeCell ref="A5:D5"/>
    <mergeCell ref="C7:D7"/>
    <mergeCell ref="C8:D8"/>
    <mergeCell ref="C10:D11"/>
    <mergeCell ref="A13:E13"/>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296"/>
  <sheetViews>
    <sheetView view="pageBreakPreview" topLeftCell="B1" zoomScale="130" zoomScaleNormal="130" zoomScaleSheetLayoutView="130" workbookViewId="0">
      <selection activeCell="A2" sqref="A2:XFD1451"/>
    </sheetView>
  </sheetViews>
  <sheetFormatPr baseColWidth="10" defaultColWidth="8" defaultRowHeight="10.5" x14ac:dyDescent="0.25"/>
  <cols>
    <col min="1" max="1" width="3.5703125" style="283" customWidth="1"/>
    <col min="2" max="2" width="8.140625" style="283" customWidth="1"/>
    <col min="3" max="3" width="44.7109375" style="283" customWidth="1"/>
    <col min="4" max="4" width="13.85546875" style="283" customWidth="1"/>
    <col min="5" max="5" width="22.140625" style="283" customWidth="1"/>
    <col min="6" max="6" width="14.85546875" style="283" customWidth="1"/>
    <col min="7" max="7" width="8.85546875" style="283" customWidth="1"/>
    <col min="8" max="8" width="10.5703125" style="283" customWidth="1"/>
    <col min="9" max="9" width="18.42578125" style="283" customWidth="1"/>
    <col min="10" max="10" width="6.42578125" style="283" customWidth="1"/>
    <col min="11" max="11" width="9" style="283" customWidth="1"/>
    <col min="12" max="12" width="9.5703125" style="93" customWidth="1"/>
    <col min="13" max="13" width="10" style="283" customWidth="1"/>
    <col min="14" max="14" width="24" style="283" customWidth="1"/>
    <col min="15" max="15" width="31.140625" style="283" customWidth="1"/>
    <col min="16" max="16" width="19.5703125" style="283" customWidth="1"/>
    <col min="17" max="17" width="23.7109375" style="283" customWidth="1"/>
    <col min="18" max="18" width="8" style="283" customWidth="1"/>
    <col min="19" max="19" width="16.28515625" style="283" customWidth="1"/>
    <col min="20" max="20" width="20.7109375" style="283" customWidth="1"/>
    <col min="21" max="21" width="25.85546875" style="283" customWidth="1"/>
    <col min="22" max="16384" width="8" style="283"/>
  </cols>
  <sheetData>
    <row r="1" spans="1:16" s="277" customFormat="1" ht="13.5" customHeight="1" x14ac:dyDescent="0.25">
      <c r="A1" s="82" t="s">
        <v>25</v>
      </c>
      <c r="B1" s="83" t="s">
        <v>33</v>
      </c>
      <c r="C1" s="83" t="s">
        <v>34</v>
      </c>
      <c r="D1" s="83" t="s">
        <v>4</v>
      </c>
      <c r="E1" s="83" t="s">
        <v>35</v>
      </c>
      <c r="F1" s="83" t="s">
        <v>36</v>
      </c>
      <c r="G1" s="84" t="s">
        <v>37</v>
      </c>
      <c r="H1" s="83" t="s">
        <v>38</v>
      </c>
      <c r="I1" s="83" t="s">
        <v>39</v>
      </c>
      <c r="J1" s="84" t="s">
        <v>1812</v>
      </c>
      <c r="K1" s="83" t="s">
        <v>2518</v>
      </c>
      <c r="L1" s="96" t="s">
        <v>1210</v>
      </c>
      <c r="M1" s="83" t="s">
        <v>1207</v>
      </c>
      <c r="N1" s="83" t="s">
        <v>41</v>
      </c>
      <c r="P1" s="277" t="s">
        <v>2096</v>
      </c>
    </row>
    <row r="2" spans="1:16" ht="9.75" customHeight="1" x14ac:dyDescent="0.25">
      <c r="A2" s="226">
        <v>343</v>
      </c>
      <c r="B2" s="226" t="s">
        <v>1889</v>
      </c>
      <c r="C2" s="226" t="s">
        <v>1229</v>
      </c>
      <c r="D2" s="226" t="s">
        <v>16</v>
      </c>
      <c r="E2" s="226" t="s">
        <v>55</v>
      </c>
      <c r="F2" s="226" t="s">
        <v>47</v>
      </c>
      <c r="G2" s="226" t="s">
        <v>960</v>
      </c>
      <c r="H2" s="226" t="s">
        <v>48</v>
      </c>
      <c r="I2" s="226" t="s">
        <v>1230</v>
      </c>
      <c r="J2" s="227">
        <v>24</v>
      </c>
      <c r="K2" s="229">
        <v>90</v>
      </c>
      <c r="L2" s="225">
        <v>43900</v>
      </c>
      <c r="M2" s="226" t="s">
        <v>53</v>
      </c>
      <c r="N2" s="226" t="s">
        <v>50</v>
      </c>
    </row>
    <row r="3" spans="1:16" ht="9.75" customHeight="1" x14ac:dyDescent="0.25">
      <c r="A3" s="226">
        <v>14</v>
      </c>
      <c r="B3" s="226" t="s">
        <v>206</v>
      </c>
      <c r="C3" s="226" t="s">
        <v>207</v>
      </c>
      <c r="D3" s="226" t="s">
        <v>12</v>
      </c>
      <c r="E3" s="226" t="s">
        <v>124</v>
      </c>
      <c r="F3" s="226" t="s">
        <v>47</v>
      </c>
      <c r="G3" s="226" t="s">
        <v>960</v>
      </c>
      <c r="H3" s="226" t="s">
        <v>48</v>
      </c>
      <c r="I3" s="226" t="s">
        <v>208</v>
      </c>
      <c r="J3" s="227">
        <v>8</v>
      </c>
      <c r="K3" s="229">
        <v>79</v>
      </c>
      <c r="L3" s="225">
        <v>43910</v>
      </c>
      <c r="M3" s="226" t="s">
        <v>53</v>
      </c>
      <c r="N3" s="226" t="s">
        <v>67</v>
      </c>
    </row>
    <row r="4" spans="1:16" ht="9.75" customHeight="1" x14ac:dyDescent="0.25">
      <c r="A4" s="226">
        <v>1642</v>
      </c>
      <c r="B4" s="226" t="s">
        <v>1085</v>
      </c>
      <c r="C4" s="226" t="s">
        <v>1405</v>
      </c>
      <c r="D4" s="226" t="s">
        <v>8</v>
      </c>
      <c r="E4" s="226" t="s">
        <v>739</v>
      </c>
      <c r="F4" s="226" t="s">
        <v>47</v>
      </c>
      <c r="G4" s="226" t="s">
        <v>963</v>
      </c>
      <c r="H4" s="226" t="s">
        <v>48</v>
      </c>
      <c r="I4" s="226" t="s">
        <v>740</v>
      </c>
      <c r="J4" s="227">
        <v>24</v>
      </c>
      <c r="K4" s="229">
        <v>85</v>
      </c>
      <c r="L4" s="225">
        <v>43937</v>
      </c>
      <c r="M4" s="226" t="s">
        <v>53</v>
      </c>
      <c r="N4" s="226" t="s">
        <v>50</v>
      </c>
    </row>
    <row r="5" spans="1:16" ht="9.75" customHeight="1" x14ac:dyDescent="0.25">
      <c r="A5" s="226">
        <v>577</v>
      </c>
      <c r="B5" s="226" t="s">
        <v>381</v>
      </c>
      <c r="C5" s="226" t="s">
        <v>382</v>
      </c>
      <c r="D5" s="226" t="s">
        <v>8</v>
      </c>
      <c r="E5" s="226" t="s">
        <v>8</v>
      </c>
      <c r="F5" s="226" t="s">
        <v>43</v>
      </c>
      <c r="G5" s="226" t="s">
        <v>961</v>
      </c>
      <c r="H5" s="226" t="s">
        <v>44</v>
      </c>
      <c r="I5" s="226" t="s">
        <v>383</v>
      </c>
      <c r="J5" s="227">
        <v>5</v>
      </c>
      <c r="K5" s="229">
        <v>80</v>
      </c>
      <c r="L5" s="225">
        <v>43937</v>
      </c>
      <c r="M5" s="226" t="s">
        <v>53</v>
      </c>
      <c r="N5" s="226" t="s">
        <v>50</v>
      </c>
    </row>
    <row r="6" spans="1:16" ht="9.75" customHeight="1" x14ac:dyDescent="0.25">
      <c r="A6" s="226">
        <v>1719</v>
      </c>
      <c r="B6" s="226" t="s">
        <v>1133</v>
      </c>
      <c r="C6" s="226" t="s">
        <v>556</v>
      </c>
      <c r="D6" s="226" t="s">
        <v>20</v>
      </c>
      <c r="E6" s="226" t="s">
        <v>20</v>
      </c>
      <c r="F6" s="226" t="s">
        <v>47</v>
      </c>
      <c r="G6" s="226" t="s">
        <v>963</v>
      </c>
      <c r="H6" s="226" t="s">
        <v>44</v>
      </c>
      <c r="I6" s="226" t="s">
        <v>557</v>
      </c>
      <c r="J6" s="227">
        <v>24</v>
      </c>
      <c r="K6" s="229">
        <v>81</v>
      </c>
      <c r="L6" s="225">
        <v>43941</v>
      </c>
      <c r="M6" s="226" t="s">
        <v>53</v>
      </c>
      <c r="N6" s="226" t="s">
        <v>50</v>
      </c>
    </row>
    <row r="7" spans="1:16" ht="9.75" customHeight="1" x14ac:dyDescent="0.25">
      <c r="A7" s="226">
        <v>1415</v>
      </c>
      <c r="B7" s="226" t="s">
        <v>1616</v>
      </c>
      <c r="C7" s="226" t="s">
        <v>1617</v>
      </c>
      <c r="D7" s="226" t="s">
        <v>1213</v>
      </c>
      <c r="E7" s="226" t="s">
        <v>1618</v>
      </c>
      <c r="F7" s="226" t="s">
        <v>47</v>
      </c>
      <c r="G7" s="226" t="s">
        <v>962</v>
      </c>
      <c r="H7" s="226" t="s">
        <v>44</v>
      </c>
      <c r="I7" s="226" t="s">
        <v>1619</v>
      </c>
      <c r="J7" s="227">
        <v>24</v>
      </c>
      <c r="K7" s="229">
        <v>85</v>
      </c>
      <c r="L7" s="225">
        <v>43966</v>
      </c>
      <c r="M7" s="226" t="s">
        <v>53</v>
      </c>
      <c r="N7" s="226" t="s">
        <v>50</v>
      </c>
    </row>
    <row r="8" spans="1:16" ht="9.75" customHeight="1" x14ac:dyDescent="0.25">
      <c r="A8" s="226">
        <v>1635</v>
      </c>
      <c r="B8" s="226" t="s">
        <v>1081</v>
      </c>
      <c r="C8" s="226" t="s">
        <v>406</v>
      </c>
      <c r="D8" s="226" t="s">
        <v>19</v>
      </c>
      <c r="E8" s="226" t="s">
        <v>19</v>
      </c>
      <c r="F8" s="226" t="s">
        <v>47</v>
      </c>
      <c r="G8" s="226" t="s">
        <v>963</v>
      </c>
      <c r="H8" s="226" t="s">
        <v>168</v>
      </c>
      <c r="I8" s="226" t="s">
        <v>407</v>
      </c>
      <c r="J8" s="227">
        <v>16</v>
      </c>
      <c r="K8" s="229">
        <v>70</v>
      </c>
      <c r="L8" s="225">
        <v>43971</v>
      </c>
      <c r="M8" s="226" t="s">
        <v>53</v>
      </c>
      <c r="N8" s="226" t="s">
        <v>50</v>
      </c>
    </row>
    <row r="9" spans="1:16" ht="9.75" customHeight="1" x14ac:dyDescent="0.25">
      <c r="A9" s="226">
        <v>1800</v>
      </c>
      <c r="B9" s="226" t="s">
        <v>1097</v>
      </c>
      <c r="C9" s="226" t="s">
        <v>747</v>
      </c>
      <c r="D9" s="226" t="s">
        <v>23</v>
      </c>
      <c r="E9" s="226" t="s">
        <v>74</v>
      </c>
      <c r="F9" s="226" t="s">
        <v>47</v>
      </c>
      <c r="G9" s="226" t="s">
        <v>963</v>
      </c>
      <c r="H9" s="226" t="s">
        <v>44</v>
      </c>
      <c r="I9" s="226" t="s">
        <v>748</v>
      </c>
      <c r="J9" s="227">
        <v>24</v>
      </c>
      <c r="K9" s="229">
        <v>83</v>
      </c>
      <c r="L9" s="225">
        <v>43980</v>
      </c>
      <c r="M9" s="226" t="s">
        <v>53</v>
      </c>
      <c r="N9" s="226" t="s">
        <v>50</v>
      </c>
    </row>
    <row r="10" spans="1:16" s="279" customFormat="1" ht="9.75" customHeight="1" x14ac:dyDescent="0.25">
      <c r="A10" s="101">
        <v>974</v>
      </c>
      <c r="B10" s="101" t="s">
        <v>1186</v>
      </c>
      <c r="C10" s="101" t="s">
        <v>833</v>
      </c>
      <c r="D10" s="101" t="s">
        <v>23</v>
      </c>
      <c r="E10" s="101" t="s">
        <v>74</v>
      </c>
      <c r="F10" s="101" t="s">
        <v>47</v>
      </c>
      <c r="G10" s="101" t="s">
        <v>960</v>
      </c>
      <c r="H10" s="101" t="s">
        <v>826</v>
      </c>
      <c r="I10" s="101" t="s">
        <v>834</v>
      </c>
      <c r="J10" s="101">
        <v>10</v>
      </c>
      <c r="K10" s="172">
        <v>86</v>
      </c>
      <c r="L10" s="103">
        <v>43980</v>
      </c>
      <c r="M10" s="101" t="s">
        <v>53</v>
      </c>
      <c r="N10" s="101" t="s">
        <v>50</v>
      </c>
    </row>
    <row r="11" spans="1:16" ht="9.75" customHeight="1" x14ac:dyDescent="0.25">
      <c r="A11" s="226">
        <v>1724</v>
      </c>
      <c r="B11" s="226" t="s">
        <v>1137</v>
      </c>
      <c r="C11" s="226" t="s">
        <v>318</v>
      </c>
      <c r="D11" s="226" t="s">
        <v>20</v>
      </c>
      <c r="E11" s="226" t="s">
        <v>20</v>
      </c>
      <c r="F11" s="226" t="s">
        <v>47</v>
      </c>
      <c r="G11" s="226" t="s">
        <v>963</v>
      </c>
      <c r="H11" s="226" t="s">
        <v>44</v>
      </c>
      <c r="I11" s="226" t="s">
        <v>319</v>
      </c>
      <c r="J11" s="227">
        <v>24</v>
      </c>
      <c r="K11" s="229">
        <v>75</v>
      </c>
      <c r="L11" s="225">
        <v>43992</v>
      </c>
      <c r="M11" s="226" t="s">
        <v>53</v>
      </c>
      <c r="N11" s="226" t="s">
        <v>50</v>
      </c>
    </row>
    <row r="12" spans="1:16" ht="9.75" customHeight="1" x14ac:dyDescent="0.25">
      <c r="A12" s="226">
        <v>1752</v>
      </c>
      <c r="B12" s="226" t="s">
        <v>1144</v>
      </c>
      <c r="C12" s="226" t="s">
        <v>302</v>
      </c>
      <c r="D12" s="226" t="s">
        <v>20</v>
      </c>
      <c r="E12" s="226" t="s">
        <v>88</v>
      </c>
      <c r="F12" s="226" t="s">
        <v>47</v>
      </c>
      <c r="G12" s="226" t="s">
        <v>963</v>
      </c>
      <c r="H12" s="226" t="s">
        <v>44</v>
      </c>
      <c r="I12" s="226" t="s">
        <v>303</v>
      </c>
      <c r="J12" s="227">
        <v>24</v>
      </c>
      <c r="K12" s="229">
        <v>83</v>
      </c>
      <c r="L12" s="225">
        <v>44004</v>
      </c>
      <c r="M12" s="226" t="s">
        <v>53</v>
      </c>
      <c r="N12" s="226" t="s">
        <v>1903</v>
      </c>
    </row>
    <row r="13" spans="1:16" ht="9.75" customHeight="1" x14ac:dyDescent="0.25">
      <c r="A13" s="226">
        <v>723</v>
      </c>
      <c r="B13" s="226" t="s">
        <v>999</v>
      </c>
      <c r="C13" s="226" t="s">
        <v>584</v>
      </c>
      <c r="D13" s="226" t="s">
        <v>2</v>
      </c>
      <c r="E13" s="226" t="s">
        <v>584</v>
      </c>
      <c r="F13" s="226" t="s">
        <v>43</v>
      </c>
      <c r="G13" s="226" t="s">
        <v>961</v>
      </c>
      <c r="H13" s="226" t="s">
        <v>44</v>
      </c>
      <c r="I13" s="226" t="s">
        <v>585</v>
      </c>
      <c r="J13" s="227">
        <v>6</v>
      </c>
      <c r="K13" s="229">
        <v>88</v>
      </c>
      <c r="L13" s="225">
        <v>44043</v>
      </c>
      <c r="M13" s="226" t="s">
        <v>53</v>
      </c>
      <c r="N13" s="226" t="s">
        <v>50</v>
      </c>
    </row>
    <row r="14" spans="1:16" ht="9.75" customHeight="1" x14ac:dyDescent="0.25">
      <c r="A14" s="101">
        <v>1714</v>
      </c>
      <c r="B14" s="101" t="s">
        <v>2315</v>
      </c>
      <c r="C14" s="101" t="s">
        <v>2092</v>
      </c>
      <c r="D14" s="101" t="s">
        <v>20</v>
      </c>
      <c r="E14" s="101" t="s">
        <v>88</v>
      </c>
      <c r="F14" s="101" t="s">
        <v>47</v>
      </c>
      <c r="G14" s="101" t="s">
        <v>961</v>
      </c>
      <c r="H14" s="101" t="s">
        <v>826</v>
      </c>
      <c r="I14" s="101" t="s">
        <v>929</v>
      </c>
      <c r="J14" s="101">
        <v>10</v>
      </c>
      <c r="K14" s="172">
        <v>19</v>
      </c>
      <c r="L14" s="103">
        <v>44053</v>
      </c>
      <c r="M14" s="101" t="s">
        <v>53</v>
      </c>
      <c r="N14" s="101" t="s">
        <v>50</v>
      </c>
    </row>
    <row r="15" spans="1:16" ht="9.75" customHeight="1" x14ac:dyDescent="0.25">
      <c r="A15" s="226">
        <v>1183</v>
      </c>
      <c r="B15" s="226" t="s">
        <v>1077</v>
      </c>
      <c r="C15" s="226" t="s">
        <v>127</v>
      </c>
      <c r="D15" s="226" t="s">
        <v>19</v>
      </c>
      <c r="E15" s="226" t="s">
        <v>19</v>
      </c>
      <c r="F15" s="226" t="s">
        <v>47</v>
      </c>
      <c r="G15" s="226" t="s">
        <v>962</v>
      </c>
      <c r="H15" s="226" t="s">
        <v>44</v>
      </c>
      <c r="I15" s="226" t="s">
        <v>128</v>
      </c>
      <c r="J15" s="227">
        <v>25</v>
      </c>
      <c r="K15" s="229">
        <v>89</v>
      </c>
      <c r="L15" s="225">
        <v>44055</v>
      </c>
      <c r="M15" s="226" t="s">
        <v>53</v>
      </c>
      <c r="N15" s="226" t="s">
        <v>50</v>
      </c>
    </row>
    <row r="16" spans="1:16" ht="9.75" customHeight="1" x14ac:dyDescent="0.25">
      <c r="A16" s="226">
        <v>1910</v>
      </c>
      <c r="B16" s="226" t="s">
        <v>1913</v>
      </c>
      <c r="C16" s="226" t="s">
        <v>1028</v>
      </c>
      <c r="D16" s="226" t="s">
        <v>5</v>
      </c>
      <c r="E16" s="226" t="s">
        <v>65</v>
      </c>
      <c r="F16" s="226" t="s">
        <v>47</v>
      </c>
      <c r="G16" s="226" t="s">
        <v>960</v>
      </c>
      <c r="H16" s="226" t="s">
        <v>48</v>
      </c>
      <c r="I16" s="226" t="s">
        <v>948</v>
      </c>
      <c r="J16" s="227">
        <v>0</v>
      </c>
      <c r="K16" s="229">
        <v>35</v>
      </c>
      <c r="L16" s="225">
        <v>44057</v>
      </c>
      <c r="M16" s="226" t="s">
        <v>53</v>
      </c>
      <c r="N16" s="226" t="s">
        <v>50</v>
      </c>
    </row>
    <row r="17" spans="1:14" ht="9.75" customHeight="1" x14ac:dyDescent="0.25">
      <c r="A17" s="226">
        <v>1911</v>
      </c>
      <c r="B17" s="226" t="s">
        <v>1913</v>
      </c>
      <c r="C17" s="226" t="s">
        <v>1029</v>
      </c>
      <c r="D17" s="226" t="s">
        <v>5</v>
      </c>
      <c r="E17" s="226" t="s">
        <v>65</v>
      </c>
      <c r="F17" s="226" t="s">
        <v>47</v>
      </c>
      <c r="G17" s="226" t="s">
        <v>960</v>
      </c>
      <c r="H17" s="226" t="s">
        <v>48</v>
      </c>
      <c r="I17" s="226" t="s">
        <v>948</v>
      </c>
      <c r="J17" s="227">
        <v>0</v>
      </c>
      <c r="K17" s="229">
        <v>85</v>
      </c>
      <c r="L17" s="225">
        <v>44057</v>
      </c>
      <c r="M17" s="226" t="s">
        <v>53</v>
      </c>
      <c r="N17" s="226" t="s">
        <v>50</v>
      </c>
    </row>
    <row r="18" spans="1:14" ht="9.75" customHeight="1" x14ac:dyDescent="0.25">
      <c r="A18" s="226">
        <v>1078</v>
      </c>
      <c r="B18" s="226" t="s">
        <v>1030</v>
      </c>
      <c r="C18" s="226" t="s">
        <v>132</v>
      </c>
      <c r="D18" s="226" t="s">
        <v>5</v>
      </c>
      <c r="E18" s="226" t="s">
        <v>65</v>
      </c>
      <c r="F18" s="226" t="s">
        <v>47</v>
      </c>
      <c r="G18" s="226" t="s">
        <v>962</v>
      </c>
      <c r="H18" s="226" t="s">
        <v>44</v>
      </c>
      <c r="I18" s="226" t="s">
        <v>133</v>
      </c>
      <c r="J18" s="227">
        <v>24</v>
      </c>
      <c r="K18" s="229">
        <v>79</v>
      </c>
      <c r="L18" s="225">
        <v>44057</v>
      </c>
      <c r="M18" s="226" t="s">
        <v>53</v>
      </c>
      <c r="N18" s="226" t="s">
        <v>50</v>
      </c>
    </row>
    <row r="19" spans="1:14" ht="9.75" customHeight="1" x14ac:dyDescent="0.25">
      <c r="A19" s="101">
        <v>924</v>
      </c>
      <c r="B19" s="101" t="s">
        <v>1153</v>
      </c>
      <c r="C19" s="199" t="s">
        <v>11</v>
      </c>
      <c r="D19" s="101" t="s">
        <v>11</v>
      </c>
      <c r="E19" s="101" t="s">
        <v>11</v>
      </c>
      <c r="F19" s="101" t="s">
        <v>47</v>
      </c>
      <c r="G19" s="101" t="s">
        <v>960</v>
      </c>
      <c r="H19" s="101" t="s">
        <v>826</v>
      </c>
      <c r="I19" s="101" t="s">
        <v>886</v>
      </c>
      <c r="J19" s="101">
        <v>10</v>
      </c>
      <c r="K19" s="172">
        <v>51</v>
      </c>
      <c r="L19" s="103">
        <v>44057</v>
      </c>
      <c r="M19" s="101" t="s">
        <v>53</v>
      </c>
      <c r="N19" s="101" t="s">
        <v>50</v>
      </c>
    </row>
    <row r="20" spans="1:14" ht="9.75" customHeight="1" x14ac:dyDescent="0.25">
      <c r="A20" s="226">
        <v>1907</v>
      </c>
      <c r="B20" s="226" t="s">
        <v>1019</v>
      </c>
      <c r="C20" s="226" t="s">
        <v>792</v>
      </c>
      <c r="D20" s="226" t="s">
        <v>15</v>
      </c>
      <c r="E20" s="226" t="s">
        <v>73</v>
      </c>
      <c r="F20" s="226" t="s">
        <v>43</v>
      </c>
      <c r="G20" s="226" t="s">
        <v>963</v>
      </c>
      <c r="H20" s="226" t="s">
        <v>44</v>
      </c>
      <c r="I20" s="226" t="s">
        <v>958</v>
      </c>
      <c r="J20" s="227">
        <v>13</v>
      </c>
      <c r="K20" s="229">
        <v>85</v>
      </c>
      <c r="L20" s="225">
        <v>44058</v>
      </c>
      <c r="M20" s="226" t="s">
        <v>53</v>
      </c>
      <c r="N20" s="226" t="s">
        <v>141</v>
      </c>
    </row>
    <row r="21" spans="1:14" ht="9.75" customHeight="1" x14ac:dyDescent="0.25">
      <c r="A21" s="226">
        <v>1520</v>
      </c>
      <c r="B21" s="226" t="s">
        <v>1035</v>
      </c>
      <c r="C21" s="226" t="s">
        <v>167</v>
      </c>
      <c r="D21" s="226" t="s">
        <v>5</v>
      </c>
      <c r="E21" s="226" t="s">
        <v>65</v>
      </c>
      <c r="F21" s="226" t="s">
        <v>47</v>
      </c>
      <c r="G21" s="226" t="s">
        <v>963</v>
      </c>
      <c r="H21" s="226" t="s">
        <v>168</v>
      </c>
      <c r="I21" s="226" t="s">
        <v>169</v>
      </c>
      <c r="J21" s="227">
        <v>0</v>
      </c>
      <c r="K21" s="229">
        <v>45</v>
      </c>
      <c r="L21" s="225">
        <v>44061</v>
      </c>
      <c r="M21" s="226" t="s">
        <v>53</v>
      </c>
      <c r="N21" s="226" t="s">
        <v>50</v>
      </c>
    </row>
    <row r="22" spans="1:14" ht="9.75" customHeight="1" x14ac:dyDescent="0.25">
      <c r="A22" s="226">
        <v>1092</v>
      </c>
      <c r="B22" s="226" t="s">
        <v>1000</v>
      </c>
      <c r="C22" s="226" t="s">
        <v>182</v>
      </c>
      <c r="D22" s="226" t="s">
        <v>10</v>
      </c>
      <c r="E22" s="226" t="s">
        <v>82</v>
      </c>
      <c r="F22" s="226" t="s">
        <v>47</v>
      </c>
      <c r="G22" s="226" t="s">
        <v>962</v>
      </c>
      <c r="H22" s="226" t="s">
        <v>44</v>
      </c>
      <c r="I22" s="226" t="s">
        <v>183</v>
      </c>
      <c r="J22" s="227">
        <v>20</v>
      </c>
      <c r="K22" s="229">
        <v>97</v>
      </c>
      <c r="L22" s="225">
        <v>44063</v>
      </c>
      <c r="M22" s="226" t="s">
        <v>53</v>
      </c>
      <c r="N22" s="226" t="s">
        <v>211</v>
      </c>
    </row>
    <row r="23" spans="1:14" ht="9.75" customHeight="1" x14ac:dyDescent="0.25">
      <c r="A23" s="226">
        <v>798</v>
      </c>
      <c r="B23" s="226" t="s">
        <v>117</v>
      </c>
      <c r="C23" s="226" t="s">
        <v>118</v>
      </c>
      <c r="D23" s="226" t="s">
        <v>19</v>
      </c>
      <c r="E23" s="226" t="s">
        <v>19</v>
      </c>
      <c r="F23" s="226" t="s">
        <v>47</v>
      </c>
      <c r="G23" s="226" t="s">
        <v>961</v>
      </c>
      <c r="H23" s="226" t="s">
        <v>48</v>
      </c>
      <c r="I23" s="226" t="s">
        <v>119</v>
      </c>
      <c r="J23" s="227">
        <v>12</v>
      </c>
      <c r="K23" s="229">
        <v>70</v>
      </c>
      <c r="L23" s="225">
        <v>44063</v>
      </c>
      <c r="M23" s="226" t="s">
        <v>53</v>
      </c>
      <c r="N23" s="226" t="s">
        <v>1903</v>
      </c>
    </row>
    <row r="24" spans="1:14" ht="9.75" customHeight="1" x14ac:dyDescent="0.25">
      <c r="A24" s="226">
        <v>1927</v>
      </c>
      <c r="B24" s="226" t="s">
        <v>2208</v>
      </c>
      <c r="C24" s="226" t="s">
        <v>150</v>
      </c>
      <c r="D24" s="226" t="s">
        <v>23</v>
      </c>
      <c r="E24" s="226" t="s">
        <v>136</v>
      </c>
      <c r="F24" s="226" t="s">
        <v>47</v>
      </c>
      <c r="G24" s="226" t="s">
        <v>961</v>
      </c>
      <c r="H24" s="226" t="s">
        <v>48</v>
      </c>
      <c r="I24" s="226" t="s">
        <v>827</v>
      </c>
      <c r="J24" s="227">
        <v>0</v>
      </c>
      <c r="K24" s="229">
        <v>80</v>
      </c>
      <c r="L24" s="225">
        <v>44074</v>
      </c>
      <c r="M24" s="226" t="s">
        <v>53</v>
      </c>
      <c r="N24" s="226" t="s">
        <v>50</v>
      </c>
    </row>
    <row r="25" spans="1:14" ht="9.75" customHeight="1" x14ac:dyDescent="0.25">
      <c r="A25" s="226">
        <v>1654</v>
      </c>
      <c r="B25" s="226" t="s">
        <v>1099</v>
      </c>
      <c r="C25" s="226" t="s">
        <v>756</v>
      </c>
      <c r="D25" s="226" t="s">
        <v>23</v>
      </c>
      <c r="E25" s="226" t="s">
        <v>136</v>
      </c>
      <c r="F25" s="226" t="s">
        <v>47</v>
      </c>
      <c r="G25" s="226" t="s">
        <v>963</v>
      </c>
      <c r="H25" s="226" t="s">
        <v>44</v>
      </c>
      <c r="I25" s="226" t="s">
        <v>757</v>
      </c>
      <c r="J25" s="227">
        <v>10</v>
      </c>
      <c r="K25" s="229">
        <v>88</v>
      </c>
      <c r="L25" s="225">
        <v>44074</v>
      </c>
      <c r="M25" s="226" t="s">
        <v>53</v>
      </c>
      <c r="N25" s="226" t="s">
        <v>50</v>
      </c>
    </row>
    <row r="26" spans="1:14" ht="9.75" customHeight="1" x14ac:dyDescent="0.25">
      <c r="A26" s="101">
        <v>1508</v>
      </c>
      <c r="B26" s="101" t="s">
        <v>1166</v>
      </c>
      <c r="C26" s="101" t="s">
        <v>64</v>
      </c>
      <c r="D26" s="101" t="s">
        <v>5</v>
      </c>
      <c r="E26" s="101" t="s">
        <v>64</v>
      </c>
      <c r="F26" s="101" t="s">
        <v>47</v>
      </c>
      <c r="G26" s="101" t="s">
        <v>961</v>
      </c>
      <c r="H26" s="101" t="s">
        <v>826</v>
      </c>
      <c r="I26" s="101" t="s">
        <v>900</v>
      </c>
      <c r="J26" s="101">
        <v>10</v>
      </c>
      <c r="K26" s="172">
        <v>54</v>
      </c>
      <c r="L26" s="103">
        <v>44089</v>
      </c>
      <c r="M26" s="101" t="s">
        <v>53</v>
      </c>
      <c r="N26" s="101" t="s">
        <v>50</v>
      </c>
    </row>
    <row r="27" spans="1:14" ht="9.75" customHeight="1" x14ac:dyDescent="0.25">
      <c r="A27" s="101">
        <v>962</v>
      </c>
      <c r="B27" s="101" t="s">
        <v>1171</v>
      </c>
      <c r="C27" s="101" t="s">
        <v>867</v>
      </c>
      <c r="D27" s="101" t="s">
        <v>6</v>
      </c>
      <c r="E27" s="101" t="s">
        <v>6</v>
      </c>
      <c r="F27" s="101" t="s">
        <v>47</v>
      </c>
      <c r="G27" s="101" t="s">
        <v>960</v>
      </c>
      <c r="H27" s="101" t="s">
        <v>826</v>
      </c>
      <c r="I27" s="101" t="s">
        <v>868</v>
      </c>
      <c r="J27" s="101">
        <v>10</v>
      </c>
      <c r="K27" s="172">
        <v>50</v>
      </c>
      <c r="L27" s="103">
        <v>44095</v>
      </c>
      <c r="M27" s="101" t="s">
        <v>53</v>
      </c>
      <c r="N27" s="101" t="s">
        <v>50</v>
      </c>
    </row>
    <row r="28" spans="1:14" ht="9.75" customHeight="1" x14ac:dyDescent="0.25">
      <c r="A28" s="226">
        <v>1203</v>
      </c>
      <c r="B28" s="226" t="s">
        <v>1098</v>
      </c>
      <c r="C28" s="226" t="s">
        <v>263</v>
      </c>
      <c r="D28" s="226" t="s">
        <v>23</v>
      </c>
      <c r="E28" s="226" t="s">
        <v>136</v>
      </c>
      <c r="F28" s="226" t="s">
        <v>47</v>
      </c>
      <c r="G28" s="226" t="s">
        <v>962</v>
      </c>
      <c r="H28" s="226" t="s">
        <v>44</v>
      </c>
      <c r="I28" s="226" t="s">
        <v>264</v>
      </c>
      <c r="J28" s="227">
        <v>11</v>
      </c>
      <c r="K28" s="229">
        <v>65</v>
      </c>
      <c r="L28" s="225">
        <v>44104</v>
      </c>
      <c r="M28" s="226" t="s">
        <v>53</v>
      </c>
      <c r="N28" s="226" t="s">
        <v>50</v>
      </c>
    </row>
    <row r="29" spans="1:14" ht="9.75" customHeight="1" x14ac:dyDescent="0.25">
      <c r="A29" s="226">
        <v>1193</v>
      </c>
      <c r="B29" s="226" t="s">
        <v>1089</v>
      </c>
      <c r="C29" s="226" t="s">
        <v>313</v>
      </c>
      <c r="D29" s="226" t="s">
        <v>8</v>
      </c>
      <c r="E29" s="226" t="s">
        <v>8</v>
      </c>
      <c r="F29" s="226" t="s">
        <v>47</v>
      </c>
      <c r="G29" s="226" t="s">
        <v>962</v>
      </c>
      <c r="H29" s="226" t="s">
        <v>48</v>
      </c>
      <c r="I29" s="226" t="s">
        <v>314</v>
      </c>
      <c r="J29" s="227">
        <v>13</v>
      </c>
      <c r="K29" s="229">
        <v>70</v>
      </c>
      <c r="L29" s="225">
        <v>44109</v>
      </c>
      <c r="M29" s="226" t="s">
        <v>53</v>
      </c>
      <c r="N29" s="226" t="s">
        <v>50</v>
      </c>
    </row>
    <row r="30" spans="1:14" ht="9.75" customHeight="1" x14ac:dyDescent="0.25">
      <c r="A30" s="101">
        <v>926</v>
      </c>
      <c r="B30" s="101" t="s">
        <v>1155</v>
      </c>
      <c r="C30" s="199" t="s">
        <v>18</v>
      </c>
      <c r="D30" s="101" t="s">
        <v>18</v>
      </c>
      <c r="E30" s="101" t="s">
        <v>18</v>
      </c>
      <c r="F30" s="101" t="s">
        <v>47</v>
      </c>
      <c r="G30" s="101" t="s">
        <v>960</v>
      </c>
      <c r="H30" s="101" t="s">
        <v>826</v>
      </c>
      <c r="I30" s="101" t="s">
        <v>830</v>
      </c>
      <c r="J30" s="101">
        <v>10</v>
      </c>
      <c r="K30" s="172">
        <v>40</v>
      </c>
      <c r="L30" s="103">
        <v>44119</v>
      </c>
      <c r="M30" s="101" t="s">
        <v>53</v>
      </c>
      <c r="N30" s="101" t="s">
        <v>137</v>
      </c>
    </row>
    <row r="31" spans="1:14" ht="9.75" customHeight="1" x14ac:dyDescent="0.25">
      <c r="A31" s="101">
        <v>1433</v>
      </c>
      <c r="B31" s="101" t="s">
        <v>1150</v>
      </c>
      <c r="C31" s="199" t="s">
        <v>893</v>
      </c>
      <c r="D31" s="101" t="s">
        <v>2</v>
      </c>
      <c r="E31" s="101" t="s">
        <v>2</v>
      </c>
      <c r="F31" s="101" t="s">
        <v>47</v>
      </c>
      <c r="G31" s="101" t="s">
        <v>961</v>
      </c>
      <c r="H31" s="101" t="s">
        <v>826</v>
      </c>
      <c r="I31" s="101" t="s">
        <v>894</v>
      </c>
      <c r="J31" s="101">
        <v>10</v>
      </c>
      <c r="K31" s="172">
        <v>43</v>
      </c>
      <c r="L31" s="103">
        <v>44134</v>
      </c>
      <c r="M31" s="101" t="s">
        <v>53</v>
      </c>
      <c r="N31" s="101" t="s">
        <v>67</v>
      </c>
    </row>
    <row r="32" spans="1:14" ht="9.75" customHeight="1" x14ac:dyDescent="0.25">
      <c r="A32" s="226">
        <v>734</v>
      </c>
      <c r="B32" s="226" t="s">
        <v>1317</v>
      </c>
      <c r="C32" s="226" t="s">
        <v>1318</v>
      </c>
      <c r="D32" s="226" t="s">
        <v>1217</v>
      </c>
      <c r="E32" s="226" t="s">
        <v>1319</v>
      </c>
      <c r="F32" s="226" t="s">
        <v>43</v>
      </c>
      <c r="G32" s="226" t="s">
        <v>961</v>
      </c>
      <c r="H32" s="226" t="s">
        <v>48</v>
      </c>
      <c r="I32" s="226" t="s">
        <v>1320</v>
      </c>
      <c r="J32" s="227">
        <v>5</v>
      </c>
      <c r="K32" s="229">
        <v>20</v>
      </c>
      <c r="L32" s="225">
        <v>44148</v>
      </c>
      <c r="M32" s="226" t="s">
        <v>53</v>
      </c>
      <c r="N32" s="226" t="s">
        <v>50</v>
      </c>
    </row>
    <row r="33" spans="1:14" ht="9.75" customHeight="1" x14ac:dyDescent="0.25">
      <c r="A33" s="226">
        <v>1505</v>
      </c>
      <c r="B33" s="226" t="s">
        <v>1026</v>
      </c>
      <c r="C33" s="226" t="s">
        <v>475</v>
      </c>
      <c r="D33" s="226" t="s">
        <v>5</v>
      </c>
      <c r="E33" s="226" t="s">
        <v>64</v>
      </c>
      <c r="F33" s="226" t="s">
        <v>47</v>
      </c>
      <c r="G33" s="226" t="s">
        <v>963</v>
      </c>
      <c r="H33" s="226" t="s">
        <v>44</v>
      </c>
      <c r="I33" s="226" t="s">
        <v>476</v>
      </c>
      <c r="J33" s="227">
        <v>9</v>
      </c>
      <c r="K33" s="229">
        <v>45</v>
      </c>
      <c r="L33" s="225">
        <v>44151</v>
      </c>
      <c r="M33" s="226" t="s">
        <v>53</v>
      </c>
      <c r="N33" s="226" t="s">
        <v>50</v>
      </c>
    </row>
    <row r="34" spans="1:14" ht="9.75" customHeight="1" x14ac:dyDescent="0.25">
      <c r="A34" s="226">
        <v>1784</v>
      </c>
      <c r="B34" s="226" t="s">
        <v>2106</v>
      </c>
      <c r="C34" s="226" t="s">
        <v>56</v>
      </c>
      <c r="D34" s="226" t="s">
        <v>17</v>
      </c>
      <c r="E34" s="226" t="s">
        <v>1488</v>
      </c>
      <c r="F34" s="226" t="s">
        <v>47</v>
      </c>
      <c r="G34" s="226" t="s">
        <v>963</v>
      </c>
      <c r="H34" s="226" t="s">
        <v>48</v>
      </c>
      <c r="I34" s="226" t="s">
        <v>1492</v>
      </c>
      <c r="J34" s="227">
        <v>24</v>
      </c>
      <c r="K34" s="229">
        <v>60</v>
      </c>
      <c r="L34" s="225">
        <v>44154</v>
      </c>
      <c r="M34" s="226" t="s">
        <v>53</v>
      </c>
      <c r="N34" s="226" t="s">
        <v>1225</v>
      </c>
    </row>
    <row r="35" spans="1:14" ht="9.75" customHeight="1" x14ac:dyDescent="0.25">
      <c r="A35" s="226">
        <v>1245</v>
      </c>
      <c r="B35" s="226" t="s">
        <v>1420</v>
      </c>
      <c r="C35" s="226" t="s">
        <v>1421</v>
      </c>
      <c r="D35" s="226" t="s">
        <v>159</v>
      </c>
      <c r="E35" s="226" t="s">
        <v>1422</v>
      </c>
      <c r="F35" s="226" t="s">
        <v>47</v>
      </c>
      <c r="G35" s="226" t="s">
        <v>962</v>
      </c>
      <c r="H35" s="226" t="s">
        <v>44</v>
      </c>
      <c r="I35" s="226" t="s">
        <v>1423</v>
      </c>
      <c r="J35" s="227">
        <v>18</v>
      </c>
      <c r="K35" s="229">
        <v>15</v>
      </c>
      <c r="L35" s="225">
        <v>44165</v>
      </c>
      <c r="M35" s="226" t="s">
        <v>53</v>
      </c>
      <c r="N35" s="226" t="s">
        <v>290</v>
      </c>
    </row>
    <row r="36" spans="1:14" ht="9.75" customHeight="1" x14ac:dyDescent="0.25">
      <c r="A36" s="226">
        <v>821</v>
      </c>
      <c r="B36" s="226" t="s">
        <v>1424</v>
      </c>
      <c r="C36" s="226" t="s">
        <v>1425</v>
      </c>
      <c r="D36" s="226" t="s">
        <v>159</v>
      </c>
      <c r="E36" s="226" t="s">
        <v>1426</v>
      </c>
      <c r="F36" s="226" t="s">
        <v>43</v>
      </c>
      <c r="G36" s="226" t="s">
        <v>961</v>
      </c>
      <c r="H36" s="226" t="s">
        <v>48</v>
      </c>
      <c r="I36" s="226" t="s">
        <v>1427</v>
      </c>
      <c r="J36" s="227">
        <v>1</v>
      </c>
      <c r="K36" s="229">
        <v>65</v>
      </c>
      <c r="L36" s="225">
        <v>44166</v>
      </c>
      <c r="M36" s="226" t="s">
        <v>53</v>
      </c>
      <c r="N36" s="226" t="s">
        <v>137</v>
      </c>
    </row>
    <row r="37" spans="1:14" ht="9.75" customHeight="1" x14ac:dyDescent="0.25">
      <c r="A37" s="101">
        <v>1524</v>
      </c>
      <c r="B37" s="101" t="s">
        <v>1674</v>
      </c>
      <c r="C37" s="101" t="s">
        <v>1275</v>
      </c>
      <c r="D37" s="101" t="s">
        <v>1216</v>
      </c>
      <c r="E37" s="101" t="s">
        <v>1275</v>
      </c>
      <c r="F37" s="101" t="s">
        <v>47</v>
      </c>
      <c r="G37" s="101" t="s">
        <v>961</v>
      </c>
      <c r="H37" s="101" t="s">
        <v>826</v>
      </c>
      <c r="I37" s="101" t="s">
        <v>1675</v>
      </c>
      <c r="J37" s="101">
        <v>10</v>
      </c>
      <c r="K37" s="172">
        <v>10</v>
      </c>
      <c r="L37" s="103">
        <v>44167</v>
      </c>
      <c r="M37" s="101" t="s">
        <v>53</v>
      </c>
      <c r="N37" s="101" t="s">
        <v>67</v>
      </c>
    </row>
    <row r="38" spans="1:14" ht="9.75" customHeight="1" x14ac:dyDescent="0.25">
      <c r="A38" s="226">
        <v>1739</v>
      </c>
      <c r="B38" s="226" t="s">
        <v>1139</v>
      </c>
      <c r="C38" s="226" t="s">
        <v>444</v>
      </c>
      <c r="D38" s="226" t="s">
        <v>20</v>
      </c>
      <c r="E38" s="226" t="s">
        <v>20</v>
      </c>
      <c r="F38" s="226" t="s">
        <v>47</v>
      </c>
      <c r="G38" s="226" t="s">
        <v>963</v>
      </c>
      <c r="H38" s="226" t="s">
        <v>48</v>
      </c>
      <c r="I38" s="226" t="s">
        <v>445</v>
      </c>
      <c r="J38" s="227">
        <v>18</v>
      </c>
      <c r="K38" s="229">
        <v>75</v>
      </c>
      <c r="L38" s="225">
        <v>44169</v>
      </c>
      <c r="M38" s="226" t="s">
        <v>53</v>
      </c>
      <c r="N38" s="226" t="s">
        <v>50</v>
      </c>
    </row>
    <row r="39" spans="1:14" ht="9.75" customHeight="1" x14ac:dyDescent="0.25">
      <c r="A39" s="226">
        <v>1745</v>
      </c>
      <c r="B39" s="226" t="s">
        <v>1140</v>
      </c>
      <c r="C39" s="226" t="s">
        <v>562</v>
      </c>
      <c r="D39" s="226" t="s">
        <v>20</v>
      </c>
      <c r="E39" s="226" t="s">
        <v>320</v>
      </c>
      <c r="F39" s="226" t="s">
        <v>47</v>
      </c>
      <c r="G39" s="226" t="s">
        <v>963</v>
      </c>
      <c r="H39" s="226" t="s">
        <v>168</v>
      </c>
      <c r="I39" s="226" t="s">
        <v>563</v>
      </c>
      <c r="J39" s="227">
        <v>0</v>
      </c>
      <c r="K39" s="229">
        <v>11</v>
      </c>
      <c r="L39" s="225">
        <v>44175</v>
      </c>
      <c r="M39" s="226" t="s">
        <v>53</v>
      </c>
      <c r="N39" s="226" t="s">
        <v>50</v>
      </c>
    </row>
    <row r="40" spans="1:14" ht="9.75" customHeight="1" x14ac:dyDescent="0.25">
      <c r="A40" s="226">
        <v>439</v>
      </c>
      <c r="B40" s="226" t="s">
        <v>248</v>
      </c>
      <c r="C40" s="226" t="s">
        <v>249</v>
      </c>
      <c r="D40" s="226" t="s">
        <v>18</v>
      </c>
      <c r="E40" s="226" t="s">
        <v>247</v>
      </c>
      <c r="F40" s="226" t="s">
        <v>43</v>
      </c>
      <c r="G40" s="226" t="s">
        <v>961</v>
      </c>
      <c r="H40" s="226" t="s">
        <v>44</v>
      </c>
      <c r="I40" s="226" t="s">
        <v>250</v>
      </c>
      <c r="J40" s="227">
        <v>9</v>
      </c>
      <c r="K40" s="229">
        <v>75</v>
      </c>
      <c r="L40" s="225">
        <v>44180</v>
      </c>
      <c r="M40" s="226" t="s">
        <v>53</v>
      </c>
      <c r="N40" s="226" t="s">
        <v>1903</v>
      </c>
    </row>
    <row r="41" spans="1:14" ht="9.75" customHeight="1" x14ac:dyDescent="0.25">
      <c r="A41" s="226">
        <v>769</v>
      </c>
      <c r="B41" s="226" t="s">
        <v>1915</v>
      </c>
      <c r="C41" s="226" t="s">
        <v>1368</v>
      </c>
      <c r="D41" s="226" t="s">
        <v>1212</v>
      </c>
      <c r="E41" s="226" t="s">
        <v>1369</v>
      </c>
      <c r="F41" s="226" t="s">
        <v>43</v>
      </c>
      <c r="G41" s="226" t="s">
        <v>961</v>
      </c>
      <c r="H41" s="226" t="s">
        <v>48</v>
      </c>
      <c r="I41" s="226" t="s">
        <v>1370</v>
      </c>
      <c r="J41" s="227">
        <v>1</v>
      </c>
      <c r="K41" s="229">
        <v>40</v>
      </c>
      <c r="L41" s="225">
        <v>44180</v>
      </c>
      <c r="M41" s="226" t="s">
        <v>53</v>
      </c>
      <c r="N41" s="226" t="s">
        <v>50</v>
      </c>
    </row>
    <row r="42" spans="1:14" ht="9.75" customHeight="1" x14ac:dyDescent="0.25">
      <c r="A42" s="226">
        <v>289</v>
      </c>
      <c r="B42" s="226" t="s">
        <v>1428</v>
      </c>
      <c r="C42" s="226" t="s">
        <v>1429</v>
      </c>
      <c r="D42" s="226" t="s">
        <v>159</v>
      </c>
      <c r="E42" s="226" t="s">
        <v>159</v>
      </c>
      <c r="F42" s="226" t="s">
        <v>47</v>
      </c>
      <c r="G42" s="226" t="s">
        <v>960</v>
      </c>
      <c r="H42" s="226" t="s">
        <v>44</v>
      </c>
      <c r="I42" s="226" t="s">
        <v>1430</v>
      </c>
      <c r="J42" s="227">
        <v>12</v>
      </c>
      <c r="K42" s="229">
        <v>5</v>
      </c>
      <c r="L42" s="225">
        <v>44180</v>
      </c>
      <c r="M42" s="226" t="s">
        <v>53</v>
      </c>
      <c r="N42" s="226" t="s">
        <v>67</v>
      </c>
    </row>
    <row r="43" spans="1:14" ht="9.75" customHeight="1" x14ac:dyDescent="0.25">
      <c r="A43" s="101">
        <v>1460</v>
      </c>
      <c r="B43" s="101" t="s">
        <v>1156</v>
      </c>
      <c r="C43" s="101" t="s">
        <v>18</v>
      </c>
      <c r="D43" s="101" t="s">
        <v>18</v>
      </c>
      <c r="E43" s="101" t="s">
        <v>18</v>
      </c>
      <c r="F43" s="101" t="s">
        <v>47</v>
      </c>
      <c r="G43" s="101" t="s">
        <v>961</v>
      </c>
      <c r="H43" s="101" t="s">
        <v>826</v>
      </c>
      <c r="I43" s="101" t="s">
        <v>853</v>
      </c>
      <c r="J43" s="101">
        <v>10</v>
      </c>
      <c r="K43" s="172">
        <v>60</v>
      </c>
      <c r="L43" s="103">
        <v>44180</v>
      </c>
      <c r="M43" s="101" t="s">
        <v>53</v>
      </c>
      <c r="N43" s="101" t="s">
        <v>1903</v>
      </c>
    </row>
    <row r="44" spans="1:14" ht="9.75" customHeight="1" x14ac:dyDescent="0.25">
      <c r="A44" s="226">
        <v>62</v>
      </c>
      <c r="B44" s="226" t="s">
        <v>267</v>
      </c>
      <c r="C44" s="226" t="s">
        <v>268</v>
      </c>
      <c r="D44" s="226" t="s">
        <v>18</v>
      </c>
      <c r="E44" s="226" t="s">
        <v>18</v>
      </c>
      <c r="F44" s="226" t="s">
        <v>47</v>
      </c>
      <c r="G44" s="226" t="s">
        <v>960</v>
      </c>
      <c r="H44" s="226" t="s">
        <v>44</v>
      </c>
      <c r="I44" s="226" t="s">
        <v>269</v>
      </c>
      <c r="J44" s="227">
        <v>20</v>
      </c>
      <c r="K44" s="229">
        <v>60</v>
      </c>
      <c r="L44" s="225">
        <v>44183</v>
      </c>
      <c r="M44" s="226" t="s">
        <v>53</v>
      </c>
      <c r="N44" s="226" t="s">
        <v>1225</v>
      </c>
    </row>
    <row r="45" spans="1:14" ht="9.75" customHeight="1" x14ac:dyDescent="0.25">
      <c r="A45" s="101">
        <v>1634</v>
      </c>
      <c r="B45" s="101" t="s">
        <v>1183</v>
      </c>
      <c r="C45" s="101" t="s">
        <v>875</v>
      </c>
      <c r="D45" s="101" t="s">
        <v>19</v>
      </c>
      <c r="E45" s="101" t="s">
        <v>19</v>
      </c>
      <c r="F45" s="101" t="s">
        <v>47</v>
      </c>
      <c r="G45" s="101" t="s">
        <v>961</v>
      </c>
      <c r="H45" s="101" t="s">
        <v>826</v>
      </c>
      <c r="I45" s="101" t="s">
        <v>876</v>
      </c>
      <c r="J45" s="101">
        <v>10</v>
      </c>
      <c r="K45" s="172">
        <v>31</v>
      </c>
      <c r="L45" s="103">
        <v>44183</v>
      </c>
      <c r="M45" s="101" t="s">
        <v>53</v>
      </c>
      <c r="N45" s="101" t="s">
        <v>1903</v>
      </c>
    </row>
    <row r="46" spans="1:14" ht="9.75" customHeight="1" x14ac:dyDescent="0.25">
      <c r="A46" s="101">
        <v>1704</v>
      </c>
      <c r="B46" s="101" t="s">
        <v>32</v>
      </c>
      <c r="C46" s="101" t="s">
        <v>1696</v>
      </c>
      <c r="D46" s="101" t="s">
        <v>159</v>
      </c>
      <c r="E46" s="101" t="s">
        <v>159</v>
      </c>
      <c r="F46" s="101" t="s">
        <v>47</v>
      </c>
      <c r="G46" s="101" t="s">
        <v>961</v>
      </c>
      <c r="H46" s="101" t="s">
        <v>826</v>
      </c>
      <c r="I46" s="101" t="s">
        <v>1697</v>
      </c>
      <c r="J46" s="101">
        <v>10</v>
      </c>
      <c r="K46" s="172">
        <v>15</v>
      </c>
      <c r="L46" s="103">
        <v>44183</v>
      </c>
      <c r="M46" s="101" t="s">
        <v>53</v>
      </c>
      <c r="N46" s="101" t="s">
        <v>50</v>
      </c>
    </row>
    <row r="47" spans="1:14" ht="9.75" customHeight="1" x14ac:dyDescent="0.25">
      <c r="A47" s="226">
        <v>1155</v>
      </c>
      <c r="B47" s="226" t="s">
        <v>1951</v>
      </c>
      <c r="C47" s="226" t="s">
        <v>1384</v>
      </c>
      <c r="D47" s="226" t="s">
        <v>1215</v>
      </c>
      <c r="E47" s="226" t="s">
        <v>1379</v>
      </c>
      <c r="F47" s="226" t="s">
        <v>47</v>
      </c>
      <c r="G47" s="226" t="s">
        <v>962</v>
      </c>
      <c r="H47" s="226" t="s">
        <v>44</v>
      </c>
      <c r="I47" s="226" t="s">
        <v>1385</v>
      </c>
      <c r="J47" s="227">
        <v>24</v>
      </c>
      <c r="K47" s="229">
        <v>52</v>
      </c>
      <c r="L47" s="225">
        <v>44185</v>
      </c>
      <c r="M47" s="226" t="s">
        <v>53</v>
      </c>
      <c r="N47" s="226" t="s">
        <v>67</v>
      </c>
    </row>
    <row r="48" spans="1:14" ht="9.75" customHeight="1" x14ac:dyDescent="0.25">
      <c r="A48" s="226">
        <v>220</v>
      </c>
      <c r="B48" s="226" t="s">
        <v>1298</v>
      </c>
      <c r="C48" s="226" t="s">
        <v>1299</v>
      </c>
      <c r="D48" s="226" t="s">
        <v>1217</v>
      </c>
      <c r="E48" s="226" t="s">
        <v>1300</v>
      </c>
      <c r="F48" s="226" t="s">
        <v>47</v>
      </c>
      <c r="G48" s="226" t="s">
        <v>960</v>
      </c>
      <c r="H48" s="226" t="s">
        <v>48</v>
      </c>
      <c r="I48" s="226" t="s">
        <v>1301</v>
      </c>
      <c r="J48" s="227">
        <v>12</v>
      </c>
      <c r="K48" s="229">
        <v>10</v>
      </c>
      <c r="L48" s="225">
        <v>44186</v>
      </c>
      <c r="M48" s="226" t="s">
        <v>53</v>
      </c>
      <c r="N48" s="226" t="s">
        <v>67</v>
      </c>
    </row>
    <row r="49" spans="1:14" ht="9.75" customHeight="1" x14ac:dyDescent="0.25">
      <c r="A49" s="226">
        <v>1197</v>
      </c>
      <c r="B49" s="226" t="s">
        <v>1093</v>
      </c>
      <c r="C49" s="226" t="s">
        <v>600</v>
      </c>
      <c r="D49" s="226" t="s">
        <v>23</v>
      </c>
      <c r="E49" s="226" t="s">
        <v>74</v>
      </c>
      <c r="F49" s="226" t="s">
        <v>47</v>
      </c>
      <c r="G49" s="226" t="s">
        <v>962</v>
      </c>
      <c r="H49" s="226" t="s">
        <v>44</v>
      </c>
      <c r="I49" s="226" t="s">
        <v>601</v>
      </c>
      <c r="J49" s="227">
        <v>20</v>
      </c>
      <c r="K49" s="229">
        <v>65</v>
      </c>
      <c r="L49" s="225">
        <v>44186</v>
      </c>
      <c r="M49" s="226" t="s">
        <v>53</v>
      </c>
      <c r="N49" s="226" t="s">
        <v>141</v>
      </c>
    </row>
    <row r="50" spans="1:14" ht="9.75" customHeight="1" x14ac:dyDescent="0.25">
      <c r="A50" s="226">
        <v>1662</v>
      </c>
      <c r="B50" s="226" t="s">
        <v>1105</v>
      </c>
      <c r="C50" s="226" t="s">
        <v>767</v>
      </c>
      <c r="D50" s="226" t="s">
        <v>23</v>
      </c>
      <c r="E50" s="226" t="s">
        <v>23</v>
      </c>
      <c r="F50" s="226" t="s">
        <v>47</v>
      </c>
      <c r="G50" s="226" t="s">
        <v>963</v>
      </c>
      <c r="H50" s="226" t="s">
        <v>63</v>
      </c>
      <c r="I50" s="226" t="s">
        <v>768</v>
      </c>
      <c r="J50" s="227">
        <v>20</v>
      </c>
      <c r="K50" s="229">
        <v>75</v>
      </c>
      <c r="L50" s="225">
        <v>44186</v>
      </c>
      <c r="M50" s="226" t="s">
        <v>53</v>
      </c>
      <c r="N50" s="226" t="s">
        <v>67</v>
      </c>
    </row>
    <row r="51" spans="1:14" ht="9.75" customHeight="1" x14ac:dyDescent="0.25">
      <c r="A51" s="226">
        <v>1663</v>
      </c>
      <c r="B51" s="226" t="s">
        <v>1106</v>
      </c>
      <c r="C51" s="226" t="s">
        <v>769</v>
      </c>
      <c r="D51" s="226" t="s">
        <v>23</v>
      </c>
      <c r="E51" s="226" t="s">
        <v>23</v>
      </c>
      <c r="F51" s="226" t="s">
        <v>47</v>
      </c>
      <c r="G51" s="226" t="s">
        <v>963</v>
      </c>
      <c r="H51" s="226" t="s">
        <v>63</v>
      </c>
      <c r="I51" s="226" t="s">
        <v>770</v>
      </c>
      <c r="J51" s="227">
        <v>0</v>
      </c>
      <c r="K51" s="229">
        <v>65</v>
      </c>
      <c r="L51" s="225">
        <v>44186</v>
      </c>
      <c r="M51" s="226" t="s">
        <v>53</v>
      </c>
      <c r="N51" s="226" t="s">
        <v>96</v>
      </c>
    </row>
    <row r="52" spans="1:14" ht="9.75" customHeight="1" x14ac:dyDescent="0.25">
      <c r="A52" s="226">
        <v>1747</v>
      </c>
      <c r="B52" s="226" t="s">
        <v>1142</v>
      </c>
      <c r="C52" s="226" t="s">
        <v>371</v>
      </c>
      <c r="D52" s="226" t="s">
        <v>20</v>
      </c>
      <c r="E52" s="226" t="s">
        <v>130</v>
      </c>
      <c r="F52" s="226" t="s">
        <v>47</v>
      </c>
      <c r="G52" s="226" t="s">
        <v>963</v>
      </c>
      <c r="H52" s="226" t="s">
        <v>44</v>
      </c>
      <c r="I52" s="226" t="s">
        <v>372</v>
      </c>
      <c r="J52" s="227">
        <v>18</v>
      </c>
      <c r="K52" s="229">
        <v>70</v>
      </c>
      <c r="L52" s="225">
        <v>44186</v>
      </c>
      <c r="M52" s="226" t="s">
        <v>53</v>
      </c>
      <c r="N52" s="226" t="s">
        <v>50</v>
      </c>
    </row>
    <row r="53" spans="1:14" ht="9.75" customHeight="1" x14ac:dyDescent="0.25">
      <c r="A53" s="226">
        <v>1753</v>
      </c>
      <c r="B53" s="226" t="s">
        <v>1935</v>
      </c>
      <c r="C53" s="226" t="s">
        <v>822</v>
      </c>
      <c r="D53" s="226" t="s">
        <v>20</v>
      </c>
      <c r="E53" s="226" t="s">
        <v>88</v>
      </c>
      <c r="F53" s="226" t="s">
        <v>47</v>
      </c>
      <c r="G53" s="226" t="s">
        <v>963</v>
      </c>
      <c r="H53" s="226" t="s">
        <v>168</v>
      </c>
      <c r="I53" s="226" t="s">
        <v>823</v>
      </c>
      <c r="J53" s="227">
        <v>0</v>
      </c>
      <c r="K53" s="229">
        <v>64</v>
      </c>
      <c r="L53" s="225">
        <v>44186</v>
      </c>
      <c r="M53" s="226" t="s">
        <v>53</v>
      </c>
      <c r="N53" s="226" t="s">
        <v>50</v>
      </c>
    </row>
    <row r="54" spans="1:14" ht="9.75" customHeight="1" x14ac:dyDescent="0.25">
      <c r="A54" s="101">
        <v>1667</v>
      </c>
      <c r="B54" s="101" t="s">
        <v>1919</v>
      </c>
      <c r="C54" s="101" t="s">
        <v>919</v>
      </c>
      <c r="D54" s="101" t="s">
        <v>23</v>
      </c>
      <c r="E54" s="101" t="s">
        <v>23</v>
      </c>
      <c r="F54" s="101" t="s">
        <v>47</v>
      </c>
      <c r="G54" s="101" t="s">
        <v>961</v>
      </c>
      <c r="H54" s="101" t="s">
        <v>826</v>
      </c>
      <c r="I54" s="101" t="s">
        <v>920</v>
      </c>
      <c r="J54" s="101">
        <v>10</v>
      </c>
      <c r="K54" s="172">
        <v>5</v>
      </c>
      <c r="L54" s="103">
        <v>44186</v>
      </c>
      <c r="M54" s="101" t="s">
        <v>53</v>
      </c>
      <c r="N54" s="101" t="s">
        <v>211</v>
      </c>
    </row>
    <row r="55" spans="1:14" ht="9.75" customHeight="1" x14ac:dyDescent="0.25">
      <c r="A55" s="226">
        <v>374</v>
      </c>
      <c r="B55" s="226" t="s">
        <v>433</v>
      </c>
      <c r="C55" s="226" t="s">
        <v>434</v>
      </c>
      <c r="D55" s="226" t="s">
        <v>2</v>
      </c>
      <c r="E55" s="226" t="s">
        <v>435</v>
      </c>
      <c r="F55" s="226" t="s">
        <v>47</v>
      </c>
      <c r="G55" s="226" t="s">
        <v>961</v>
      </c>
      <c r="H55" s="226" t="s">
        <v>44</v>
      </c>
      <c r="I55" s="226" t="s">
        <v>436</v>
      </c>
      <c r="J55" s="227">
        <v>21</v>
      </c>
      <c r="K55" s="229">
        <v>69</v>
      </c>
      <c r="L55" s="225">
        <v>44193</v>
      </c>
      <c r="M55" s="226" t="s">
        <v>53</v>
      </c>
      <c r="N55" s="226" t="s">
        <v>67</v>
      </c>
    </row>
    <row r="56" spans="1:14" ht="9.75" customHeight="1" x14ac:dyDescent="0.25">
      <c r="A56" s="226">
        <v>1918</v>
      </c>
      <c r="B56" s="226" t="s">
        <v>1407</v>
      </c>
      <c r="C56" s="226" t="s">
        <v>1408</v>
      </c>
      <c r="D56" s="226" t="s">
        <v>23</v>
      </c>
      <c r="E56" s="226" t="s">
        <v>23</v>
      </c>
      <c r="F56" s="226" t="s">
        <v>43</v>
      </c>
      <c r="G56" s="226" t="s">
        <v>960</v>
      </c>
      <c r="H56" s="226" t="s">
        <v>44</v>
      </c>
      <c r="I56" s="226" t="s">
        <v>791</v>
      </c>
      <c r="J56" s="227">
        <v>0</v>
      </c>
      <c r="K56" s="229">
        <v>35</v>
      </c>
      <c r="L56" s="225">
        <v>44193</v>
      </c>
      <c r="M56" s="226" t="s">
        <v>53</v>
      </c>
      <c r="N56" s="226" t="s">
        <v>96</v>
      </c>
    </row>
    <row r="57" spans="1:14" ht="9.75" customHeight="1" x14ac:dyDescent="0.25">
      <c r="A57" s="226">
        <v>1625</v>
      </c>
      <c r="B57" s="226" t="s">
        <v>32</v>
      </c>
      <c r="C57" s="226" t="s">
        <v>733</v>
      </c>
      <c r="D57" s="226" t="s">
        <v>19</v>
      </c>
      <c r="E57" s="226" t="s">
        <v>111</v>
      </c>
      <c r="F57" s="226" t="s">
        <v>47</v>
      </c>
      <c r="G57" s="226" t="s">
        <v>963</v>
      </c>
      <c r="H57" s="226" t="s">
        <v>168</v>
      </c>
      <c r="I57" s="226" t="s">
        <v>734</v>
      </c>
      <c r="J57" s="227">
        <v>0</v>
      </c>
      <c r="K57" s="229">
        <v>11</v>
      </c>
      <c r="L57" s="225">
        <v>44195</v>
      </c>
      <c r="M57" s="226" t="s">
        <v>53</v>
      </c>
      <c r="N57" s="226" t="s">
        <v>114</v>
      </c>
    </row>
    <row r="58" spans="1:14" ht="9.75" customHeight="1" x14ac:dyDescent="0.25">
      <c r="A58" s="226">
        <v>1916</v>
      </c>
      <c r="B58" s="226" t="s">
        <v>1409</v>
      </c>
      <c r="C58" s="226" t="s">
        <v>1410</v>
      </c>
      <c r="D58" s="226" t="s">
        <v>23</v>
      </c>
      <c r="E58" s="226" t="s">
        <v>23</v>
      </c>
      <c r="F58" s="226" t="s">
        <v>47</v>
      </c>
      <c r="G58" s="226" t="s">
        <v>960</v>
      </c>
      <c r="H58" s="226" t="s">
        <v>168</v>
      </c>
      <c r="I58" s="226" t="s">
        <v>953</v>
      </c>
      <c r="J58" s="227">
        <v>1</v>
      </c>
      <c r="K58" s="229">
        <v>90</v>
      </c>
      <c r="L58" s="225">
        <v>44195</v>
      </c>
      <c r="M58" s="226" t="s">
        <v>53</v>
      </c>
      <c r="N58" s="226" t="s">
        <v>67</v>
      </c>
    </row>
    <row r="59" spans="1:14" ht="9.75" customHeight="1" x14ac:dyDescent="0.25">
      <c r="A59" s="101">
        <v>986</v>
      </c>
      <c r="B59" s="101" t="s">
        <v>32</v>
      </c>
      <c r="C59" s="101" t="s">
        <v>943</v>
      </c>
      <c r="D59" s="101" t="s">
        <v>159</v>
      </c>
      <c r="E59" s="101" t="s">
        <v>159</v>
      </c>
      <c r="F59" s="101" t="s">
        <v>47</v>
      </c>
      <c r="G59" s="101" t="s">
        <v>960</v>
      </c>
      <c r="H59" s="101" t="s">
        <v>826</v>
      </c>
      <c r="I59" s="101" t="s">
        <v>1695</v>
      </c>
      <c r="J59" s="101">
        <v>10</v>
      </c>
      <c r="K59" s="172">
        <v>5</v>
      </c>
      <c r="L59" s="103">
        <v>44195</v>
      </c>
      <c r="M59" s="101" t="s">
        <v>53</v>
      </c>
      <c r="N59" s="101" t="s">
        <v>113</v>
      </c>
    </row>
    <row r="60" spans="1:14" ht="9.75" customHeight="1" x14ac:dyDescent="0.25">
      <c r="A60" s="226">
        <v>1817</v>
      </c>
      <c r="B60" s="226" t="s">
        <v>1996</v>
      </c>
      <c r="C60" s="226" t="s">
        <v>1532</v>
      </c>
      <c r="D60" s="226" t="s">
        <v>17</v>
      </c>
      <c r="E60" s="226" t="s">
        <v>1503</v>
      </c>
      <c r="F60" s="226" t="s">
        <v>47</v>
      </c>
      <c r="G60" s="226" t="s">
        <v>963</v>
      </c>
      <c r="H60" s="226" t="s">
        <v>48</v>
      </c>
      <c r="I60" s="226" t="s">
        <v>1533</v>
      </c>
      <c r="J60" s="227">
        <v>24</v>
      </c>
      <c r="K60" s="229">
        <v>55</v>
      </c>
      <c r="L60" s="225">
        <v>44210</v>
      </c>
      <c r="M60" s="226" t="s">
        <v>53</v>
      </c>
      <c r="N60" s="226" t="s">
        <v>113</v>
      </c>
    </row>
    <row r="61" spans="1:14" ht="9.75" customHeight="1" x14ac:dyDescent="0.25">
      <c r="A61" s="226">
        <v>1405</v>
      </c>
      <c r="B61" s="226" t="s">
        <v>985</v>
      </c>
      <c r="C61" s="226" t="s">
        <v>603</v>
      </c>
      <c r="D61" s="226" t="s">
        <v>159</v>
      </c>
      <c r="E61" s="226" t="s">
        <v>159</v>
      </c>
      <c r="F61" s="226" t="s">
        <v>47</v>
      </c>
      <c r="G61" s="226" t="s">
        <v>962</v>
      </c>
      <c r="H61" s="226" t="s">
        <v>44</v>
      </c>
      <c r="I61" s="226" t="s">
        <v>604</v>
      </c>
      <c r="J61" s="227">
        <v>24</v>
      </c>
      <c r="K61" s="229">
        <v>1</v>
      </c>
      <c r="L61" s="225">
        <v>44216</v>
      </c>
      <c r="M61" s="226" t="s">
        <v>53</v>
      </c>
      <c r="N61" s="226" t="s">
        <v>113</v>
      </c>
    </row>
    <row r="62" spans="1:14" ht="9.75" customHeight="1" x14ac:dyDescent="0.25">
      <c r="A62" s="226">
        <v>1312</v>
      </c>
      <c r="B62" s="226" t="s">
        <v>1457</v>
      </c>
      <c r="C62" s="226" t="s">
        <v>1458</v>
      </c>
      <c r="D62" s="226" t="s">
        <v>17</v>
      </c>
      <c r="E62" s="226" t="s">
        <v>1459</v>
      </c>
      <c r="F62" s="226" t="s">
        <v>47</v>
      </c>
      <c r="G62" s="226" t="s">
        <v>962</v>
      </c>
      <c r="H62" s="226" t="s">
        <v>44</v>
      </c>
      <c r="I62" s="226" t="s">
        <v>1460</v>
      </c>
      <c r="J62" s="227">
        <v>24</v>
      </c>
      <c r="K62" s="229">
        <v>71</v>
      </c>
      <c r="L62" s="225">
        <v>44217</v>
      </c>
      <c r="M62" s="226" t="s">
        <v>53</v>
      </c>
      <c r="N62" s="226" t="s">
        <v>67</v>
      </c>
    </row>
    <row r="63" spans="1:14" ht="9.75" customHeight="1" x14ac:dyDescent="0.25">
      <c r="A63" s="226">
        <v>146</v>
      </c>
      <c r="B63" s="226" t="s">
        <v>242</v>
      </c>
      <c r="C63" s="226" t="s">
        <v>243</v>
      </c>
      <c r="D63" s="226" t="s">
        <v>20</v>
      </c>
      <c r="E63" s="226" t="s">
        <v>130</v>
      </c>
      <c r="F63" s="226" t="s">
        <v>47</v>
      </c>
      <c r="G63" s="226" t="s">
        <v>960</v>
      </c>
      <c r="H63" s="226" t="s">
        <v>44</v>
      </c>
      <c r="I63" s="226" t="s">
        <v>244</v>
      </c>
      <c r="J63" s="227">
        <v>20</v>
      </c>
      <c r="K63" s="229">
        <v>98</v>
      </c>
      <c r="L63" s="225">
        <v>44237</v>
      </c>
      <c r="M63" s="226" t="s">
        <v>53</v>
      </c>
      <c r="N63" s="226" t="s">
        <v>137</v>
      </c>
    </row>
    <row r="64" spans="1:14" ht="9.75" customHeight="1" x14ac:dyDescent="0.25">
      <c r="A64" s="226">
        <v>1293</v>
      </c>
      <c r="B64" s="226" t="s">
        <v>972</v>
      </c>
      <c r="C64" s="226" t="s">
        <v>280</v>
      </c>
      <c r="D64" s="226" t="s">
        <v>20</v>
      </c>
      <c r="E64" s="226" t="s">
        <v>130</v>
      </c>
      <c r="F64" s="226" t="s">
        <v>47</v>
      </c>
      <c r="G64" s="226" t="s">
        <v>962</v>
      </c>
      <c r="H64" s="226" t="s">
        <v>44</v>
      </c>
      <c r="I64" s="226" t="s">
        <v>281</v>
      </c>
      <c r="J64" s="227">
        <v>18</v>
      </c>
      <c r="K64" s="229">
        <v>50</v>
      </c>
      <c r="L64" s="225">
        <v>44237</v>
      </c>
      <c r="M64" s="226" t="s">
        <v>53</v>
      </c>
      <c r="N64" s="226" t="s">
        <v>137</v>
      </c>
    </row>
    <row r="65" spans="1:14" ht="9.75" customHeight="1" x14ac:dyDescent="0.25">
      <c r="A65" s="226">
        <v>644</v>
      </c>
      <c r="B65" s="226" t="s">
        <v>1448</v>
      </c>
      <c r="C65" s="226" t="s">
        <v>131</v>
      </c>
      <c r="D65" s="226" t="s">
        <v>20</v>
      </c>
      <c r="E65" s="226" t="s">
        <v>88</v>
      </c>
      <c r="F65" s="226" t="s">
        <v>47</v>
      </c>
      <c r="G65" s="226" t="s">
        <v>961</v>
      </c>
      <c r="H65" s="226" t="s">
        <v>44</v>
      </c>
      <c r="I65" s="226" t="s">
        <v>1449</v>
      </c>
      <c r="J65" s="227">
        <v>24</v>
      </c>
      <c r="K65" s="229">
        <v>75</v>
      </c>
      <c r="L65" s="225">
        <v>44237</v>
      </c>
      <c r="M65" s="226" t="s">
        <v>53</v>
      </c>
      <c r="N65" s="226" t="s">
        <v>137</v>
      </c>
    </row>
    <row r="66" spans="1:14" ht="9.75" customHeight="1" x14ac:dyDescent="0.25">
      <c r="A66" s="226">
        <v>1891</v>
      </c>
      <c r="B66" s="226" t="s">
        <v>1963</v>
      </c>
      <c r="C66" s="226" t="s">
        <v>1630</v>
      </c>
      <c r="D66" s="226" t="s">
        <v>1213</v>
      </c>
      <c r="E66" s="226" t="s">
        <v>1631</v>
      </c>
      <c r="F66" s="226" t="s">
        <v>47</v>
      </c>
      <c r="G66" s="226" t="s">
        <v>963</v>
      </c>
      <c r="H66" s="226" t="s">
        <v>44</v>
      </c>
      <c r="I66" s="226" t="s">
        <v>1632</v>
      </c>
      <c r="J66" s="227">
        <v>9</v>
      </c>
      <c r="K66" s="229">
        <v>21</v>
      </c>
      <c r="L66" s="225">
        <v>44237</v>
      </c>
      <c r="M66" s="226" t="s">
        <v>53</v>
      </c>
      <c r="N66" s="226" t="s">
        <v>1220</v>
      </c>
    </row>
    <row r="67" spans="1:14" ht="9.75" customHeight="1" x14ac:dyDescent="0.25">
      <c r="A67" s="101">
        <v>991</v>
      </c>
      <c r="B67" s="101" t="s">
        <v>1194</v>
      </c>
      <c r="C67" s="101" t="s">
        <v>840</v>
      </c>
      <c r="D67" s="101" t="s">
        <v>20</v>
      </c>
      <c r="E67" s="101" t="s">
        <v>20</v>
      </c>
      <c r="F67" s="101" t="s">
        <v>47</v>
      </c>
      <c r="G67" s="101" t="s">
        <v>960</v>
      </c>
      <c r="H67" s="101" t="s">
        <v>826</v>
      </c>
      <c r="I67" s="101" t="s">
        <v>841</v>
      </c>
      <c r="J67" s="101">
        <v>10</v>
      </c>
      <c r="K67" s="172">
        <v>81</v>
      </c>
      <c r="L67" s="103">
        <v>44237</v>
      </c>
      <c r="M67" s="101" t="s">
        <v>53</v>
      </c>
      <c r="N67" s="101" t="s">
        <v>50</v>
      </c>
    </row>
    <row r="68" spans="1:14" ht="9.75" customHeight="1" x14ac:dyDescent="0.25">
      <c r="A68" s="101">
        <v>1728</v>
      </c>
      <c r="B68" s="101" t="s">
        <v>1199</v>
      </c>
      <c r="C68" s="101" t="s">
        <v>864</v>
      </c>
      <c r="D68" s="101" t="s">
        <v>20</v>
      </c>
      <c r="E68" s="101" t="s">
        <v>20</v>
      </c>
      <c r="F68" s="101" t="s">
        <v>47</v>
      </c>
      <c r="G68" s="101" t="s">
        <v>961</v>
      </c>
      <c r="H68" s="101" t="s">
        <v>826</v>
      </c>
      <c r="I68" s="101" t="s">
        <v>865</v>
      </c>
      <c r="J68" s="101">
        <v>10</v>
      </c>
      <c r="K68" s="172">
        <v>32</v>
      </c>
      <c r="L68" s="103">
        <v>44237</v>
      </c>
      <c r="M68" s="101" t="s">
        <v>53</v>
      </c>
      <c r="N68" s="101" t="s">
        <v>67</v>
      </c>
    </row>
    <row r="69" spans="1:14" ht="9.75" customHeight="1" x14ac:dyDescent="0.25">
      <c r="A69" s="226">
        <v>776</v>
      </c>
      <c r="B69" s="226" t="s">
        <v>1377</v>
      </c>
      <c r="C69" s="226" t="s">
        <v>1378</v>
      </c>
      <c r="D69" s="226" t="s">
        <v>1215</v>
      </c>
      <c r="E69" s="226" t="s">
        <v>1379</v>
      </c>
      <c r="F69" s="226" t="s">
        <v>43</v>
      </c>
      <c r="G69" s="226" t="s">
        <v>961</v>
      </c>
      <c r="H69" s="226" t="s">
        <v>48</v>
      </c>
      <c r="I69" s="226" t="s">
        <v>1380</v>
      </c>
      <c r="J69" s="227">
        <v>3</v>
      </c>
      <c r="K69" s="229">
        <v>40</v>
      </c>
      <c r="L69" s="225">
        <v>44242</v>
      </c>
      <c r="M69" s="226" t="s">
        <v>53</v>
      </c>
      <c r="N69" s="226" t="s">
        <v>137</v>
      </c>
    </row>
    <row r="70" spans="1:14" ht="9.75" customHeight="1" x14ac:dyDescent="0.25">
      <c r="A70" s="226">
        <v>777</v>
      </c>
      <c r="B70" s="226" t="s">
        <v>1381</v>
      </c>
      <c r="C70" s="226" t="s">
        <v>171</v>
      </c>
      <c r="D70" s="226" t="s">
        <v>1215</v>
      </c>
      <c r="E70" s="226" t="s">
        <v>1379</v>
      </c>
      <c r="F70" s="226" t="s">
        <v>43</v>
      </c>
      <c r="G70" s="226" t="s">
        <v>961</v>
      </c>
      <c r="H70" s="226" t="s">
        <v>48</v>
      </c>
      <c r="I70" s="226" t="s">
        <v>1382</v>
      </c>
      <c r="J70" s="227">
        <v>2</v>
      </c>
      <c r="K70" s="229">
        <v>20</v>
      </c>
      <c r="L70" s="225">
        <v>44242</v>
      </c>
      <c r="M70" s="226" t="s">
        <v>53</v>
      </c>
      <c r="N70" s="226" t="s">
        <v>137</v>
      </c>
    </row>
    <row r="71" spans="1:14" ht="9.75" customHeight="1" x14ac:dyDescent="0.25">
      <c r="A71" s="226">
        <v>1322</v>
      </c>
      <c r="B71" s="226" t="s">
        <v>1466</v>
      </c>
      <c r="C71" s="226" t="s">
        <v>1467</v>
      </c>
      <c r="D71" s="226" t="s">
        <v>17</v>
      </c>
      <c r="E71" s="226" t="s">
        <v>1459</v>
      </c>
      <c r="F71" s="226" t="s">
        <v>47</v>
      </c>
      <c r="G71" s="226" t="s">
        <v>962</v>
      </c>
      <c r="H71" s="226" t="s">
        <v>48</v>
      </c>
      <c r="I71" s="226" t="s">
        <v>1468</v>
      </c>
      <c r="J71" s="227">
        <v>24</v>
      </c>
      <c r="K71" s="229">
        <v>60</v>
      </c>
      <c r="L71" s="225">
        <v>44243</v>
      </c>
      <c r="M71" s="226" t="s">
        <v>53</v>
      </c>
      <c r="N71" s="226" t="s">
        <v>67</v>
      </c>
    </row>
    <row r="72" spans="1:14" ht="9.75" customHeight="1" x14ac:dyDescent="0.25">
      <c r="A72" s="101">
        <v>1733</v>
      </c>
      <c r="B72" s="101" t="s">
        <v>32</v>
      </c>
      <c r="C72" s="101" t="s">
        <v>932</v>
      </c>
      <c r="D72" s="101" t="s">
        <v>20</v>
      </c>
      <c r="E72" s="101" t="s">
        <v>20</v>
      </c>
      <c r="F72" s="101" t="s">
        <v>47</v>
      </c>
      <c r="G72" s="101" t="s">
        <v>961</v>
      </c>
      <c r="H72" s="101" t="s">
        <v>826</v>
      </c>
      <c r="I72" s="101" t="s">
        <v>933</v>
      </c>
      <c r="J72" s="101">
        <v>10</v>
      </c>
      <c r="K72" s="172">
        <v>10</v>
      </c>
      <c r="L72" s="103">
        <v>44246</v>
      </c>
      <c r="M72" s="101" t="s">
        <v>53</v>
      </c>
      <c r="N72" s="101" t="s">
        <v>96</v>
      </c>
    </row>
    <row r="73" spans="1:14" ht="9.75" customHeight="1" x14ac:dyDescent="0.25">
      <c r="A73" s="226">
        <v>1622</v>
      </c>
      <c r="B73" s="226" t="s">
        <v>1069</v>
      </c>
      <c r="C73" s="226" t="s">
        <v>539</v>
      </c>
      <c r="D73" s="226" t="s">
        <v>19</v>
      </c>
      <c r="E73" s="226" t="s">
        <v>253</v>
      </c>
      <c r="F73" s="226" t="s">
        <v>47</v>
      </c>
      <c r="G73" s="226" t="s">
        <v>963</v>
      </c>
      <c r="H73" s="226" t="s">
        <v>48</v>
      </c>
      <c r="I73" s="226" t="s">
        <v>540</v>
      </c>
      <c r="J73" s="227">
        <v>6</v>
      </c>
      <c r="K73" s="229">
        <v>16</v>
      </c>
      <c r="L73" s="225">
        <v>44249</v>
      </c>
      <c r="M73" s="226" t="s">
        <v>53</v>
      </c>
      <c r="N73" s="226" t="s">
        <v>1225</v>
      </c>
    </row>
    <row r="74" spans="1:14" ht="9.75" customHeight="1" x14ac:dyDescent="0.25">
      <c r="A74" s="226">
        <v>29</v>
      </c>
      <c r="B74" s="226" t="s">
        <v>446</v>
      </c>
      <c r="C74" s="226" t="s">
        <v>447</v>
      </c>
      <c r="D74" s="226" t="s">
        <v>2</v>
      </c>
      <c r="E74" s="226" t="s">
        <v>2</v>
      </c>
      <c r="F74" s="226" t="s">
        <v>47</v>
      </c>
      <c r="G74" s="226" t="s">
        <v>960</v>
      </c>
      <c r="H74" s="226" t="s">
        <v>44</v>
      </c>
      <c r="I74" s="226" t="s">
        <v>448</v>
      </c>
      <c r="J74" s="227">
        <v>9</v>
      </c>
      <c r="K74" s="229">
        <v>65</v>
      </c>
      <c r="L74" s="225">
        <v>44253</v>
      </c>
      <c r="M74" s="226" t="s">
        <v>53</v>
      </c>
      <c r="N74" s="226" t="s">
        <v>50</v>
      </c>
    </row>
    <row r="75" spans="1:14" ht="9.75" customHeight="1" x14ac:dyDescent="0.25">
      <c r="A75" s="226">
        <v>1906</v>
      </c>
      <c r="B75" s="226" t="s">
        <v>1019</v>
      </c>
      <c r="C75" s="226" t="s">
        <v>684</v>
      </c>
      <c r="D75" s="226" t="s">
        <v>12</v>
      </c>
      <c r="E75" s="226" t="s">
        <v>200</v>
      </c>
      <c r="F75" s="226" t="s">
        <v>43</v>
      </c>
      <c r="G75" s="226" t="s">
        <v>963</v>
      </c>
      <c r="H75" s="226" t="s">
        <v>44</v>
      </c>
      <c r="I75" s="226" t="s">
        <v>958</v>
      </c>
      <c r="J75" s="227">
        <v>7</v>
      </c>
      <c r="K75" s="229">
        <v>1</v>
      </c>
      <c r="L75" s="225">
        <v>44253</v>
      </c>
      <c r="M75" s="226" t="s">
        <v>53</v>
      </c>
      <c r="N75" s="226" t="s">
        <v>1225</v>
      </c>
    </row>
    <row r="76" spans="1:14" ht="9.75" customHeight="1" x14ac:dyDescent="0.25">
      <c r="A76" s="226">
        <v>1503</v>
      </c>
      <c r="B76" s="226" t="s">
        <v>1023</v>
      </c>
      <c r="C76" s="226" t="s">
        <v>689</v>
      </c>
      <c r="D76" s="226" t="s">
        <v>12</v>
      </c>
      <c r="E76" s="226" t="s">
        <v>217</v>
      </c>
      <c r="F76" s="226" t="s">
        <v>47</v>
      </c>
      <c r="G76" s="226" t="s">
        <v>963</v>
      </c>
      <c r="H76" s="226" t="s">
        <v>44</v>
      </c>
      <c r="I76" s="226" t="s">
        <v>690</v>
      </c>
      <c r="J76" s="227">
        <v>5</v>
      </c>
      <c r="K76" s="229">
        <v>6</v>
      </c>
      <c r="L76" s="225">
        <v>44253</v>
      </c>
      <c r="M76" s="226" t="s">
        <v>53</v>
      </c>
      <c r="N76" s="226" t="s">
        <v>211</v>
      </c>
    </row>
    <row r="77" spans="1:14" ht="9.75" customHeight="1" x14ac:dyDescent="0.25">
      <c r="A77" s="226">
        <v>1540</v>
      </c>
      <c r="B77" s="226" t="s">
        <v>2008</v>
      </c>
      <c r="C77" s="226" t="s">
        <v>1315</v>
      </c>
      <c r="D77" s="226" t="s">
        <v>1217</v>
      </c>
      <c r="E77" s="226" t="s">
        <v>1300</v>
      </c>
      <c r="F77" s="226" t="s">
        <v>47</v>
      </c>
      <c r="G77" s="226" t="s">
        <v>963</v>
      </c>
      <c r="H77" s="226" t="s">
        <v>168</v>
      </c>
      <c r="I77" s="226" t="s">
        <v>1316</v>
      </c>
      <c r="J77" s="227">
        <v>0</v>
      </c>
      <c r="K77" s="229">
        <v>5</v>
      </c>
      <c r="L77" s="225">
        <v>44253</v>
      </c>
      <c r="M77" s="226" t="s">
        <v>53</v>
      </c>
      <c r="N77" s="226" t="s">
        <v>50</v>
      </c>
    </row>
    <row r="78" spans="1:14" ht="9.75" customHeight="1" x14ac:dyDescent="0.25">
      <c r="A78" s="226">
        <v>787</v>
      </c>
      <c r="B78" s="226" t="s">
        <v>1391</v>
      </c>
      <c r="C78" s="226" t="s">
        <v>1392</v>
      </c>
      <c r="D78" s="226" t="s">
        <v>1215</v>
      </c>
      <c r="E78" s="226" t="s">
        <v>1393</v>
      </c>
      <c r="F78" s="226" t="s">
        <v>43</v>
      </c>
      <c r="G78" s="226" t="s">
        <v>961</v>
      </c>
      <c r="H78" s="226" t="s">
        <v>48</v>
      </c>
      <c r="I78" s="226" t="s">
        <v>1394</v>
      </c>
      <c r="J78" s="227">
        <v>6</v>
      </c>
      <c r="K78" s="229">
        <v>30</v>
      </c>
      <c r="L78" s="225">
        <v>44253</v>
      </c>
      <c r="M78" s="226" t="s">
        <v>53</v>
      </c>
      <c r="N78" s="226" t="s">
        <v>67</v>
      </c>
    </row>
    <row r="79" spans="1:14" ht="9.75" customHeight="1" x14ac:dyDescent="0.25">
      <c r="A79" s="226">
        <v>1184</v>
      </c>
      <c r="B79" s="226" t="s">
        <v>1078</v>
      </c>
      <c r="C79" s="226" t="s">
        <v>628</v>
      </c>
      <c r="D79" s="226" t="s">
        <v>19</v>
      </c>
      <c r="E79" s="226" t="s">
        <v>19</v>
      </c>
      <c r="F79" s="226" t="s">
        <v>47</v>
      </c>
      <c r="G79" s="226" t="s">
        <v>962</v>
      </c>
      <c r="H79" s="226" t="s">
        <v>44</v>
      </c>
      <c r="I79" s="226" t="s">
        <v>629</v>
      </c>
      <c r="J79" s="227">
        <v>24</v>
      </c>
      <c r="K79" s="229">
        <v>7</v>
      </c>
      <c r="L79" s="225">
        <v>44253</v>
      </c>
      <c r="M79" s="226" t="s">
        <v>53</v>
      </c>
      <c r="N79" s="226" t="s">
        <v>317</v>
      </c>
    </row>
    <row r="80" spans="1:14" ht="9.75" customHeight="1" x14ac:dyDescent="0.25">
      <c r="A80" s="226">
        <v>1186</v>
      </c>
      <c r="B80" s="226" t="s">
        <v>1079</v>
      </c>
      <c r="C80" s="226" t="s">
        <v>630</v>
      </c>
      <c r="D80" s="226" t="s">
        <v>19</v>
      </c>
      <c r="E80" s="226" t="s">
        <v>19</v>
      </c>
      <c r="F80" s="226" t="s">
        <v>47</v>
      </c>
      <c r="G80" s="226" t="s">
        <v>962</v>
      </c>
      <c r="H80" s="226" t="s">
        <v>48</v>
      </c>
      <c r="I80" s="226" t="s">
        <v>631</v>
      </c>
      <c r="J80" s="227">
        <v>26</v>
      </c>
      <c r="K80" s="229">
        <v>2</v>
      </c>
      <c r="L80" s="225">
        <v>44253</v>
      </c>
      <c r="M80" s="226" t="s">
        <v>53</v>
      </c>
      <c r="N80" s="226" t="s">
        <v>317</v>
      </c>
    </row>
    <row r="81" spans="1:14" ht="9.75" customHeight="1" x14ac:dyDescent="0.25">
      <c r="A81" s="226">
        <v>1628</v>
      </c>
      <c r="B81" s="226" t="s">
        <v>1928</v>
      </c>
      <c r="C81" s="226" t="s">
        <v>543</v>
      </c>
      <c r="D81" s="226" t="s">
        <v>19</v>
      </c>
      <c r="E81" s="226" t="s">
        <v>19</v>
      </c>
      <c r="F81" s="226" t="s">
        <v>47</v>
      </c>
      <c r="G81" s="226" t="s">
        <v>963</v>
      </c>
      <c r="H81" s="226" t="s">
        <v>44</v>
      </c>
      <c r="I81" s="226" t="s">
        <v>544</v>
      </c>
      <c r="J81" s="227">
        <v>25</v>
      </c>
      <c r="K81" s="229">
        <v>5</v>
      </c>
      <c r="L81" s="225">
        <v>44253</v>
      </c>
      <c r="M81" s="226" t="s">
        <v>53</v>
      </c>
      <c r="N81" s="226" t="s">
        <v>317</v>
      </c>
    </row>
    <row r="82" spans="1:14" ht="9.75" customHeight="1" x14ac:dyDescent="0.25">
      <c r="A82" s="226">
        <v>1648</v>
      </c>
      <c r="B82" s="226" t="s">
        <v>1096</v>
      </c>
      <c r="C82" s="226" t="s">
        <v>745</v>
      </c>
      <c r="D82" s="226" t="s">
        <v>23</v>
      </c>
      <c r="E82" s="226" t="s">
        <v>74</v>
      </c>
      <c r="F82" s="226" t="s">
        <v>47</v>
      </c>
      <c r="G82" s="226" t="s">
        <v>963</v>
      </c>
      <c r="H82" s="226" t="s">
        <v>44</v>
      </c>
      <c r="I82" s="226" t="s">
        <v>746</v>
      </c>
      <c r="J82" s="227">
        <v>24</v>
      </c>
      <c r="K82" s="229">
        <v>25</v>
      </c>
      <c r="L82" s="225">
        <v>44253</v>
      </c>
      <c r="M82" s="226" t="s">
        <v>53</v>
      </c>
      <c r="N82" s="226" t="s">
        <v>50</v>
      </c>
    </row>
    <row r="83" spans="1:14" ht="9.75" customHeight="1" x14ac:dyDescent="0.25">
      <c r="A83" s="226">
        <v>1205</v>
      </c>
      <c r="B83" s="226" t="s">
        <v>1101</v>
      </c>
      <c r="C83" s="226" t="s">
        <v>177</v>
      </c>
      <c r="D83" s="226" t="s">
        <v>23</v>
      </c>
      <c r="E83" s="226" t="s">
        <v>23</v>
      </c>
      <c r="F83" s="226" t="s">
        <v>47</v>
      </c>
      <c r="G83" s="226" t="s">
        <v>962</v>
      </c>
      <c r="H83" s="226" t="s">
        <v>44</v>
      </c>
      <c r="I83" s="226" t="s">
        <v>178</v>
      </c>
      <c r="J83" s="227">
        <v>24</v>
      </c>
      <c r="K83" s="229">
        <v>30</v>
      </c>
      <c r="L83" s="225">
        <v>44253</v>
      </c>
      <c r="M83" s="226" t="s">
        <v>53</v>
      </c>
      <c r="N83" s="226" t="s">
        <v>1225</v>
      </c>
    </row>
    <row r="84" spans="1:14" ht="9.75" customHeight="1" x14ac:dyDescent="0.25">
      <c r="A84" s="226">
        <v>1675</v>
      </c>
      <c r="B84" s="226" t="s">
        <v>1114</v>
      </c>
      <c r="C84" s="226" t="s">
        <v>779</v>
      </c>
      <c r="D84" s="226" t="s">
        <v>23</v>
      </c>
      <c r="E84" s="226" t="s">
        <v>134</v>
      </c>
      <c r="F84" s="226" t="s">
        <v>47</v>
      </c>
      <c r="G84" s="226" t="s">
        <v>963</v>
      </c>
      <c r="H84" s="226" t="s">
        <v>44</v>
      </c>
      <c r="I84" s="226" t="s">
        <v>780</v>
      </c>
      <c r="J84" s="227">
        <v>9</v>
      </c>
      <c r="K84" s="229">
        <v>27</v>
      </c>
      <c r="L84" s="225">
        <v>44253</v>
      </c>
      <c r="M84" s="226" t="s">
        <v>53</v>
      </c>
      <c r="N84" s="226" t="s">
        <v>50</v>
      </c>
    </row>
    <row r="85" spans="1:14" ht="9.75" customHeight="1" x14ac:dyDescent="0.25">
      <c r="A85" s="101">
        <v>1478</v>
      </c>
      <c r="B85" s="101" t="s">
        <v>2478</v>
      </c>
      <c r="C85" s="199" t="s">
        <v>2053</v>
      </c>
      <c r="D85" s="101" t="s">
        <v>10</v>
      </c>
      <c r="E85" s="101" t="s">
        <v>82</v>
      </c>
      <c r="F85" s="101" t="s">
        <v>47</v>
      </c>
      <c r="G85" s="101" t="s">
        <v>961</v>
      </c>
      <c r="H85" s="101" t="s">
        <v>826</v>
      </c>
      <c r="I85" s="101" t="s">
        <v>2054</v>
      </c>
      <c r="J85" s="101">
        <v>10</v>
      </c>
      <c r="K85" s="172">
        <v>19</v>
      </c>
      <c r="L85" s="103">
        <v>44253</v>
      </c>
      <c r="M85" s="101" t="s">
        <v>53</v>
      </c>
      <c r="N85" s="101" t="s">
        <v>50</v>
      </c>
    </row>
    <row r="86" spans="1:14" ht="9.75" customHeight="1" x14ac:dyDescent="0.25">
      <c r="A86" s="101">
        <v>1694</v>
      </c>
      <c r="B86" s="101" t="s">
        <v>1920</v>
      </c>
      <c r="C86" s="101" t="s">
        <v>15</v>
      </c>
      <c r="D86" s="101" t="s">
        <v>15</v>
      </c>
      <c r="E86" s="101" t="s">
        <v>58</v>
      </c>
      <c r="F86" s="101" t="s">
        <v>47</v>
      </c>
      <c r="G86" s="101" t="s">
        <v>961</v>
      </c>
      <c r="H86" s="101" t="s">
        <v>826</v>
      </c>
      <c r="I86" s="101" t="s">
        <v>926</v>
      </c>
      <c r="J86" s="101">
        <v>10</v>
      </c>
      <c r="K86" s="172">
        <v>5</v>
      </c>
      <c r="L86" s="103">
        <v>44253</v>
      </c>
      <c r="M86" s="101" t="s">
        <v>53</v>
      </c>
      <c r="N86" s="101" t="s">
        <v>114</v>
      </c>
    </row>
    <row r="87" spans="1:14" ht="9.75" customHeight="1" x14ac:dyDescent="0.25">
      <c r="A87" s="226">
        <v>1695</v>
      </c>
      <c r="B87" s="226" t="s">
        <v>2009</v>
      </c>
      <c r="C87" s="226" t="s">
        <v>1417</v>
      </c>
      <c r="D87" s="226" t="s">
        <v>159</v>
      </c>
      <c r="E87" s="226" t="s">
        <v>1418</v>
      </c>
      <c r="F87" s="226" t="s">
        <v>47</v>
      </c>
      <c r="G87" s="226" t="s">
        <v>963</v>
      </c>
      <c r="H87" s="226" t="s">
        <v>44</v>
      </c>
      <c r="I87" s="226" t="s">
        <v>1419</v>
      </c>
      <c r="J87" s="227">
        <v>7</v>
      </c>
      <c r="K87" s="229">
        <v>5</v>
      </c>
      <c r="L87" s="225">
        <v>44272</v>
      </c>
      <c r="M87" s="226" t="s">
        <v>53</v>
      </c>
      <c r="N87" s="226" t="s">
        <v>956</v>
      </c>
    </row>
    <row r="88" spans="1:14" ht="9.75" customHeight="1" x14ac:dyDescent="0.25">
      <c r="A88" s="226">
        <v>1539</v>
      </c>
      <c r="B88" s="226" t="s">
        <v>1987</v>
      </c>
      <c r="C88" s="226" t="s">
        <v>1313</v>
      </c>
      <c r="D88" s="226" t="s">
        <v>1217</v>
      </c>
      <c r="E88" s="226" t="s">
        <v>1300</v>
      </c>
      <c r="F88" s="226" t="s">
        <v>47</v>
      </c>
      <c r="G88" s="226" t="s">
        <v>963</v>
      </c>
      <c r="H88" s="226" t="s">
        <v>48</v>
      </c>
      <c r="I88" s="226" t="s">
        <v>1314</v>
      </c>
      <c r="J88" s="227">
        <v>24</v>
      </c>
      <c r="K88" s="229">
        <v>5</v>
      </c>
      <c r="L88" s="225">
        <v>44280</v>
      </c>
      <c r="M88" s="226" t="s">
        <v>53</v>
      </c>
      <c r="N88" s="226" t="s">
        <v>1220</v>
      </c>
    </row>
    <row r="89" spans="1:14" ht="9.75" customHeight="1" x14ac:dyDescent="0.25">
      <c r="A89" s="226">
        <v>1204</v>
      </c>
      <c r="B89" s="226" t="s">
        <v>1100</v>
      </c>
      <c r="C89" s="226" t="s">
        <v>652</v>
      </c>
      <c r="D89" s="226" t="s">
        <v>23</v>
      </c>
      <c r="E89" s="226" t="s">
        <v>653</v>
      </c>
      <c r="F89" s="226" t="s">
        <v>47</v>
      </c>
      <c r="G89" s="226" t="s">
        <v>962</v>
      </c>
      <c r="H89" s="226" t="s">
        <v>44</v>
      </c>
      <c r="I89" s="226" t="s">
        <v>654</v>
      </c>
      <c r="J89" s="227">
        <v>11</v>
      </c>
      <c r="K89" s="229">
        <v>6</v>
      </c>
      <c r="L89" s="225">
        <v>44285</v>
      </c>
      <c r="M89" s="226" t="s">
        <v>53</v>
      </c>
      <c r="N89" s="226" t="s">
        <v>141</v>
      </c>
    </row>
    <row r="90" spans="1:14" ht="9.75" customHeight="1" x14ac:dyDescent="0.25">
      <c r="A90" s="226">
        <v>552</v>
      </c>
      <c r="B90" s="226" t="s">
        <v>467</v>
      </c>
      <c r="C90" s="226" t="s">
        <v>468</v>
      </c>
      <c r="D90" s="226" t="s">
        <v>19</v>
      </c>
      <c r="E90" s="226" t="s">
        <v>469</v>
      </c>
      <c r="F90" s="226" t="s">
        <v>47</v>
      </c>
      <c r="G90" s="226" t="s">
        <v>961</v>
      </c>
      <c r="H90" s="226" t="s">
        <v>48</v>
      </c>
      <c r="I90" s="226" t="s">
        <v>470</v>
      </c>
      <c r="J90" s="227">
        <v>13</v>
      </c>
      <c r="K90" s="229">
        <v>14</v>
      </c>
      <c r="L90" s="225">
        <v>44307</v>
      </c>
      <c r="M90" s="226" t="s">
        <v>53</v>
      </c>
      <c r="N90" s="226" t="s">
        <v>1903</v>
      </c>
    </row>
    <row r="91" spans="1:14" ht="9.75" customHeight="1" x14ac:dyDescent="0.25">
      <c r="A91" s="226">
        <v>1215</v>
      </c>
      <c r="B91" s="226" t="s">
        <v>1930</v>
      </c>
      <c r="C91" s="226" t="s">
        <v>662</v>
      </c>
      <c r="D91" s="226" t="s">
        <v>23</v>
      </c>
      <c r="E91" s="226" t="s">
        <v>23</v>
      </c>
      <c r="F91" s="226" t="s">
        <v>47</v>
      </c>
      <c r="G91" s="226" t="s">
        <v>962</v>
      </c>
      <c r="H91" s="226" t="s">
        <v>63</v>
      </c>
      <c r="I91" s="226" t="s">
        <v>663</v>
      </c>
      <c r="J91" s="227">
        <v>24</v>
      </c>
      <c r="K91" s="229">
        <v>6</v>
      </c>
      <c r="L91" s="225">
        <v>44316</v>
      </c>
      <c r="M91" s="226" t="s">
        <v>53</v>
      </c>
      <c r="N91" s="226" t="s">
        <v>211</v>
      </c>
    </row>
    <row r="92" spans="1:14" ht="9.75" customHeight="1" x14ac:dyDescent="0.25">
      <c r="A92" s="226">
        <v>1660</v>
      </c>
      <c r="B92" s="226" t="s">
        <v>1104</v>
      </c>
      <c r="C92" s="226" t="s">
        <v>765</v>
      </c>
      <c r="D92" s="226" t="s">
        <v>23</v>
      </c>
      <c r="E92" s="226" t="s">
        <v>23</v>
      </c>
      <c r="F92" s="226" t="s">
        <v>47</v>
      </c>
      <c r="G92" s="226" t="s">
        <v>963</v>
      </c>
      <c r="H92" s="226" t="s">
        <v>44</v>
      </c>
      <c r="I92" s="226" t="s">
        <v>766</v>
      </c>
      <c r="J92" s="227">
        <v>14</v>
      </c>
      <c r="K92" s="229">
        <v>20</v>
      </c>
      <c r="L92" s="225">
        <v>44316</v>
      </c>
      <c r="M92" s="226" t="s">
        <v>53</v>
      </c>
      <c r="N92" s="226" t="s">
        <v>50</v>
      </c>
    </row>
    <row r="93" spans="1:14" ht="9.75" customHeight="1" x14ac:dyDescent="0.25">
      <c r="A93" s="226">
        <v>764</v>
      </c>
      <c r="B93" s="226" t="s">
        <v>1365</v>
      </c>
      <c r="C93" s="226" t="s">
        <v>1366</v>
      </c>
      <c r="D93" s="226" t="s">
        <v>1212</v>
      </c>
      <c r="E93" s="226" t="s">
        <v>1359</v>
      </c>
      <c r="F93" s="226" t="s">
        <v>43</v>
      </c>
      <c r="G93" s="226" t="s">
        <v>961</v>
      </c>
      <c r="H93" s="226" t="s">
        <v>48</v>
      </c>
      <c r="I93" s="226" t="s">
        <v>1367</v>
      </c>
      <c r="J93" s="227">
        <v>2</v>
      </c>
      <c r="K93" s="229">
        <v>26</v>
      </c>
      <c r="L93" s="225">
        <v>44323</v>
      </c>
      <c r="M93" s="226" t="s">
        <v>53</v>
      </c>
      <c r="N93" s="226" t="s">
        <v>67</v>
      </c>
    </row>
    <row r="94" spans="1:14" ht="9.75" customHeight="1" x14ac:dyDescent="0.25">
      <c r="A94" s="101">
        <v>1548</v>
      </c>
      <c r="B94" s="101" t="s">
        <v>2111</v>
      </c>
      <c r="C94" s="101" t="s">
        <v>1683</v>
      </c>
      <c r="D94" s="101" t="s">
        <v>1218</v>
      </c>
      <c r="E94" s="101" t="s">
        <v>1218</v>
      </c>
      <c r="F94" s="101" t="s">
        <v>47</v>
      </c>
      <c r="G94" s="101" t="s">
        <v>961</v>
      </c>
      <c r="H94" s="101" t="s">
        <v>826</v>
      </c>
      <c r="I94" s="101" t="s">
        <v>1684</v>
      </c>
      <c r="J94" s="101">
        <v>10</v>
      </c>
      <c r="K94" s="172">
        <v>5</v>
      </c>
      <c r="L94" s="103">
        <v>44326</v>
      </c>
      <c r="M94" s="101" t="s">
        <v>53</v>
      </c>
      <c r="N94" s="101" t="s">
        <v>290</v>
      </c>
    </row>
    <row r="95" spans="1:14" ht="9.75" customHeight="1" x14ac:dyDescent="0.25">
      <c r="A95" s="226">
        <v>1108</v>
      </c>
      <c r="B95" s="226" t="s">
        <v>32</v>
      </c>
      <c r="C95" s="226" t="s">
        <v>1329</v>
      </c>
      <c r="D95" s="226" t="s">
        <v>1218</v>
      </c>
      <c r="E95" s="226" t="s">
        <v>1218</v>
      </c>
      <c r="F95" s="226" t="s">
        <v>47</v>
      </c>
      <c r="G95" s="226" t="s">
        <v>962</v>
      </c>
      <c r="H95" s="226" t="s">
        <v>48</v>
      </c>
      <c r="I95" s="226" t="s">
        <v>1330</v>
      </c>
      <c r="J95" s="227">
        <v>24</v>
      </c>
      <c r="K95" s="229">
        <v>2</v>
      </c>
      <c r="L95" s="225">
        <v>44336</v>
      </c>
      <c r="M95" s="226" t="s">
        <v>53</v>
      </c>
      <c r="N95" s="226" t="s">
        <v>1225</v>
      </c>
    </row>
    <row r="96" spans="1:14" ht="9.75" customHeight="1" x14ac:dyDescent="0.25">
      <c r="A96" s="226">
        <v>1770</v>
      </c>
      <c r="B96" s="226" t="s">
        <v>32</v>
      </c>
      <c r="C96" s="226" t="s">
        <v>1469</v>
      </c>
      <c r="D96" s="226" t="s">
        <v>17</v>
      </c>
      <c r="E96" s="226" t="s">
        <v>1459</v>
      </c>
      <c r="F96" s="226" t="s">
        <v>47</v>
      </c>
      <c r="G96" s="226" t="s">
        <v>963</v>
      </c>
      <c r="H96" s="226" t="s">
        <v>44</v>
      </c>
      <c r="I96" s="226" t="s">
        <v>1470</v>
      </c>
      <c r="J96" s="227">
        <v>20</v>
      </c>
      <c r="K96" s="229">
        <v>5</v>
      </c>
      <c r="L96" s="225">
        <v>44337</v>
      </c>
      <c r="M96" s="226" t="s">
        <v>53</v>
      </c>
      <c r="N96" s="226" t="s">
        <v>96</v>
      </c>
    </row>
    <row r="97" spans="1:14" ht="9.75" customHeight="1" x14ac:dyDescent="0.25">
      <c r="A97" s="226">
        <v>1793</v>
      </c>
      <c r="B97" s="226" t="s">
        <v>1994</v>
      </c>
      <c r="C97" s="226" t="s">
        <v>1511</v>
      </c>
      <c r="D97" s="226" t="s">
        <v>17</v>
      </c>
      <c r="E97" s="226" t="s">
        <v>1503</v>
      </c>
      <c r="F97" s="226" t="s">
        <v>47</v>
      </c>
      <c r="G97" s="226" t="s">
        <v>963</v>
      </c>
      <c r="H97" s="226" t="s">
        <v>44</v>
      </c>
      <c r="I97" s="226" t="s">
        <v>1512</v>
      </c>
      <c r="J97" s="227">
        <v>24</v>
      </c>
      <c r="K97" s="229">
        <v>5</v>
      </c>
      <c r="L97" s="225">
        <v>44337</v>
      </c>
      <c r="M97" s="226" t="s">
        <v>53</v>
      </c>
      <c r="N97" s="226" t="s">
        <v>96</v>
      </c>
    </row>
    <row r="98" spans="1:14" ht="9.75" customHeight="1" x14ac:dyDescent="0.25">
      <c r="A98" s="226">
        <v>599</v>
      </c>
      <c r="B98" s="226" t="s">
        <v>644</v>
      </c>
      <c r="C98" s="226" t="s">
        <v>645</v>
      </c>
      <c r="D98" s="226" t="s">
        <v>23</v>
      </c>
      <c r="E98" s="226" t="s">
        <v>23</v>
      </c>
      <c r="F98" s="226" t="s">
        <v>43</v>
      </c>
      <c r="G98" s="226" t="s">
        <v>961</v>
      </c>
      <c r="H98" s="226" t="s">
        <v>44</v>
      </c>
      <c r="I98" s="226" t="s">
        <v>646</v>
      </c>
      <c r="J98" s="227">
        <v>10</v>
      </c>
      <c r="K98" s="229">
        <v>12</v>
      </c>
      <c r="L98" s="225">
        <v>44347</v>
      </c>
      <c r="M98" s="226" t="s">
        <v>53</v>
      </c>
      <c r="N98" s="226" t="s">
        <v>96</v>
      </c>
    </row>
    <row r="99" spans="1:14" ht="9.75" customHeight="1" x14ac:dyDescent="0.25">
      <c r="A99" s="226">
        <v>1238</v>
      </c>
      <c r="B99" s="226" t="s">
        <v>1121</v>
      </c>
      <c r="C99" s="226" t="s">
        <v>233</v>
      </c>
      <c r="D99" s="226" t="s">
        <v>15</v>
      </c>
      <c r="E99" s="226" t="s">
        <v>58</v>
      </c>
      <c r="F99" s="226" t="s">
        <v>47</v>
      </c>
      <c r="G99" s="226" t="s">
        <v>962</v>
      </c>
      <c r="H99" s="226" t="s">
        <v>63</v>
      </c>
      <c r="I99" s="226" t="s">
        <v>234</v>
      </c>
      <c r="J99" s="227">
        <v>18</v>
      </c>
      <c r="K99" s="229">
        <v>10</v>
      </c>
      <c r="L99" s="225">
        <v>44347</v>
      </c>
      <c r="M99" s="226" t="s">
        <v>53</v>
      </c>
      <c r="N99" s="226" t="s">
        <v>50</v>
      </c>
    </row>
    <row r="100" spans="1:14" ht="9.75" customHeight="1" x14ac:dyDescent="0.25">
      <c r="A100" s="226">
        <v>1795</v>
      </c>
      <c r="B100" s="226" t="s">
        <v>2143</v>
      </c>
      <c r="C100" s="226" t="s">
        <v>1515</v>
      </c>
      <c r="D100" s="226" t="s">
        <v>17</v>
      </c>
      <c r="E100" s="226" t="s">
        <v>1503</v>
      </c>
      <c r="F100" s="226" t="s">
        <v>47</v>
      </c>
      <c r="G100" s="226" t="s">
        <v>963</v>
      </c>
      <c r="H100" s="226" t="s">
        <v>44</v>
      </c>
      <c r="I100" s="226" t="s">
        <v>1516</v>
      </c>
      <c r="J100" s="227">
        <v>24</v>
      </c>
      <c r="K100" s="229">
        <v>30</v>
      </c>
      <c r="L100" s="225">
        <v>44365</v>
      </c>
      <c r="M100" s="226" t="s">
        <v>53</v>
      </c>
      <c r="N100" s="226" t="s">
        <v>50</v>
      </c>
    </row>
    <row r="101" spans="1:14" ht="9.75" customHeight="1" x14ac:dyDescent="0.25">
      <c r="A101" s="226">
        <v>1535</v>
      </c>
      <c r="B101" s="226" t="s">
        <v>32</v>
      </c>
      <c r="C101" s="226" t="s">
        <v>1309</v>
      </c>
      <c r="D101" s="226" t="s">
        <v>1217</v>
      </c>
      <c r="E101" s="226" t="s">
        <v>1300</v>
      </c>
      <c r="F101" s="226" t="s">
        <v>47</v>
      </c>
      <c r="G101" s="226" t="s">
        <v>963</v>
      </c>
      <c r="H101" s="226" t="s">
        <v>44</v>
      </c>
      <c r="I101" s="226" t="s">
        <v>1310</v>
      </c>
      <c r="J101" s="227">
        <v>24</v>
      </c>
      <c r="K101" s="229">
        <v>1</v>
      </c>
      <c r="L101" s="225">
        <v>44377</v>
      </c>
      <c r="M101" s="226" t="s">
        <v>53</v>
      </c>
      <c r="N101" s="226" t="s">
        <v>1220</v>
      </c>
    </row>
    <row r="102" spans="1:14" ht="9.75" customHeight="1" x14ac:dyDescent="0.25">
      <c r="A102" s="101">
        <v>1496</v>
      </c>
      <c r="B102" s="101" t="s">
        <v>32</v>
      </c>
      <c r="C102" s="101" t="s">
        <v>1214</v>
      </c>
      <c r="D102" s="101" t="s">
        <v>1217</v>
      </c>
      <c r="E102" s="101" t="s">
        <v>1300</v>
      </c>
      <c r="F102" s="101" t="s">
        <v>47</v>
      </c>
      <c r="G102" s="101" t="s">
        <v>961</v>
      </c>
      <c r="H102" s="101" t="s">
        <v>826</v>
      </c>
      <c r="I102" s="101" t="s">
        <v>1671</v>
      </c>
      <c r="J102" s="101">
        <v>10</v>
      </c>
      <c r="K102" s="172">
        <v>5</v>
      </c>
      <c r="L102" s="103">
        <v>44377</v>
      </c>
      <c r="M102" s="101" t="s">
        <v>53</v>
      </c>
      <c r="N102" s="101" t="s">
        <v>317</v>
      </c>
    </row>
    <row r="103" spans="1:14" ht="9.75" customHeight="1" x14ac:dyDescent="0.25">
      <c r="A103" s="226">
        <v>1483</v>
      </c>
      <c r="B103" s="226" t="s">
        <v>1944</v>
      </c>
      <c r="C103" s="226" t="s">
        <v>1242</v>
      </c>
      <c r="D103" s="226" t="s">
        <v>16</v>
      </c>
      <c r="E103" s="226" t="s">
        <v>55</v>
      </c>
      <c r="F103" s="226" t="s">
        <v>47</v>
      </c>
      <c r="G103" s="226" t="s">
        <v>963</v>
      </c>
      <c r="H103" s="226" t="s">
        <v>168</v>
      </c>
      <c r="I103" s="226" t="s">
        <v>1243</v>
      </c>
      <c r="J103" s="227">
        <v>0</v>
      </c>
      <c r="K103" s="229">
        <v>15</v>
      </c>
      <c r="L103" s="225">
        <v>44405</v>
      </c>
      <c r="M103" s="226" t="s">
        <v>53</v>
      </c>
      <c r="N103" s="226" t="s">
        <v>50</v>
      </c>
    </row>
    <row r="104" spans="1:14" ht="9.75" customHeight="1" x14ac:dyDescent="0.25">
      <c r="A104" s="226">
        <v>1811</v>
      </c>
      <c r="B104" s="226" t="s">
        <v>1940</v>
      </c>
      <c r="C104" s="226" t="s">
        <v>1525</v>
      </c>
      <c r="D104" s="226" t="s">
        <v>17</v>
      </c>
      <c r="E104" s="226" t="s">
        <v>1503</v>
      </c>
      <c r="F104" s="226" t="s">
        <v>47</v>
      </c>
      <c r="G104" s="226" t="s">
        <v>963</v>
      </c>
      <c r="H104" s="226" t="s">
        <v>48</v>
      </c>
      <c r="I104" s="226" t="s">
        <v>1526</v>
      </c>
      <c r="J104" s="227">
        <v>24</v>
      </c>
      <c r="K104" s="229">
        <v>5</v>
      </c>
      <c r="L104" s="225">
        <v>44414</v>
      </c>
      <c r="M104" s="226" t="s">
        <v>53</v>
      </c>
      <c r="N104" s="226" t="s">
        <v>956</v>
      </c>
    </row>
    <row r="105" spans="1:14" ht="9.75" customHeight="1" x14ac:dyDescent="0.25">
      <c r="A105" s="101">
        <v>1641</v>
      </c>
      <c r="B105" s="101" t="s">
        <v>1185</v>
      </c>
      <c r="C105" s="101" t="s">
        <v>739</v>
      </c>
      <c r="D105" s="101" t="s">
        <v>8</v>
      </c>
      <c r="E105" s="101" t="s">
        <v>739</v>
      </c>
      <c r="F105" s="101" t="s">
        <v>47</v>
      </c>
      <c r="G105" s="101" t="s">
        <v>961</v>
      </c>
      <c r="H105" s="101" t="s">
        <v>826</v>
      </c>
      <c r="I105" s="101" t="s">
        <v>914</v>
      </c>
      <c r="J105" s="101">
        <v>10</v>
      </c>
      <c r="K105" s="172">
        <v>10</v>
      </c>
      <c r="L105" s="103">
        <v>44417</v>
      </c>
      <c r="M105" s="101" t="s">
        <v>53</v>
      </c>
      <c r="N105" s="101" t="s">
        <v>50</v>
      </c>
    </row>
    <row r="106" spans="1:14" ht="9.75" customHeight="1" x14ac:dyDescent="0.25">
      <c r="A106" s="226">
        <v>653</v>
      </c>
      <c r="B106" s="226" t="s">
        <v>403</v>
      </c>
      <c r="C106" s="226" t="s">
        <v>404</v>
      </c>
      <c r="D106" s="226" t="s">
        <v>20</v>
      </c>
      <c r="E106" s="226" t="s">
        <v>327</v>
      </c>
      <c r="F106" s="226" t="s">
        <v>43</v>
      </c>
      <c r="G106" s="226" t="s">
        <v>961</v>
      </c>
      <c r="H106" s="226" t="s">
        <v>44</v>
      </c>
      <c r="I106" s="226" t="s">
        <v>405</v>
      </c>
      <c r="J106" s="227">
        <v>2</v>
      </c>
      <c r="K106" s="229">
        <v>25</v>
      </c>
      <c r="L106" s="225">
        <v>44418</v>
      </c>
      <c r="M106" s="226" t="s">
        <v>53</v>
      </c>
      <c r="N106" s="226" t="s">
        <v>137</v>
      </c>
    </row>
    <row r="107" spans="1:14" ht="9.75" customHeight="1" x14ac:dyDescent="0.25">
      <c r="A107" s="226">
        <v>115</v>
      </c>
      <c r="B107" s="226" t="s">
        <v>361</v>
      </c>
      <c r="C107" s="226" t="s">
        <v>362</v>
      </c>
      <c r="D107" s="226" t="s">
        <v>20</v>
      </c>
      <c r="E107" s="226" t="s">
        <v>333</v>
      </c>
      <c r="F107" s="226" t="s">
        <v>47</v>
      </c>
      <c r="G107" s="226" t="s">
        <v>960</v>
      </c>
      <c r="H107" s="226" t="s">
        <v>44</v>
      </c>
      <c r="I107" s="226" t="s">
        <v>363</v>
      </c>
      <c r="J107" s="227">
        <v>10</v>
      </c>
      <c r="K107" s="229">
        <v>49</v>
      </c>
      <c r="L107" s="225">
        <v>44418</v>
      </c>
      <c r="M107" s="226" t="s">
        <v>53</v>
      </c>
      <c r="N107" s="226" t="s">
        <v>67</v>
      </c>
    </row>
    <row r="108" spans="1:14" ht="9.75" customHeight="1" x14ac:dyDescent="0.25">
      <c r="A108" s="226">
        <v>1262</v>
      </c>
      <c r="B108" s="226" t="s">
        <v>967</v>
      </c>
      <c r="C108" s="226" t="s">
        <v>428</v>
      </c>
      <c r="D108" s="226" t="s">
        <v>20</v>
      </c>
      <c r="E108" s="226" t="s">
        <v>333</v>
      </c>
      <c r="F108" s="226" t="s">
        <v>47</v>
      </c>
      <c r="G108" s="226" t="s">
        <v>962</v>
      </c>
      <c r="H108" s="226" t="s">
        <v>44</v>
      </c>
      <c r="I108" s="226" t="s">
        <v>429</v>
      </c>
      <c r="J108" s="227">
        <v>9</v>
      </c>
      <c r="K108" s="229">
        <v>36</v>
      </c>
      <c r="L108" s="225">
        <v>44418</v>
      </c>
      <c r="M108" s="226" t="s">
        <v>53</v>
      </c>
      <c r="N108" s="226" t="s">
        <v>67</v>
      </c>
    </row>
    <row r="109" spans="1:14" ht="9.75" customHeight="1" x14ac:dyDescent="0.25">
      <c r="A109" s="226">
        <v>1263</v>
      </c>
      <c r="B109" s="226" t="s">
        <v>968</v>
      </c>
      <c r="C109" s="226" t="s">
        <v>332</v>
      </c>
      <c r="D109" s="226" t="s">
        <v>20</v>
      </c>
      <c r="E109" s="226" t="s">
        <v>333</v>
      </c>
      <c r="F109" s="226" t="s">
        <v>47</v>
      </c>
      <c r="G109" s="226" t="s">
        <v>962</v>
      </c>
      <c r="H109" s="226" t="s">
        <v>44</v>
      </c>
      <c r="I109" s="226" t="s">
        <v>334</v>
      </c>
      <c r="J109" s="227">
        <v>9</v>
      </c>
      <c r="K109" s="229">
        <v>5</v>
      </c>
      <c r="L109" s="225">
        <v>44418</v>
      </c>
      <c r="M109" s="226" t="s">
        <v>53</v>
      </c>
      <c r="N109" s="226" t="s">
        <v>317</v>
      </c>
    </row>
    <row r="110" spans="1:14" ht="9.75" customHeight="1" x14ac:dyDescent="0.25">
      <c r="A110" s="226">
        <v>147</v>
      </c>
      <c r="B110" s="226" t="s">
        <v>239</v>
      </c>
      <c r="C110" s="226" t="s">
        <v>2065</v>
      </c>
      <c r="D110" s="226" t="s">
        <v>20</v>
      </c>
      <c r="E110" s="226" t="s">
        <v>20</v>
      </c>
      <c r="F110" s="226" t="s">
        <v>47</v>
      </c>
      <c r="G110" s="226" t="s">
        <v>960</v>
      </c>
      <c r="H110" s="226" t="s">
        <v>44</v>
      </c>
      <c r="I110" s="226" t="s">
        <v>241</v>
      </c>
      <c r="J110" s="227">
        <v>24</v>
      </c>
      <c r="K110" s="229">
        <v>99</v>
      </c>
      <c r="L110" s="225">
        <v>44418</v>
      </c>
      <c r="M110" s="226" t="s">
        <v>53</v>
      </c>
      <c r="N110" s="226" t="s">
        <v>67</v>
      </c>
    </row>
    <row r="111" spans="1:14" ht="9.75" customHeight="1" x14ac:dyDescent="0.25">
      <c r="A111" s="226">
        <v>1933</v>
      </c>
      <c r="B111" s="226" t="s">
        <v>971</v>
      </c>
      <c r="C111" s="226" t="s">
        <v>274</v>
      </c>
      <c r="D111" s="226" t="s">
        <v>20</v>
      </c>
      <c r="E111" s="226" t="s">
        <v>20</v>
      </c>
      <c r="F111" s="226" t="s">
        <v>47</v>
      </c>
      <c r="G111" s="226" t="s">
        <v>960</v>
      </c>
      <c r="H111" s="226" t="s">
        <v>48</v>
      </c>
      <c r="I111" s="226" t="s">
        <v>1934</v>
      </c>
      <c r="J111" s="227">
        <v>0</v>
      </c>
      <c r="K111" s="229">
        <v>40</v>
      </c>
      <c r="L111" s="225">
        <v>44418</v>
      </c>
      <c r="M111" s="226" t="s">
        <v>53</v>
      </c>
      <c r="N111" s="226" t="s">
        <v>67</v>
      </c>
    </row>
    <row r="112" spans="1:14" ht="9.75" customHeight="1" x14ac:dyDescent="0.25">
      <c r="A112" s="226">
        <v>1264</v>
      </c>
      <c r="B112" s="226" t="s">
        <v>1130</v>
      </c>
      <c r="C112" s="226" t="s">
        <v>2027</v>
      </c>
      <c r="D112" s="226" t="s">
        <v>20</v>
      </c>
      <c r="E112" s="226" t="s">
        <v>20</v>
      </c>
      <c r="F112" s="226" t="s">
        <v>47</v>
      </c>
      <c r="G112" s="226" t="s">
        <v>962</v>
      </c>
      <c r="H112" s="226" t="s">
        <v>44</v>
      </c>
      <c r="I112" s="226" t="s">
        <v>335</v>
      </c>
      <c r="J112" s="227">
        <v>20</v>
      </c>
      <c r="K112" s="229">
        <v>9</v>
      </c>
      <c r="L112" s="225">
        <v>44418</v>
      </c>
      <c r="M112" s="226" t="s">
        <v>53</v>
      </c>
      <c r="N112" s="226" t="s">
        <v>114</v>
      </c>
    </row>
    <row r="113" spans="1:14" ht="9.75" customHeight="1" x14ac:dyDescent="0.25">
      <c r="A113" s="226">
        <v>1721</v>
      </c>
      <c r="B113" s="226" t="s">
        <v>1135</v>
      </c>
      <c r="C113" s="226" t="s">
        <v>558</v>
      </c>
      <c r="D113" s="226" t="s">
        <v>20</v>
      </c>
      <c r="E113" s="226" t="s">
        <v>20</v>
      </c>
      <c r="F113" s="226" t="s">
        <v>47</v>
      </c>
      <c r="G113" s="226" t="s">
        <v>963</v>
      </c>
      <c r="H113" s="226" t="s">
        <v>44</v>
      </c>
      <c r="I113" s="226" t="s">
        <v>559</v>
      </c>
      <c r="J113" s="227">
        <v>24</v>
      </c>
      <c r="K113" s="229">
        <v>14</v>
      </c>
      <c r="L113" s="225">
        <v>44418</v>
      </c>
      <c r="M113" s="226" t="s">
        <v>53</v>
      </c>
      <c r="N113" s="226" t="s">
        <v>1225</v>
      </c>
    </row>
    <row r="114" spans="1:14" ht="9.75" customHeight="1" x14ac:dyDescent="0.25">
      <c r="A114" s="226">
        <v>1292</v>
      </c>
      <c r="B114" s="226" t="s">
        <v>1141</v>
      </c>
      <c r="C114" s="226" t="s">
        <v>245</v>
      </c>
      <c r="D114" s="226" t="s">
        <v>20</v>
      </c>
      <c r="E114" s="226" t="s">
        <v>130</v>
      </c>
      <c r="F114" s="226" t="s">
        <v>47</v>
      </c>
      <c r="G114" s="226" t="s">
        <v>962</v>
      </c>
      <c r="H114" s="226" t="s">
        <v>44</v>
      </c>
      <c r="I114" s="226" t="s">
        <v>246</v>
      </c>
      <c r="J114" s="227">
        <v>24</v>
      </c>
      <c r="K114" s="229">
        <v>80</v>
      </c>
      <c r="L114" s="225">
        <v>44418</v>
      </c>
      <c r="M114" s="226" t="s">
        <v>53</v>
      </c>
      <c r="N114" s="226" t="s">
        <v>137</v>
      </c>
    </row>
    <row r="115" spans="1:14" ht="9.75" customHeight="1" x14ac:dyDescent="0.25">
      <c r="A115" s="226">
        <v>1748</v>
      </c>
      <c r="B115" s="226" t="s">
        <v>1143</v>
      </c>
      <c r="C115" s="226" t="s">
        <v>564</v>
      </c>
      <c r="D115" s="226" t="s">
        <v>20</v>
      </c>
      <c r="E115" s="226" t="s">
        <v>130</v>
      </c>
      <c r="F115" s="226" t="s">
        <v>47</v>
      </c>
      <c r="G115" s="226" t="s">
        <v>963</v>
      </c>
      <c r="H115" s="226" t="s">
        <v>44</v>
      </c>
      <c r="I115" s="226" t="s">
        <v>565</v>
      </c>
      <c r="J115" s="227">
        <v>7</v>
      </c>
      <c r="K115" s="229">
        <v>5</v>
      </c>
      <c r="L115" s="225">
        <v>44418</v>
      </c>
      <c r="M115" s="226" t="s">
        <v>53</v>
      </c>
      <c r="N115" s="226" t="s">
        <v>1220</v>
      </c>
    </row>
    <row r="116" spans="1:14" ht="9.75" customHeight="1" x14ac:dyDescent="0.25">
      <c r="A116" s="226">
        <v>1751</v>
      </c>
      <c r="B116" s="226" t="s">
        <v>32</v>
      </c>
      <c r="C116" s="226" t="s">
        <v>820</v>
      </c>
      <c r="D116" s="226" t="s">
        <v>20</v>
      </c>
      <c r="E116" s="226" t="s">
        <v>88</v>
      </c>
      <c r="F116" s="226" t="s">
        <v>47</v>
      </c>
      <c r="G116" s="226" t="s">
        <v>963</v>
      </c>
      <c r="H116" s="226" t="s">
        <v>44</v>
      </c>
      <c r="I116" s="226" t="s">
        <v>821</v>
      </c>
      <c r="J116" s="227">
        <v>9</v>
      </c>
      <c r="K116" s="229">
        <v>5</v>
      </c>
      <c r="L116" s="225">
        <v>44418</v>
      </c>
      <c r="M116" s="226" t="s">
        <v>53</v>
      </c>
      <c r="N116" s="226" t="s">
        <v>114</v>
      </c>
    </row>
    <row r="117" spans="1:14" ht="9.75" customHeight="1" x14ac:dyDescent="0.25">
      <c r="A117" s="226">
        <v>1816</v>
      </c>
      <c r="B117" s="226" t="s">
        <v>1961</v>
      </c>
      <c r="C117" s="226" t="s">
        <v>1530</v>
      </c>
      <c r="D117" s="226" t="s">
        <v>17</v>
      </c>
      <c r="E117" s="226" t="s">
        <v>1503</v>
      </c>
      <c r="F117" s="226" t="s">
        <v>47</v>
      </c>
      <c r="G117" s="226" t="s">
        <v>963</v>
      </c>
      <c r="H117" s="226" t="s">
        <v>48</v>
      </c>
      <c r="I117" s="226" t="s">
        <v>1531</v>
      </c>
      <c r="J117" s="227">
        <v>18</v>
      </c>
      <c r="K117" s="229">
        <v>15</v>
      </c>
      <c r="L117" s="225">
        <v>44418</v>
      </c>
      <c r="M117" s="226" t="s">
        <v>53</v>
      </c>
      <c r="N117" s="226" t="s">
        <v>67</v>
      </c>
    </row>
    <row r="118" spans="1:14" ht="9.75" customHeight="1" x14ac:dyDescent="0.25">
      <c r="A118" s="226">
        <v>1919</v>
      </c>
      <c r="B118" s="226" t="s">
        <v>954</v>
      </c>
      <c r="C118" s="226" t="s">
        <v>1801</v>
      </c>
      <c r="D118" s="226" t="s">
        <v>17</v>
      </c>
      <c r="E118" s="226" t="s">
        <v>59</v>
      </c>
      <c r="F118" s="226" t="s">
        <v>43</v>
      </c>
      <c r="G118" s="226" t="s">
        <v>961</v>
      </c>
      <c r="H118" s="226" t="s">
        <v>44</v>
      </c>
      <c r="I118" s="226" t="s">
        <v>955</v>
      </c>
      <c r="J118" s="227">
        <v>0</v>
      </c>
      <c r="K118" s="229">
        <v>5</v>
      </c>
      <c r="L118" s="225">
        <v>44418</v>
      </c>
      <c r="M118" s="226" t="s">
        <v>53</v>
      </c>
      <c r="N118" s="226" t="s">
        <v>211</v>
      </c>
    </row>
    <row r="119" spans="1:14" ht="9.75" customHeight="1" x14ac:dyDescent="0.25">
      <c r="A119" s="226">
        <v>1889</v>
      </c>
      <c r="B119" s="226" t="s">
        <v>32</v>
      </c>
      <c r="C119" s="226" t="s">
        <v>1625</v>
      </c>
      <c r="D119" s="226" t="s">
        <v>1213</v>
      </c>
      <c r="E119" s="226" t="s">
        <v>1618</v>
      </c>
      <c r="F119" s="226" t="s">
        <v>47</v>
      </c>
      <c r="G119" s="226" t="s">
        <v>963</v>
      </c>
      <c r="H119" s="226" t="s">
        <v>48</v>
      </c>
      <c r="I119" s="226" t="s">
        <v>1626</v>
      </c>
      <c r="J119" s="227">
        <v>12</v>
      </c>
      <c r="K119" s="229">
        <v>6</v>
      </c>
      <c r="L119" s="225">
        <v>44418</v>
      </c>
      <c r="M119" s="226" t="s">
        <v>53</v>
      </c>
      <c r="N119" s="226" t="s">
        <v>1220</v>
      </c>
    </row>
    <row r="120" spans="1:14" ht="9.75" customHeight="1" x14ac:dyDescent="0.25">
      <c r="A120" s="101">
        <v>1820</v>
      </c>
      <c r="B120" s="101" t="s">
        <v>32</v>
      </c>
      <c r="C120" s="101" t="s">
        <v>1741</v>
      </c>
      <c r="D120" s="101" t="s">
        <v>17</v>
      </c>
      <c r="E120" s="101" t="s">
        <v>1503</v>
      </c>
      <c r="F120" s="101" t="s">
        <v>47</v>
      </c>
      <c r="G120" s="101" t="s">
        <v>961</v>
      </c>
      <c r="H120" s="101" t="s">
        <v>826</v>
      </c>
      <c r="I120" s="101" t="s">
        <v>1742</v>
      </c>
      <c r="J120" s="101">
        <v>10</v>
      </c>
      <c r="K120" s="172">
        <v>5</v>
      </c>
      <c r="L120" s="103">
        <v>44418</v>
      </c>
      <c r="M120" s="101" t="s">
        <v>53</v>
      </c>
      <c r="N120" s="101" t="s">
        <v>113</v>
      </c>
    </row>
    <row r="121" spans="1:14" ht="9.75" customHeight="1" x14ac:dyDescent="0.25">
      <c r="A121" s="226">
        <v>637</v>
      </c>
      <c r="B121" s="226" t="s">
        <v>425</v>
      </c>
      <c r="C121" s="226" t="s">
        <v>426</v>
      </c>
      <c r="D121" s="226" t="s">
        <v>20</v>
      </c>
      <c r="E121" s="226" t="s">
        <v>327</v>
      </c>
      <c r="F121" s="226" t="s">
        <v>47</v>
      </c>
      <c r="G121" s="226" t="s">
        <v>961</v>
      </c>
      <c r="H121" s="226" t="s">
        <v>48</v>
      </c>
      <c r="I121" s="226" t="s">
        <v>427</v>
      </c>
      <c r="J121" s="227">
        <v>6</v>
      </c>
      <c r="K121" s="229">
        <v>5</v>
      </c>
      <c r="L121" s="225">
        <v>44420</v>
      </c>
      <c r="M121" s="226" t="s">
        <v>53</v>
      </c>
      <c r="N121" s="226" t="s">
        <v>1225</v>
      </c>
    </row>
    <row r="122" spans="1:14" ht="9.75" customHeight="1" x14ac:dyDescent="0.25">
      <c r="A122" s="226">
        <v>554</v>
      </c>
      <c r="B122" s="226" t="s">
        <v>251</v>
      </c>
      <c r="C122" s="226" t="s">
        <v>252</v>
      </c>
      <c r="D122" s="226" t="s">
        <v>19</v>
      </c>
      <c r="E122" s="226" t="s">
        <v>253</v>
      </c>
      <c r="F122" s="226" t="s">
        <v>43</v>
      </c>
      <c r="G122" s="226" t="s">
        <v>961</v>
      </c>
      <c r="H122" s="226" t="s">
        <v>44</v>
      </c>
      <c r="I122" s="226" t="s">
        <v>254</v>
      </c>
      <c r="J122" s="227">
        <v>3</v>
      </c>
      <c r="K122" s="229">
        <v>66</v>
      </c>
      <c r="L122" s="225">
        <v>44421</v>
      </c>
      <c r="M122" s="226" t="s">
        <v>53</v>
      </c>
      <c r="N122" s="226" t="s">
        <v>1819</v>
      </c>
    </row>
    <row r="123" spans="1:14" ht="9.75" customHeight="1" x14ac:dyDescent="0.25">
      <c r="A123" s="226">
        <v>1177</v>
      </c>
      <c r="B123" s="226" t="s">
        <v>964</v>
      </c>
      <c r="C123" s="226" t="s">
        <v>255</v>
      </c>
      <c r="D123" s="226" t="s">
        <v>19</v>
      </c>
      <c r="E123" s="226" t="s">
        <v>253</v>
      </c>
      <c r="F123" s="226" t="s">
        <v>47</v>
      </c>
      <c r="G123" s="226" t="s">
        <v>962</v>
      </c>
      <c r="H123" s="226" t="s">
        <v>48</v>
      </c>
      <c r="I123" s="226" t="s">
        <v>256</v>
      </c>
      <c r="J123" s="227">
        <v>7</v>
      </c>
      <c r="K123" s="229">
        <v>80</v>
      </c>
      <c r="L123" s="225">
        <v>44421</v>
      </c>
      <c r="M123" s="226" t="s">
        <v>53</v>
      </c>
      <c r="N123" s="226" t="s">
        <v>137</v>
      </c>
    </row>
    <row r="124" spans="1:14" ht="9.75" customHeight="1" x14ac:dyDescent="0.25">
      <c r="A124" s="226">
        <v>1621</v>
      </c>
      <c r="B124" s="226" t="s">
        <v>1068</v>
      </c>
      <c r="C124" s="226" t="s">
        <v>605</v>
      </c>
      <c r="D124" s="226" t="s">
        <v>19</v>
      </c>
      <c r="E124" s="226" t="s">
        <v>253</v>
      </c>
      <c r="F124" s="226" t="s">
        <v>47</v>
      </c>
      <c r="G124" s="226" t="s">
        <v>963</v>
      </c>
      <c r="H124" s="226" t="s">
        <v>48</v>
      </c>
      <c r="I124" s="226" t="s">
        <v>606</v>
      </c>
      <c r="J124" s="227">
        <v>8</v>
      </c>
      <c r="K124" s="229">
        <v>5</v>
      </c>
      <c r="L124" s="225">
        <v>44421</v>
      </c>
      <c r="M124" s="226" t="s">
        <v>53</v>
      </c>
      <c r="N124" s="226" t="s">
        <v>317</v>
      </c>
    </row>
    <row r="125" spans="1:14" ht="9.75" customHeight="1" x14ac:dyDescent="0.25">
      <c r="A125" s="226">
        <v>1181</v>
      </c>
      <c r="B125" s="226" t="s">
        <v>1074</v>
      </c>
      <c r="C125" s="226" t="s">
        <v>161</v>
      </c>
      <c r="D125" s="226" t="s">
        <v>19</v>
      </c>
      <c r="E125" s="226" t="s">
        <v>162</v>
      </c>
      <c r="F125" s="226" t="s">
        <v>47</v>
      </c>
      <c r="G125" s="226" t="s">
        <v>962</v>
      </c>
      <c r="H125" s="226" t="s">
        <v>48</v>
      </c>
      <c r="I125" s="226" t="s">
        <v>163</v>
      </c>
      <c r="J125" s="227">
        <v>11</v>
      </c>
      <c r="K125" s="229">
        <v>18</v>
      </c>
      <c r="L125" s="225">
        <v>44421</v>
      </c>
      <c r="M125" s="226" t="s">
        <v>53</v>
      </c>
      <c r="N125" s="226" t="s">
        <v>67</v>
      </c>
    </row>
    <row r="126" spans="1:14" ht="9.75" customHeight="1" x14ac:dyDescent="0.25">
      <c r="A126" s="226">
        <v>1888</v>
      </c>
      <c r="B126" s="226" t="s">
        <v>1973</v>
      </c>
      <c r="C126" s="226" t="s">
        <v>1623</v>
      </c>
      <c r="D126" s="226" t="s">
        <v>1213</v>
      </c>
      <c r="E126" s="226" t="s">
        <v>1618</v>
      </c>
      <c r="F126" s="226" t="s">
        <v>47</v>
      </c>
      <c r="G126" s="226" t="s">
        <v>963</v>
      </c>
      <c r="H126" s="226" t="s">
        <v>48</v>
      </c>
      <c r="I126" s="226" t="s">
        <v>1624</v>
      </c>
      <c r="J126" s="227">
        <v>16</v>
      </c>
      <c r="K126" s="229">
        <v>10</v>
      </c>
      <c r="L126" s="225">
        <v>44421</v>
      </c>
      <c r="M126" s="226" t="s">
        <v>53</v>
      </c>
      <c r="N126" s="226" t="s">
        <v>141</v>
      </c>
    </row>
    <row r="127" spans="1:14" ht="9.75" customHeight="1" x14ac:dyDescent="0.25">
      <c r="A127" s="226">
        <v>1437</v>
      </c>
      <c r="B127" s="226" t="s">
        <v>993</v>
      </c>
      <c r="C127" s="226" t="s">
        <v>664</v>
      </c>
      <c r="D127" s="226" t="s">
        <v>2</v>
      </c>
      <c r="E127" s="226" t="s">
        <v>311</v>
      </c>
      <c r="F127" s="226" t="s">
        <v>47</v>
      </c>
      <c r="G127" s="226" t="s">
        <v>963</v>
      </c>
      <c r="H127" s="226" t="s">
        <v>44</v>
      </c>
      <c r="I127" s="226" t="s">
        <v>665</v>
      </c>
      <c r="J127" s="227">
        <v>13</v>
      </c>
      <c r="K127" s="229">
        <v>18</v>
      </c>
      <c r="L127" s="225">
        <v>44424</v>
      </c>
      <c r="M127" s="226" t="s">
        <v>53</v>
      </c>
      <c r="N127" s="226" t="s">
        <v>67</v>
      </c>
    </row>
    <row r="128" spans="1:14" ht="9.75" customHeight="1" x14ac:dyDescent="0.25">
      <c r="A128" s="226">
        <v>1568</v>
      </c>
      <c r="B128" s="226" t="s">
        <v>2370</v>
      </c>
      <c r="C128" s="226" t="s">
        <v>710</v>
      </c>
      <c r="D128" s="226" t="s">
        <v>6</v>
      </c>
      <c r="E128" s="226" t="s">
        <v>6</v>
      </c>
      <c r="F128" s="226" t="s">
        <v>47</v>
      </c>
      <c r="G128" s="226" t="s">
        <v>963</v>
      </c>
      <c r="H128" s="226" t="s">
        <v>44</v>
      </c>
      <c r="I128" s="226" t="s">
        <v>717</v>
      </c>
      <c r="J128" s="227">
        <v>18</v>
      </c>
      <c r="K128" s="229">
        <v>3</v>
      </c>
      <c r="L128" s="225">
        <v>44427</v>
      </c>
      <c r="M128" s="226" t="s">
        <v>53</v>
      </c>
      <c r="N128" s="226" t="s">
        <v>1819</v>
      </c>
    </row>
    <row r="129" spans="1:14" ht="9.75" customHeight="1" x14ac:dyDescent="0.25">
      <c r="A129" s="226">
        <v>1571</v>
      </c>
      <c r="B129" s="226" t="s">
        <v>1053</v>
      </c>
      <c r="C129" s="226" t="s">
        <v>714</v>
      </c>
      <c r="D129" s="226" t="s">
        <v>6</v>
      </c>
      <c r="E129" s="226" t="s">
        <v>6</v>
      </c>
      <c r="F129" s="226" t="s">
        <v>47</v>
      </c>
      <c r="G129" s="226" t="s">
        <v>963</v>
      </c>
      <c r="H129" s="226" t="s">
        <v>44</v>
      </c>
      <c r="I129" s="226" t="s">
        <v>715</v>
      </c>
      <c r="J129" s="227">
        <v>14</v>
      </c>
      <c r="K129" s="229">
        <v>1</v>
      </c>
      <c r="L129" s="225">
        <v>44427</v>
      </c>
      <c r="M129" s="226" t="s">
        <v>53</v>
      </c>
      <c r="N129" s="226" t="s">
        <v>96</v>
      </c>
    </row>
    <row r="130" spans="1:14" ht="9.75" customHeight="1" x14ac:dyDescent="0.25">
      <c r="A130" s="226">
        <v>1487</v>
      </c>
      <c r="B130" s="226" t="s">
        <v>2124</v>
      </c>
      <c r="C130" s="226" t="s">
        <v>1256</v>
      </c>
      <c r="D130" s="226" t="s">
        <v>1211</v>
      </c>
      <c r="E130" s="226" t="s">
        <v>1255</v>
      </c>
      <c r="F130" s="226" t="s">
        <v>47</v>
      </c>
      <c r="G130" s="226" t="s">
        <v>963</v>
      </c>
      <c r="H130" s="226" t="s">
        <v>44</v>
      </c>
      <c r="I130" s="226" t="s">
        <v>1257</v>
      </c>
      <c r="J130" s="227">
        <v>9</v>
      </c>
      <c r="K130" s="229">
        <v>3</v>
      </c>
      <c r="L130" s="225">
        <v>44428</v>
      </c>
      <c r="M130" s="226" t="s">
        <v>53</v>
      </c>
      <c r="N130" s="226" t="s">
        <v>211</v>
      </c>
    </row>
    <row r="131" spans="1:14" ht="9.75" customHeight="1" x14ac:dyDescent="0.25">
      <c r="A131" s="226">
        <v>547</v>
      </c>
      <c r="B131" s="226" t="s">
        <v>258</v>
      </c>
      <c r="C131" s="226" t="s">
        <v>259</v>
      </c>
      <c r="D131" s="226" t="s">
        <v>19</v>
      </c>
      <c r="E131" s="226" t="s">
        <v>111</v>
      </c>
      <c r="F131" s="226" t="s">
        <v>47</v>
      </c>
      <c r="G131" s="226" t="s">
        <v>961</v>
      </c>
      <c r="H131" s="226" t="s">
        <v>63</v>
      </c>
      <c r="I131" s="226" t="s">
        <v>260</v>
      </c>
      <c r="J131" s="227">
        <v>23</v>
      </c>
      <c r="K131" s="229">
        <v>85</v>
      </c>
      <c r="L131" s="225">
        <v>44428</v>
      </c>
      <c r="M131" s="226" t="s">
        <v>53</v>
      </c>
      <c r="N131" s="226" t="s">
        <v>137</v>
      </c>
    </row>
    <row r="132" spans="1:14" ht="9.75" customHeight="1" x14ac:dyDescent="0.25">
      <c r="A132" s="226">
        <v>1179</v>
      </c>
      <c r="B132" s="226" t="s">
        <v>1071</v>
      </c>
      <c r="C132" s="226" t="s">
        <v>261</v>
      </c>
      <c r="D132" s="226" t="s">
        <v>19</v>
      </c>
      <c r="E132" s="226" t="s">
        <v>111</v>
      </c>
      <c r="F132" s="226" t="s">
        <v>47</v>
      </c>
      <c r="G132" s="226" t="s">
        <v>962</v>
      </c>
      <c r="H132" s="226" t="s">
        <v>44</v>
      </c>
      <c r="I132" s="226" t="s">
        <v>262</v>
      </c>
      <c r="J132" s="227">
        <v>21</v>
      </c>
      <c r="K132" s="229">
        <v>59</v>
      </c>
      <c r="L132" s="225">
        <v>44428</v>
      </c>
      <c r="M132" s="226" t="s">
        <v>53</v>
      </c>
      <c r="N132" s="226" t="s">
        <v>67</v>
      </c>
    </row>
    <row r="133" spans="1:14" ht="9.75" customHeight="1" x14ac:dyDescent="0.25">
      <c r="A133" s="226">
        <v>1180</v>
      </c>
      <c r="B133" s="226" t="s">
        <v>1072</v>
      </c>
      <c r="C133" s="226" t="s">
        <v>271</v>
      </c>
      <c r="D133" s="226" t="s">
        <v>19</v>
      </c>
      <c r="E133" s="226" t="s">
        <v>111</v>
      </c>
      <c r="F133" s="226" t="s">
        <v>47</v>
      </c>
      <c r="G133" s="226" t="s">
        <v>962</v>
      </c>
      <c r="H133" s="226" t="s">
        <v>44</v>
      </c>
      <c r="I133" s="226" t="s">
        <v>272</v>
      </c>
      <c r="J133" s="227">
        <v>12</v>
      </c>
      <c r="K133" s="229">
        <v>66</v>
      </c>
      <c r="L133" s="225">
        <v>44428</v>
      </c>
      <c r="M133" s="226" t="s">
        <v>53</v>
      </c>
      <c r="N133" s="226" t="s">
        <v>137</v>
      </c>
    </row>
    <row r="134" spans="1:14" ht="9.75" customHeight="1" x14ac:dyDescent="0.25">
      <c r="A134" s="226">
        <v>1903</v>
      </c>
      <c r="B134" s="226" t="s">
        <v>1927</v>
      </c>
      <c r="C134" s="226" t="s">
        <v>1404</v>
      </c>
      <c r="D134" s="226" t="s">
        <v>19</v>
      </c>
      <c r="E134" s="226" t="s">
        <v>19</v>
      </c>
      <c r="F134" s="226" t="s">
        <v>47</v>
      </c>
      <c r="G134" s="226" t="s">
        <v>961</v>
      </c>
      <c r="H134" s="226" t="s">
        <v>735</v>
      </c>
      <c r="I134" s="226" t="s">
        <v>736</v>
      </c>
      <c r="J134" s="227">
        <v>8</v>
      </c>
      <c r="K134" s="229">
        <v>5</v>
      </c>
      <c r="L134" s="225">
        <v>44428</v>
      </c>
      <c r="M134" s="226" t="s">
        <v>53</v>
      </c>
      <c r="N134" s="226" t="s">
        <v>67</v>
      </c>
    </row>
    <row r="135" spans="1:14" ht="9.75" customHeight="1" x14ac:dyDescent="0.25">
      <c r="A135" s="226">
        <v>1904</v>
      </c>
      <c r="B135" s="226" t="s">
        <v>1927</v>
      </c>
      <c r="C135" s="226" t="s">
        <v>1404</v>
      </c>
      <c r="D135" s="226" t="s">
        <v>19</v>
      </c>
      <c r="E135" s="226" t="s">
        <v>19</v>
      </c>
      <c r="F135" s="226" t="s">
        <v>47</v>
      </c>
      <c r="G135" s="226" t="s">
        <v>961</v>
      </c>
      <c r="H135" s="226" t="s">
        <v>44</v>
      </c>
      <c r="I135" s="226" t="s">
        <v>736</v>
      </c>
      <c r="J135" s="227">
        <v>0</v>
      </c>
      <c r="K135" s="229">
        <v>3</v>
      </c>
      <c r="L135" s="225">
        <v>44428</v>
      </c>
      <c r="M135" s="226" t="s">
        <v>53</v>
      </c>
      <c r="N135" s="226" t="s">
        <v>67</v>
      </c>
    </row>
    <row r="136" spans="1:14" ht="9.75" customHeight="1" x14ac:dyDescent="0.25">
      <c r="A136" s="226">
        <v>1631</v>
      </c>
      <c r="B136" s="226" t="s">
        <v>1080</v>
      </c>
      <c r="C136" s="226" t="s">
        <v>549</v>
      </c>
      <c r="D136" s="226" t="s">
        <v>19</v>
      </c>
      <c r="E136" s="226" t="s">
        <v>19</v>
      </c>
      <c r="F136" s="226" t="s">
        <v>47</v>
      </c>
      <c r="G136" s="226" t="s">
        <v>963</v>
      </c>
      <c r="H136" s="226" t="s">
        <v>48</v>
      </c>
      <c r="I136" s="226" t="s">
        <v>550</v>
      </c>
      <c r="J136" s="227">
        <v>28</v>
      </c>
      <c r="K136" s="229">
        <v>24</v>
      </c>
      <c r="L136" s="225">
        <v>44428</v>
      </c>
      <c r="M136" s="226" t="s">
        <v>53</v>
      </c>
      <c r="N136" s="226" t="s">
        <v>96</v>
      </c>
    </row>
    <row r="137" spans="1:14" ht="9.75" customHeight="1" x14ac:dyDescent="0.25">
      <c r="A137" s="226">
        <v>569</v>
      </c>
      <c r="B137" s="226" t="s">
        <v>471</v>
      </c>
      <c r="C137" s="226" t="s">
        <v>472</v>
      </c>
      <c r="D137" s="226" t="s">
        <v>19</v>
      </c>
      <c r="E137" s="226" t="s">
        <v>165</v>
      </c>
      <c r="F137" s="226" t="s">
        <v>43</v>
      </c>
      <c r="G137" s="226" t="s">
        <v>961</v>
      </c>
      <c r="H137" s="226" t="s">
        <v>44</v>
      </c>
      <c r="I137" s="226" t="s">
        <v>473</v>
      </c>
      <c r="J137" s="227">
        <v>7</v>
      </c>
      <c r="K137" s="229">
        <v>1</v>
      </c>
      <c r="L137" s="225">
        <v>44428</v>
      </c>
      <c r="M137" s="226" t="s">
        <v>53</v>
      </c>
      <c r="N137" s="226" t="s">
        <v>317</v>
      </c>
    </row>
    <row r="138" spans="1:14" ht="9.75" customHeight="1" x14ac:dyDescent="0.25">
      <c r="A138" s="226">
        <v>1805</v>
      </c>
      <c r="B138" s="226" t="s">
        <v>1995</v>
      </c>
      <c r="C138" s="226" t="s">
        <v>950</v>
      </c>
      <c r="D138" s="226" t="s">
        <v>17</v>
      </c>
      <c r="E138" s="226" t="s">
        <v>1503</v>
      </c>
      <c r="F138" s="226" t="s">
        <v>47</v>
      </c>
      <c r="G138" s="226" t="s">
        <v>963</v>
      </c>
      <c r="H138" s="226" t="s">
        <v>735</v>
      </c>
      <c r="I138" s="226" t="s">
        <v>1524</v>
      </c>
      <c r="J138" s="227">
        <v>8</v>
      </c>
      <c r="K138" s="229">
        <v>5</v>
      </c>
      <c r="L138" s="225">
        <v>44428</v>
      </c>
      <c r="M138" s="226" t="s">
        <v>53</v>
      </c>
      <c r="N138" s="226" t="s">
        <v>96</v>
      </c>
    </row>
    <row r="139" spans="1:14" ht="9.75" customHeight="1" x14ac:dyDescent="0.25">
      <c r="A139" s="101">
        <v>1623</v>
      </c>
      <c r="B139" s="101" t="s">
        <v>1179</v>
      </c>
      <c r="C139" s="101" t="s">
        <v>111</v>
      </c>
      <c r="D139" s="101" t="s">
        <v>19</v>
      </c>
      <c r="E139" s="101" t="s">
        <v>111</v>
      </c>
      <c r="F139" s="101" t="s">
        <v>47</v>
      </c>
      <c r="G139" s="101" t="s">
        <v>961</v>
      </c>
      <c r="H139" s="101" t="s">
        <v>826</v>
      </c>
      <c r="I139" s="101" t="s">
        <v>874</v>
      </c>
      <c r="J139" s="101">
        <v>10</v>
      </c>
      <c r="K139" s="172">
        <v>3</v>
      </c>
      <c r="L139" s="103">
        <v>44428</v>
      </c>
      <c r="M139" s="101" t="s">
        <v>53</v>
      </c>
      <c r="N139" s="101" t="s">
        <v>113</v>
      </c>
    </row>
    <row r="140" spans="1:14" ht="10.5" customHeight="1" x14ac:dyDescent="0.25">
      <c r="A140" s="101">
        <v>970</v>
      </c>
      <c r="B140" s="101" t="s">
        <v>1181</v>
      </c>
      <c r="C140" s="101" t="s">
        <v>884</v>
      </c>
      <c r="D140" s="101" t="s">
        <v>19</v>
      </c>
      <c r="E140" s="101" t="s">
        <v>19</v>
      </c>
      <c r="F140" s="101" t="s">
        <v>47</v>
      </c>
      <c r="G140" s="101" t="s">
        <v>960</v>
      </c>
      <c r="H140" s="101" t="s">
        <v>826</v>
      </c>
      <c r="I140" s="101" t="s">
        <v>885</v>
      </c>
      <c r="J140" s="101">
        <v>10</v>
      </c>
      <c r="K140" s="172">
        <v>1</v>
      </c>
      <c r="L140" s="103">
        <v>44428</v>
      </c>
      <c r="M140" s="101" t="s">
        <v>53</v>
      </c>
      <c r="N140" s="101" t="s">
        <v>317</v>
      </c>
    </row>
    <row r="141" spans="1:14" ht="9.75" customHeight="1" x14ac:dyDescent="0.25">
      <c r="A141" s="101">
        <v>1632</v>
      </c>
      <c r="B141" s="101" t="s">
        <v>1182</v>
      </c>
      <c r="C141" s="101" t="s">
        <v>858</v>
      </c>
      <c r="D141" s="101" t="s">
        <v>19</v>
      </c>
      <c r="E141" s="101" t="s">
        <v>19</v>
      </c>
      <c r="F141" s="101" t="s">
        <v>47</v>
      </c>
      <c r="G141" s="101" t="s">
        <v>961</v>
      </c>
      <c r="H141" s="101" t="s">
        <v>826</v>
      </c>
      <c r="I141" s="101" t="s">
        <v>859</v>
      </c>
      <c r="J141" s="101">
        <v>10</v>
      </c>
      <c r="K141" s="172">
        <v>4</v>
      </c>
      <c r="L141" s="103">
        <v>44428</v>
      </c>
      <c r="M141" s="101" t="s">
        <v>53</v>
      </c>
      <c r="N141" s="101" t="s">
        <v>317</v>
      </c>
    </row>
    <row r="142" spans="1:14" s="10" customFormat="1" ht="9.75" customHeight="1" x14ac:dyDescent="0.25">
      <c r="A142" s="101">
        <v>940</v>
      </c>
      <c r="B142" s="101" t="s">
        <v>1164</v>
      </c>
      <c r="C142" s="101" t="s">
        <v>1636</v>
      </c>
      <c r="D142" s="101" t="s">
        <v>23</v>
      </c>
      <c r="E142" s="101" t="s">
        <v>74</v>
      </c>
      <c r="F142" s="101" t="s">
        <v>47</v>
      </c>
      <c r="G142" s="101" t="s">
        <v>960</v>
      </c>
      <c r="H142" s="101" t="s">
        <v>826</v>
      </c>
      <c r="I142" s="101" t="s">
        <v>850</v>
      </c>
      <c r="J142" s="101">
        <v>10</v>
      </c>
      <c r="K142" s="172">
        <v>3</v>
      </c>
      <c r="L142" s="103">
        <v>44428</v>
      </c>
      <c r="M142" s="101" t="s">
        <v>53</v>
      </c>
      <c r="N142" s="101" t="s">
        <v>141</v>
      </c>
    </row>
    <row r="143" spans="1:14" s="10" customFormat="1" ht="9.75" customHeight="1" x14ac:dyDescent="0.25">
      <c r="A143" s="226">
        <v>1666</v>
      </c>
      <c r="B143" s="226" t="s">
        <v>1109</v>
      </c>
      <c r="C143" s="226" t="s">
        <v>775</v>
      </c>
      <c r="D143" s="226" t="s">
        <v>23</v>
      </c>
      <c r="E143" s="226" t="s">
        <v>23</v>
      </c>
      <c r="F143" s="226" t="s">
        <v>47</v>
      </c>
      <c r="G143" s="226" t="s">
        <v>963</v>
      </c>
      <c r="H143" s="226" t="s">
        <v>48</v>
      </c>
      <c r="I143" s="226" t="s">
        <v>776</v>
      </c>
      <c r="J143" s="227">
        <v>24</v>
      </c>
      <c r="K143" s="229">
        <v>1</v>
      </c>
      <c r="L143" s="225">
        <v>44429</v>
      </c>
      <c r="M143" s="226" t="s">
        <v>53</v>
      </c>
      <c r="N143" s="226" t="s">
        <v>211</v>
      </c>
    </row>
    <row r="144" spans="1:14" s="10" customFormat="1" ht="9.75" customHeight="1" x14ac:dyDescent="0.25">
      <c r="A144" s="226">
        <v>518</v>
      </c>
      <c r="B144" s="226" t="s">
        <v>502</v>
      </c>
      <c r="C144" s="226" t="s">
        <v>1209</v>
      </c>
      <c r="D144" s="226" t="s">
        <v>6</v>
      </c>
      <c r="E144" s="226" t="s">
        <v>6</v>
      </c>
      <c r="F144" s="226" t="s">
        <v>43</v>
      </c>
      <c r="G144" s="226" t="s">
        <v>961</v>
      </c>
      <c r="H144" s="226" t="s">
        <v>44</v>
      </c>
      <c r="I144" s="226" t="s">
        <v>503</v>
      </c>
      <c r="J144" s="227">
        <v>3</v>
      </c>
      <c r="K144" s="229">
        <v>4</v>
      </c>
      <c r="L144" s="225">
        <v>44431</v>
      </c>
      <c r="M144" s="226" t="s">
        <v>53</v>
      </c>
      <c r="N144" s="226" t="s">
        <v>50</v>
      </c>
    </row>
    <row r="145" spans="1:14" s="10" customFormat="1" ht="9.75" customHeight="1" x14ac:dyDescent="0.25">
      <c r="A145" s="226">
        <v>1646</v>
      </c>
      <c r="B145" s="226" t="s">
        <v>1091</v>
      </c>
      <c r="C145" s="226" t="s">
        <v>743</v>
      </c>
      <c r="D145" s="226" t="s">
        <v>8</v>
      </c>
      <c r="E145" s="226" t="s">
        <v>172</v>
      </c>
      <c r="F145" s="226" t="s">
        <v>47</v>
      </c>
      <c r="G145" s="226" t="s">
        <v>963</v>
      </c>
      <c r="H145" s="226" t="s">
        <v>44</v>
      </c>
      <c r="I145" s="226" t="s">
        <v>744</v>
      </c>
      <c r="J145" s="227">
        <v>7</v>
      </c>
      <c r="K145" s="229">
        <v>5</v>
      </c>
      <c r="L145" s="225">
        <v>44431</v>
      </c>
      <c r="M145" s="226" t="s">
        <v>53</v>
      </c>
      <c r="N145" s="226" t="s">
        <v>50</v>
      </c>
    </row>
    <row r="146" spans="1:14" s="10" customFormat="1" ht="9.75" customHeight="1" x14ac:dyDescent="0.25">
      <c r="A146" s="226">
        <v>631</v>
      </c>
      <c r="B146" s="226" t="s">
        <v>531</v>
      </c>
      <c r="C146" s="226" t="s">
        <v>532</v>
      </c>
      <c r="D146" s="226" t="s">
        <v>9</v>
      </c>
      <c r="E146" s="226" t="s">
        <v>528</v>
      </c>
      <c r="F146" s="226" t="s">
        <v>43</v>
      </c>
      <c r="G146" s="226" t="s">
        <v>961</v>
      </c>
      <c r="H146" s="226" t="s">
        <v>44</v>
      </c>
      <c r="I146" s="226" t="s">
        <v>533</v>
      </c>
      <c r="J146" s="227">
        <v>3</v>
      </c>
      <c r="K146" s="229">
        <v>24</v>
      </c>
      <c r="L146" s="225">
        <v>44431</v>
      </c>
      <c r="M146" s="226" t="s">
        <v>53</v>
      </c>
      <c r="N146" s="226" t="s">
        <v>141</v>
      </c>
    </row>
    <row r="147" spans="1:14" s="10" customFormat="1" ht="9.75" customHeight="1" x14ac:dyDescent="0.25">
      <c r="A147" s="226">
        <v>1765</v>
      </c>
      <c r="B147" s="226" t="s">
        <v>1991</v>
      </c>
      <c r="C147" s="226" t="s">
        <v>804</v>
      </c>
      <c r="D147" s="226" t="s">
        <v>9</v>
      </c>
      <c r="E147" s="226" t="s">
        <v>528</v>
      </c>
      <c r="F147" s="226" t="s">
        <v>47</v>
      </c>
      <c r="G147" s="226" t="s">
        <v>963</v>
      </c>
      <c r="H147" s="226" t="s">
        <v>168</v>
      </c>
      <c r="I147" s="226" t="s">
        <v>805</v>
      </c>
      <c r="J147" s="227">
        <v>0</v>
      </c>
      <c r="K147" s="229">
        <v>10</v>
      </c>
      <c r="L147" s="225">
        <v>44431</v>
      </c>
      <c r="M147" s="226" t="s">
        <v>53</v>
      </c>
      <c r="N147" s="226" t="s">
        <v>50</v>
      </c>
    </row>
    <row r="148" spans="1:14" s="10" customFormat="1" ht="9.75" customHeight="1" x14ac:dyDescent="0.25">
      <c r="A148" s="226">
        <v>33</v>
      </c>
      <c r="B148" s="226" t="s">
        <v>76</v>
      </c>
      <c r="C148" s="226" t="s">
        <v>77</v>
      </c>
      <c r="D148" s="226" t="s">
        <v>6</v>
      </c>
      <c r="E148" s="226" t="s">
        <v>52</v>
      </c>
      <c r="F148" s="226" t="s">
        <v>47</v>
      </c>
      <c r="G148" s="226" t="s">
        <v>960</v>
      </c>
      <c r="H148" s="226" t="s">
        <v>48</v>
      </c>
      <c r="I148" s="226" t="s">
        <v>78</v>
      </c>
      <c r="J148" s="227">
        <v>6</v>
      </c>
      <c r="K148" s="229">
        <v>79</v>
      </c>
      <c r="L148" s="225">
        <v>44433</v>
      </c>
      <c r="M148" s="226" t="s">
        <v>53</v>
      </c>
      <c r="N148" s="226" t="s">
        <v>137</v>
      </c>
    </row>
    <row r="149" spans="1:14" s="10" customFormat="1" ht="9.75" customHeight="1" x14ac:dyDescent="0.25">
      <c r="A149" s="226">
        <v>1500</v>
      </c>
      <c r="B149" s="226" t="s">
        <v>1020</v>
      </c>
      <c r="C149" s="226" t="s">
        <v>685</v>
      </c>
      <c r="D149" s="226" t="s">
        <v>12</v>
      </c>
      <c r="E149" s="226" t="s">
        <v>200</v>
      </c>
      <c r="F149" s="226" t="s">
        <v>47</v>
      </c>
      <c r="G149" s="226" t="s">
        <v>963</v>
      </c>
      <c r="H149" s="226" t="s">
        <v>44</v>
      </c>
      <c r="I149" s="226" t="s">
        <v>686</v>
      </c>
      <c r="J149" s="227">
        <v>7</v>
      </c>
      <c r="K149" s="229">
        <v>5</v>
      </c>
      <c r="L149" s="225">
        <v>44438</v>
      </c>
      <c r="M149" s="226" t="s">
        <v>53</v>
      </c>
      <c r="N149" s="226" t="s">
        <v>96</v>
      </c>
    </row>
    <row r="150" spans="1:14" s="10" customFormat="1" ht="9.75" customHeight="1" x14ac:dyDescent="0.25">
      <c r="A150" s="226">
        <v>1067</v>
      </c>
      <c r="B150" s="226" t="s">
        <v>1024</v>
      </c>
      <c r="C150" s="226" t="s">
        <v>219</v>
      </c>
      <c r="D150" s="226" t="s">
        <v>12</v>
      </c>
      <c r="E150" s="226" t="s">
        <v>220</v>
      </c>
      <c r="F150" s="226" t="s">
        <v>47</v>
      </c>
      <c r="G150" s="226" t="s">
        <v>962</v>
      </c>
      <c r="H150" s="226" t="s">
        <v>48</v>
      </c>
      <c r="I150" s="226" t="s">
        <v>221</v>
      </c>
      <c r="J150" s="227">
        <v>12</v>
      </c>
      <c r="K150" s="229">
        <v>18</v>
      </c>
      <c r="L150" s="225">
        <v>44438</v>
      </c>
      <c r="M150" s="226" t="s">
        <v>53</v>
      </c>
      <c r="N150" s="226" t="s">
        <v>211</v>
      </c>
    </row>
    <row r="151" spans="1:14" s="10" customFormat="1" ht="9.75" customHeight="1" x14ac:dyDescent="0.25">
      <c r="A151" s="226">
        <v>1506</v>
      </c>
      <c r="B151" s="226" t="s">
        <v>1027</v>
      </c>
      <c r="C151" s="226" t="s">
        <v>691</v>
      </c>
      <c r="D151" s="226" t="s">
        <v>5</v>
      </c>
      <c r="E151" s="226" t="s">
        <v>64</v>
      </c>
      <c r="F151" s="226" t="s">
        <v>47</v>
      </c>
      <c r="G151" s="226" t="s">
        <v>963</v>
      </c>
      <c r="H151" s="226" t="s">
        <v>44</v>
      </c>
      <c r="I151" s="226" t="s">
        <v>692</v>
      </c>
      <c r="J151" s="227">
        <v>9</v>
      </c>
      <c r="K151" s="229">
        <v>2</v>
      </c>
      <c r="L151" s="225">
        <v>44438</v>
      </c>
      <c r="M151" s="226" t="s">
        <v>53</v>
      </c>
      <c r="N151" s="226" t="s">
        <v>211</v>
      </c>
    </row>
    <row r="152" spans="1:14" s="10" customFormat="1" ht="9.75" customHeight="1" x14ac:dyDescent="0.25">
      <c r="A152" s="226">
        <v>1527</v>
      </c>
      <c r="B152" s="226" t="s">
        <v>1292</v>
      </c>
      <c r="C152" s="226" t="s">
        <v>1293</v>
      </c>
      <c r="D152" s="226" t="s">
        <v>944</v>
      </c>
      <c r="E152" s="226" t="s">
        <v>1294</v>
      </c>
      <c r="F152" s="226" t="s">
        <v>47</v>
      </c>
      <c r="G152" s="226" t="s">
        <v>963</v>
      </c>
      <c r="H152" s="226" t="s">
        <v>44</v>
      </c>
      <c r="I152" s="226" t="s">
        <v>1295</v>
      </c>
      <c r="J152" s="227">
        <v>9</v>
      </c>
      <c r="K152" s="229">
        <v>3</v>
      </c>
      <c r="L152" s="225">
        <v>44438</v>
      </c>
      <c r="M152" s="226" t="s">
        <v>53</v>
      </c>
      <c r="N152" s="226" t="s">
        <v>1225</v>
      </c>
    </row>
    <row r="153" spans="1:14" s="8" customFormat="1" ht="9.75" customHeight="1" x14ac:dyDescent="0.25">
      <c r="A153" s="226">
        <v>762</v>
      </c>
      <c r="B153" s="226" t="s">
        <v>1361</v>
      </c>
      <c r="C153" s="226" t="s">
        <v>1362</v>
      </c>
      <c r="D153" s="226" t="s">
        <v>1212</v>
      </c>
      <c r="E153" s="226" t="s">
        <v>1359</v>
      </c>
      <c r="F153" s="226" t="s">
        <v>43</v>
      </c>
      <c r="G153" s="226" t="s">
        <v>961</v>
      </c>
      <c r="H153" s="226" t="s">
        <v>48</v>
      </c>
      <c r="I153" s="226" t="s">
        <v>1363</v>
      </c>
      <c r="J153" s="227">
        <v>6</v>
      </c>
      <c r="K153" s="229">
        <v>65</v>
      </c>
      <c r="L153" s="225">
        <v>44438</v>
      </c>
      <c r="M153" s="226" t="s">
        <v>53</v>
      </c>
      <c r="N153" s="226" t="s">
        <v>67</v>
      </c>
    </row>
    <row r="154" spans="1:14" s="8" customFormat="1" ht="9.75" customHeight="1" x14ac:dyDescent="0.25">
      <c r="A154" s="226">
        <v>1957</v>
      </c>
      <c r="B154" s="226" t="s">
        <v>2332</v>
      </c>
      <c r="C154" s="226" t="s">
        <v>572</v>
      </c>
      <c r="D154" s="226" t="s">
        <v>2</v>
      </c>
      <c r="E154" s="226" t="s">
        <v>2</v>
      </c>
      <c r="F154" s="226" t="s">
        <v>43</v>
      </c>
      <c r="G154" s="226" t="s">
        <v>961</v>
      </c>
      <c r="H154" s="226" t="s">
        <v>44</v>
      </c>
      <c r="I154" s="226" t="s">
        <v>2333</v>
      </c>
      <c r="J154" s="227">
        <v>0</v>
      </c>
      <c r="K154" s="229">
        <v>75</v>
      </c>
      <c r="L154" s="225">
        <v>44439</v>
      </c>
      <c r="M154" s="226" t="s">
        <v>53</v>
      </c>
      <c r="N154" s="226" t="s">
        <v>2275</v>
      </c>
    </row>
    <row r="155" spans="1:14" s="8" customFormat="1" ht="9.75" customHeight="1" x14ac:dyDescent="0.25">
      <c r="A155" s="226">
        <v>1958</v>
      </c>
      <c r="B155" s="226" t="s">
        <v>2335</v>
      </c>
      <c r="C155" s="226" t="s">
        <v>413</v>
      </c>
      <c r="D155" s="226" t="s">
        <v>2</v>
      </c>
      <c r="E155" s="226" t="s">
        <v>311</v>
      </c>
      <c r="F155" s="226" t="s">
        <v>47</v>
      </c>
      <c r="G155" s="226" t="s">
        <v>961</v>
      </c>
      <c r="H155" s="226" t="s">
        <v>48</v>
      </c>
      <c r="I155" s="226" t="s">
        <v>2336</v>
      </c>
      <c r="J155" s="227">
        <v>0</v>
      </c>
      <c r="K155" s="229">
        <v>80</v>
      </c>
      <c r="L155" s="225">
        <v>44439</v>
      </c>
      <c r="M155" s="226" t="s">
        <v>53</v>
      </c>
      <c r="N155" s="226" t="s">
        <v>2275</v>
      </c>
    </row>
    <row r="156" spans="1:14" s="8" customFormat="1" ht="9.75" customHeight="1" x14ac:dyDescent="0.25">
      <c r="A156" s="226">
        <v>1928</v>
      </c>
      <c r="B156" s="226" t="s">
        <v>1906</v>
      </c>
      <c r="C156" s="226" t="s">
        <v>294</v>
      </c>
      <c r="D156" s="226" t="s">
        <v>18</v>
      </c>
      <c r="E156" s="226" t="s">
        <v>295</v>
      </c>
      <c r="F156" s="226" t="s">
        <v>47</v>
      </c>
      <c r="G156" s="226" t="s">
        <v>961</v>
      </c>
      <c r="H156" s="226" t="s">
        <v>48</v>
      </c>
      <c r="I156" s="226" t="s">
        <v>1907</v>
      </c>
      <c r="J156" s="227">
        <v>0</v>
      </c>
      <c r="K156" s="229">
        <v>65</v>
      </c>
      <c r="L156" s="225">
        <v>44439</v>
      </c>
      <c r="M156" s="226" t="s">
        <v>53</v>
      </c>
      <c r="N156" s="226" t="s">
        <v>114</v>
      </c>
    </row>
    <row r="157" spans="1:14" s="8" customFormat="1" ht="9.75" customHeight="1" x14ac:dyDescent="0.25">
      <c r="A157" s="226">
        <v>1652</v>
      </c>
      <c r="B157" s="226" t="s">
        <v>1990</v>
      </c>
      <c r="C157" s="226" t="s">
        <v>753</v>
      </c>
      <c r="D157" s="226" t="s">
        <v>23</v>
      </c>
      <c r="E157" s="226" t="s">
        <v>74</v>
      </c>
      <c r="F157" s="226" t="s">
        <v>47</v>
      </c>
      <c r="G157" s="226" t="s">
        <v>963</v>
      </c>
      <c r="H157" s="226" t="s">
        <v>48</v>
      </c>
      <c r="I157" s="226" t="s">
        <v>754</v>
      </c>
      <c r="J157" s="227">
        <v>24</v>
      </c>
      <c r="K157" s="229">
        <v>6</v>
      </c>
      <c r="L157" s="225">
        <v>44439</v>
      </c>
      <c r="M157" s="226" t="s">
        <v>53</v>
      </c>
      <c r="N157" s="226" t="s">
        <v>211</v>
      </c>
    </row>
    <row r="158" spans="1:14" s="8" customFormat="1" ht="9.75" customHeight="1" x14ac:dyDescent="0.25">
      <c r="A158" s="226">
        <v>1926</v>
      </c>
      <c r="B158" s="226" t="s">
        <v>1896</v>
      </c>
      <c r="C158" s="226" t="s">
        <v>282</v>
      </c>
      <c r="D158" s="226" t="s">
        <v>23</v>
      </c>
      <c r="E158" s="226" t="s">
        <v>23</v>
      </c>
      <c r="F158" s="226" t="s">
        <v>47</v>
      </c>
      <c r="G158" s="226" t="s">
        <v>961</v>
      </c>
      <c r="H158" s="226" t="s">
        <v>44</v>
      </c>
      <c r="I158" s="226" t="s">
        <v>1897</v>
      </c>
      <c r="J158" s="227">
        <v>0</v>
      </c>
      <c r="K158" s="229">
        <v>5</v>
      </c>
      <c r="L158" s="225">
        <v>44439</v>
      </c>
      <c r="M158" s="226" t="s">
        <v>53</v>
      </c>
      <c r="N158" s="226" t="s">
        <v>211</v>
      </c>
    </row>
    <row r="159" spans="1:14" s="8" customFormat="1" ht="9.75" customHeight="1" x14ac:dyDescent="0.25">
      <c r="A159" s="226">
        <v>13</v>
      </c>
      <c r="B159" s="226" t="s">
        <v>452</v>
      </c>
      <c r="C159" s="226" t="s">
        <v>453</v>
      </c>
      <c r="D159" s="226" t="s">
        <v>9</v>
      </c>
      <c r="E159" s="226" t="s">
        <v>61</v>
      </c>
      <c r="F159" s="226" t="s">
        <v>47</v>
      </c>
      <c r="G159" s="226" t="s">
        <v>960</v>
      </c>
      <c r="H159" s="226" t="s">
        <v>44</v>
      </c>
      <c r="I159" s="226" t="s">
        <v>454</v>
      </c>
      <c r="J159" s="227">
        <v>26</v>
      </c>
      <c r="K159" s="229">
        <v>75</v>
      </c>
      <c r="L159" s="225">
        <v>44455</v>
      </c>
      <c r="M159" s="226" t="s">
        <v>53</v>
      </c>
      <c r="N159" s="226" t="s">
        <v>137</v>
      </c>
    </row>
    <row r="160" spans="1:14" s="8" customFormat="1" ht="9.75" customHeight="1" x14ac:dyDescent="0.25">
      <c r="A160" s="226">
        <v>1897</v>
      </c>
      <c r="B160" s="226" t="s">
        <v>1044</v>
      </c>
      <c r="C160" s="226" t="s">
        <v>151</v>
      </c>
      <c r="D160" s="226" t="s">
        <v>6</v>
      </c>
      <c r="E160" s="226" t="s">
        <v>52</v>
      </c>
      <c r="F160" s="226" t="s">
        <v>43</v>
      </c>
      <c r="G160" s="226" t="s">
        <v>961</v>
      </c>
      <c r="H160" s="226" t="s">
        <v>44</v>
      </c>
      <c r="I160" s="226" t="s">
        <v>152</v>
      </c>
      <c r="J160" s="227">
        <v>4</v>
      </c>
      <c r="K160" s="229">
        <v>66</v>
      </c>
      <c r="L160" s="225">
        <v>44539</v>
      </c>
      <c r="M160" s="226" t="s">
        <v>53</v>
      </c>
      <c r="N160" s="226" t="s">
        <v>67</v>
      </c>
    </row>
    <row r="161" spans="1:14" s="8" customFormat="1" ht="9.75" customHeight="1" x14ac:dyDescent="0.25">
      <c r="A161" s="226">
        <v>508</v>
      </c>
      <c r="B161" s="226" t="s">
        <v>495</v>
      </c>
      <c r="C161" s="226" t="s">
        <v>496</v>
      </c>
      <c r="D161" s="226" t="s">
        <v>6</v>
      </c>
      <c r="E161" s="226" t="s">
        <v>52</v>
      </c>
      <c r="F161" s="226" t="s">
        <v>43</v>
      </c>
      <c r="G161" s="226" t="s">
        <v>961</v>
      </c>
      <c r="H161" s="226" t="s">
        <v>44</v>
      </c>
      <c r="I161" s="226" t="s">
        <v>497</v>
      </c>
      <c r="J161" s="227">
        <v>3</v>
      </c>
      <c r="K161" s="229">
        <v>15</v>
      </c>
      <c r="L161" s="225">
        <v>44543</v>
      </c>
      <c r="M161" s="226" t="s">
        <v>53</v>
      </c>
      <c r="N161" s="226" t="s">
        <v>137</v>
      </c>
    </row>
    <row r="162" spans="1:14" s="8" customFormat="1" ht="9.75" customHeight="1" x14ac:dyDescent="0.25">
      <c r="A162" s="226">
        <v>578</v>
      </c>
      <c r="B162" s="226" t="s">
        <v>516</v>
      </c>
      <c r="C162" s="226" t="s">
        <v>517</v>
      </c>
      <c r="D162" s="226" t="s">
        <v>8</v>
      </c>
      <c r="E162" s="226" t="s">
        <v>8</v>
      </c>
      <c r="F162" s="226" t="s">
        <v>43</v>
      </c>
      <c r="G162" s="226" t="s">
        <v>961</v>
      </c>
      <c r="H162" s="226" t="s">
        <v>44</v>
      </c>
      <c r="I162" s="226" t="s">
        <v>518</v>
      </c>
      <c r="J162" s="227">
        <v>3</v>
      </c>
      <c r="K162" s="229">
        <v>10</v>
      </c>
      <c r="L162" s="225">
        <v>44544</v>
      </c>
      <c r="M162" s="226" t="s">
        <v>53</v>
      </c>
      <c r="N162" s="226" t="s">
        <v>96</v>
      </c>
    </row>
    <row r="163" spans="1:14" s="8" customFormat="1" ht="9.75" customHeight="1" x14ac:dyDescent="0.25">
      <c r="A163" s="101">
        <v>1575</v>
      </c>
      <c r="B163" s="101" t="s">
        <v>1172</v>
      </c>
      <c r="C163" s="101" t="s">
        <v>6</v>
      </c>
      <c r="D163" s="101" t="s">
        <v>6</v>
      </c>
      <c r="E163" s="101" t="s">
        <v>6</v>
      </c>
      <c r="F163" s="101" t="s">
        <v>47</v>
      </c>
      <c r="G163" s="101" t="s">
        <v>961</v>
      </c>
      <c r="H163" s="101" t="s">
        <v>826</v>
      </c>
      <c r="I163" s="101" t="s">
        <v>869</v>
      </c>
      <c r="J163" s="101">
        <v>10</v>
      </c>
      <c r="K163" s="172">
        <v>3</v>
      </c>
      <c r="L163" s="103">
        <v>44544</v>
      </c>
      <c r="M163" s="101" t="s">
        <v>53</v>
      </c>
      <c r="N163" s="101" t="s">
        <v>67</v>
      </c>
    </row>
    <row r="164" spans="1:14" s="8" customFormat="1" ht="9.75" customHeight="1" x14ac:dyDescent="0.25">
      <c r="A164" s="226">
        <v>163</v>
      </c>
      <c r="B164" s="226" t="s">
        <v>142</v>
      </c>
      <c r="C164" s="226" t="s">
        <v>143</v>
      </c>
      <c r="D164" s="226" t="s">
        <v>16</v>
      </c>
      <c r="E164" s="226" t="s">
        <v>55</v>
      </c>
      <c r="F164" s="226" t="s">
        <v>47</v>
      </c>
      <c r="G164" s="226" t="s">
        <v>960</v>
      </c>
      <c r="H164" s="226" t="s">
        <v>48</v>
      </c>
      <c r="I164" s="226" t="s">
        <v>144</v>
      </c>
      <c r="J164" s="227">
        <v>28</v>
      </c>
      <c r="K164" s="229">
        <v>75</v>
      </c>
      <c r="L164" s="225">
        <v>44545</v>
      </c>
      <c r="M164" s="226" t="s">
        <v>53</v>
      </c>
      <c r="N164" s="226" t="s">
        <v>137</v>
      </c>
    </row>
    <row r="165" spans="1:14" s="8" customFormat="1" ht="9.75" customHeight="1" x14ac:dyDescent="0.25">
      <c r="A165" s="226">
        <v>1051</v>
      </c>
      <c r="B165" s="226" t="s">
        <v>1016</v>
      </c>
      <c r="C165" s="226" t="s">
        <v>359</v>
      </c>
      <c r="D165" s="226" t="s">
        <v>16</v>
      </c>
      <c r="E165" s="226" t="s">
        <v>55</v>
      </c>
      <c r="F165" s="226" t="s">
        <v>47</v>
      </c>
      <c r="G165" s="226" t="s">
        <v>962</v>
      </c>
      <c r="H165" s="226" t="s">
        <v>44</v>
      </c>
      <c r="I165" s="226" t="s">
        <v>360</v>
      </c>
      <c r="J165" s="227">
        <v>18</v>
      </c>
      <c r="K165" s="229">
        <v>10</v>
      </c>
      <c r="L165" s="225">
        <v>44545</v>
      </c>
      <c r="M165" s="226" t="s">
        <v>53</v>
      </c>
      <c r="N165" s="226" t="s">
        <v>113</v>
      </c>
    </row>
    <row r="166" spans="1:14" s="8" customFormat="1" ht="9.75" customHeight="1" x14ac:dyDescent="0.25">
      <c r="A166" s="226">
        <v>1947</v>
      </c>
      <c r="B166" s="226" t="s">
        <v>32</v>
      </c>
      <c r="C166" s="226" t="s">
        <v>2075</v>
      </c>
      <c r="D166" s="226" t="s">
        <v>16</v>
      </c>
      <c r="E166" s="226" t="s">
        <v>55</v>
      </c>
      <c r="F166" s="226" t="s">
        <v>43</v>
      </c>
      <c r="G166" s="226" t="s">
        <v>963</v>
      </c>
      <c r="H166" s="226" t="s">
        <v>44</v>
      </c>
      <c r="I166" s="226" t="s">
        <v>2015</v>
      </c>
      <c r="J166" s="227">
        <v>0</v>
      </c>
      <c r="K166" s="229">
        <v>5</v>
      </c>
      <c r="L166" s="225">
        <v>44545</v>
      </c>
      <c r="M166" s="226" t="s">
        <v>53</v>
      </c>
      <c r="N166" s="226" t="s">
        <v>113</v>
      </c>
    </row>
    <row r="167" spans="1:14" s="8" customFormat="1" ht="9.75" customHeight="1" x14ac:dyDescent="0.25">
      <c r="A167" s="226">
        <v>1054</v>
      </c>
      <c r="B167" s="226" t="s">
        <v>1872</v>
      </c>
      <c r="C167" s="226" t="s">
        <v>1244</v>
      </c>
      <c r="D167" s="226" t="s">
        <v>1211</v>
      </c>
      <c r="E167" s="226" t="s">
        <v>1245</v>
      </c>
      <c r="F167" s="226" t="s">
        <v>47</v>
      </c>
      <c r="G167" s="226" t="s">
        <v>962</v>
      </c>
      <c r="H167" s="226" t="s">
        <v>44</v>
      </c>
      <c r="I167" s="226" t="s">
        <v>1246</v>
      </c>
      <c r="J167" s="227">
        <v>4</v>
      </c>
      <c r="K167" s="229">
        <v>50</v>
      </c>
      <c r="L167" s="225">
        <v>44545</v>
      </c>
      <c r="M167" s="226" t="s">
        <v>53</v>
      </c>
      <c r="N167" s="226" t="s">
        <v>67</v>
      </c>
    </row>
    <row r="168" spans="1:14" s="8" customFormat="1" ht="9.75" customHeight="1" x14ac:dyDescent="0.25">
      <c r="A168" s="226">
        <v>8</v>
      </c>
      <c r="B168" s="226" t="s">
        <v>343</v>
      </c>
      <c r="C168" s="226" t="s">
        <v>129</v>
      </c>
      <c r="D168" s="226" t="s">
        <v>8</v>
      </c>
      <c r="E168" s="226" t="s">
        <v>172</v>
      </c>
      <c r="F168" s="226" t="s">
        <v>47</v>
      </c>
      <c r="G168" s="226" t="s">
        <v>960</v>
      </c>
      <c r="H168" s="226" t="s">
        <v>44</v>
      </c>
      <c r="I168" s="226" t="s">
        <v>344</v>
      </c>
      <c r="J168" s="227">
        <v>26</v>
      </c>
      <c r="K168" s="229">
        <v>70</v>
      </c>
      <c r="L168" s="225">
        <v>44545</v>
      </c>
      <c r="M168" s="226" t="s">
        <v>53</v>
      </c>
      <c r="N168" s="226" t="s">
        <v>67</v>
      </c>
    </row>
    <row r="169" spans="1:14" s="8" customFormat="1" ht="9.75" customHeight="1" x14ac:dyDescent="0.25">
      <c r="A169" s="226">
        <v>1320</v>
      </c>
      <c r="B169" s="226" t="s">
        <v>2139</v>
      </c>
      <c r="C169" s="226" t="s">
        <v>1464</v>
      </c>
      <c r="D169" s="226" t="s">
        <v>17</v>
      </c>
      <c r="E169" s="226" t="s">
        <v>1459</v>
      </c>
      <c r="F169" s="226" t="s">
        <v>47</v>
      </c>
      <c r="G169" s="226" t="s">
        <v>962</v>
      </c>
      <c r="H169" s="226" t="s">
        <v>44</v>
      </c>
      <c r="I169" s="226" t="s">
        <v>1465</v>
      </c>
      <c r="J169" s="227">
        <v>24</v>
      </c>
      <c r="K169" s="229">
        <v>15</v>
      </c>
      <c r="L169" s="225">
        <v>44545</v>
      </c>
      <c r="M169" s="226" t="s">
        <v>53</v>
      </c>
      <c r="N169" s="226" t="s">
        <v>317</v>
      </c>
    </row>
    <row r="170" spans="1:14" s="8" customFormat="1" ht="9.75" customHeight="1" x14ac:dyDescent="0.25">
      <c r="A170" s="226">
        <v>1773</v>
      </c>
      <c r="B170" s="226" t="s">
        <v>1850</v>
      </c>
      <c r="C170" s="226" t="s">
        <v>1475</v>
      </c>
      <c r="D170" s="226" t="s">
        <v>17</v>
      </c>
      <c r="E170" s="226" t="s">
        <v>1459</v>
      </c>
      <c r="F170" s="226" t="s">
        <v>47</v>
      </c>
      <c r="G170" s="226" t="s">
        <v>963</v>
      </c>
      <c r="H170" s="226" t="s">
        <v>44</v>
      </c>
      <c r="I170" s="226" t="s">
        <v>1476</v>
      </c>
      <c r="J170" s="227">
        <v>20</v>
      </c>
      <c r="K170" s="229">
        <v>5</v>
      </c>
      <c r="L170" s="225">
        <v>44545</v>
      </c>
      <c r="M170" s="226" t="s">
        <v>53</v>
      </c>
      <c r="N170" s="226" t="s">
        <v>96</v>
      </c>
    </row>
    <row r="171" spans="1:14" s="8" customFormat="1" ht="9.75" customHeight="1" x14ac:dyDescent="0.25">
      <c r="A171" s="226">
        <v>1658</v>
      </c>
      <c r="B171" s="226" t="s">
        <v>32</v>
      </c>
      <c r="C171" s="226" t="s">
        <v>2100</v>
      </c>
      <c r="D171" s="226" t="s">
        <v>17</v>
      </c>
      <c r="E171" s="226" t="s">
        <v>1459</v>
      </c>
      <c r="F171" s="226" t="s">
        <v>47</v>
      </c>
      <c r="G171" s="226" t="s">
        <v>963</v>
      </c>
      <c r="H171" s="226" t="s">
        <v>44</v>
      </c>
      <c r="I171" s="226" t="s">
        <v>762</v>
      </c>
      <c r="J171" s="227">
        <v>24</v>
      </c>
      <c r="K171" s="229">
        <v>5</v>
      </c>
      <c r="L171" s="225">
        <v>44545</v>
      </c>
      <c r="M171" s="226" t="s">
        <v>53</v>
      </c>
      <c r="N171" s="226" t="s">
        <v>290</v>
      </c>
    </row>
    <row r="172" spans="1:14" s="8" customFormat="1" ht="9.75" customHeight="1" x14ac:dyDescent="0.25">
      <c r="A172" s="226">
        <v>1781</v>
      </c>
      <c r="B172" s="226" t="s">
        <v>32</v>
      </c>
      <c r="C172" s="226" t="s">
        <v>2101</v>
      </c>
      <c r="D172" s="226" t="s">
        <v>17</v>
      </c>
      <c r="E172" s="226" t="s">
        <v>1459</v>
      </c>
      <c r="F172" s="226" t="s">
        <v>47</v>
      </c>
      <c r="G172" s="226" t="s">
        <v>963</v>
      </c>
      <c r="H172" s="226" t="s">
        <v>48</v>
      </c>
      <c r="I172" s="226" t="s">
        <v>1485</v>
      </c>
      <c r="J172" s="227">
        <v>24</v>
      </c>
      <c r="K172" s="229">
        <v>5</v>
      </c>
      <c r="L172" s="225">
        <v>44545</v>
      </c>
      <c r="M172" s="226" t="s">
        <v>53</v>
      </c>
      <c r="N172" s="226" t="s">
        <v>290</v>
      </c>
    </row>
    <row r="173" spans="1:14" s="8" customFormat="1" ht="9.75" customHeight="1" x14ac:dyDescent="0.25">
      <c r="A173" s="226">
        <v>1785</v>
      </c>
      <c r="B173" s="226" t="s">
        <v>1936</v>
      </c>
      <c r="C173" s="226" t="s">
        <v>1493</v>
      </c>
      <c r="D173" s="226" t="s">
        <v>17</v>
      </c>
      <c r="E173" s="226" t="s">
        <v>1494</v>
      </c>
      <c r="F173" s="226" t="s">
        <v>47</v>
      </c>
      <c r="G173" s="226" t="s">
        <v>963</v>
      </c>
      <c r="H173" s="226" t="s">
        <v>44</v>
      </c>
      <c r="I173" s="226" t="s">
        <v>1495</v>
      </c>
      <c r="J173" s="227">
        <v>18</v>
      </c>
      <c r="K173" s="229">
        <v>5</v>
      </c>
      <c r="L173" s="225">
        <v>44545</v>
      </c>
      <c r="M173" s="226" t="s">
        <v>53</v>
      </c>
      <c r="N173" s="226" t="s">
        <v>1220</v>
      </c>
    </row>
    <row r="174" spans="1:14" s="8" customFormat="1" ht="9.75" customHeight="1" x14ac:dyDescent="0.25">
      <c r="A174" s="226">
        <v>332</v>
      </c>
      <c r="B174" s="226" t="s">
        <v>1501</v>
      </c>
      <c r="C174" s="226" t="s">
        <v>1502</v>
      </c>
      <c r="D174" s="226" t="s">
        <v>17</v>
      </c>
      <c r="E174" s="226" t="s">
        <v>1503</v>
      </c>
      <c r="F174" s="226" t="s">
        <v>47</v>
      </c>
      <c r="G174" s="226" t="s">
        <v>960</v>
      </c>
      <c r="H174" s="226" t="s">
        <v>44</v>
      </c>
      <c r="I174" s="226" t="s">
        <v>1504</v>
      </c>
      <c r="J174" s="227">
        <v>24</v>
      </c>
      <c r="K174" s="229">
        <v>20</v>
      </c>
      <c r="L174" s="225">
        <v>44545</v>
      </c>
      <c r="M174" s="226" t="s">
        <v>53</v>
      </c>
      <c r="N174" s="226" t="s">
        <v>137</v>
      </c>
    </row>
    <row r="175" spans="1:14" s="8" customFormat="1" ht="9.75" customHeight="1" x14ac:dyDescent="0.25">
      <c r="A175" s="226">
        <v>1792</v>
      </c>
      <c r="B175" s="226" t="s">
        <v>32</v>
      </c>
      <c r="C175" s="226" t="s">
        <v>1509</v>
      </c>
      <c r="D175" s="226" t="s">
        <v>17</v>
      </c>
      <c r="E175" s="226" t="s">
        <v>1503</v>
      </c>
      <c r="F175" s="226" t="s">
        <v>47</v>
      </c>
      <c r="G175" s="226" t="s">
        <v>963</v>
      </c>
      <c r="H175" s="226" t="s">
        <v>44</v>
      </c>
      <c r="I175" s="226" t="s">
        <v>1510</v>
      </c>
      <c r="J175" s="227">
        <v>24</v>
      </c>
      <c r="K175" s="229">
        <v>5</v>
      </c>
      <c r="L175" s="225">
        <v>44545</v>
      </c>
      <c r="M175" s="226" t="s">
        <v>53</v>
      </c>
      <c r="N175" s="226" t="s">
        <v>211</v>
      </c>
    </row>
    <row r="176" spans="1:14" s="8" customFormat="1" ht="9.75" customHeight="1" x14ac:dyDescent="0.25">
      <c r="A176" s="226">
        <v>1823</v>
      </c>
      <c r="B176" s="226" t="s">
        <v>1962</v>
      </c>
      <c r="C176" s="226" t="s">
        <v>1534</v>
      </c>
      <c r="D176" s="226" t="s">
        <v>17</v>
      </c>
      <c r="E176" s="226" t="s">
        <v>1503</v>
      </c>
      <c r="F176" s="226" t="s">
        <v>47</v>
      </c>
      <c r="G176" s="226" t="s">
        <v>963</v>
      </c>
      <c r="H176" s="226" t="s">
        <v>63</v>
      </c>
      <c r="I176" s="226" t="s">
        <v>1535</v>
      </c>
      <c r="J176" s="227">
        <v>24</v>
      </c>
      <c r="K176" s="229">
        <v>5</v>
      </c>
      <c r="L176" s="225">
        <v>44545</v>
      </c>
      <c r="M176" s="226" t="s">
        <v>53</v>
      </c>
      <c r="N176" s="226" t="s">
        <v>290</v>
      </c>
    </row>
    <row r="177" spans="1:14" s="8" customFormat="1" ht="9.75" customHeight="1" x14ac:dyDescent="0.25">
      <c r="A177" s="226">
        <v>1357</v>
      </c>
      <c r="B177" s="226" t="s">
        <v>2263</v>
      </c>
      <c r="C177" s="226" t="s">
        <v>1540</v>
      </c>
      <c r="D177" s="226" t="s">
        <v>17</v>
      </c>
      <c r="E177" s="226" t="s">
        <v>59</v>
      </c>
      <c r="F177" s="226" t="s">
        <v>47</v>
      </c>
      <c r="G177" s="226" t="s">
        <v>962</v>
      </c>
      <c r="H177" s="226" t="s">
        <v>44</v>
      </c>
      <c r="I177" s="226" t="s">
        <v>1541</v>
      </c>
      <c r="J177" s="227">
        <v>9</v>
      </c>
      <c r="K177" s="229">
        <v>45</v>
      </c>
      <c r="L177" s="225">
        <v>44545</v>
      </c>
      <c r="M177" s="226" t="s">
        <v>53</v>
      </c>
      <c r="N177" s="226" t="s">
        <v>50</v>
      </c>
    </row>
    <row r="178" spans="1:14" s="8" customFormat="1" ht="9.75" customHeight="1" x14ac:dyDescent="0.25">
      <c r="A178" s="226">
        <v>1367</v>
      </c>
      <c r="B178" s="226" t="s">
        <v>977</v>
      </c>
      <c r="C178" s="226" t="s">
        <v>594</v>
      </c>
      <c r="D178" s="226" t="s">
        <v>17</v>
      </c>
      <c r="E178" s="226" t="s">
        <v>59</v>
      </c>
      <c r="F178" s="226" t="s">
        <v>47</v>
      </c>
      <c r="G178" s="226" t="s">
        <v>962</v>
      </c>
      <c r="H178" s="226" t="s">
        <v>44</v>
      </c>
      <c r="I178" s="226" t="s">
        <v>595</v>
      </c>
      <c r="J178" s="227">
        <v>24</v>
      </c>
      <c r="K178" s="229">
        <v>5</v>
      </c>
      <c r="L178" s="225">
        <v>44545</v>
      </c>
      <c r="M178" s="226" t="s">
        <v>53</v>
      </c>
      <c r="N178" s="226" t="s">
        <v>211</v>
      </c>
    </row>
    <row r="179" spans="1:14" s="8" customFormat="1" ht="9.75" customHeight="1" x14ac:dyDescent="0.25">
      <c r="A179" s="226">
        <v>1379</v>
      </c>
      <c r="B179" s="226" t="s">
        <v>979</v>
      </c>
      <c r="C179" s="226" t="s">
        <v>632</v>
      </c>
      <c r="D179" s="226" t="s">
        <v>17</v>
      </c>
      <c r="E179" s="226" t="s">
        <v>59</v>
      </c>
      <c r="F179" s="226" t="s">
        <v>47</v>
      </c>
      <c r="G179" s="226" t="s">
        <v>962</v>
      </c>
      <c r="H179" s="226" t="s">
        <v>44</v>
      </c>
      <c r="I179" s="226" t="s">
        <v>633</v>
      </c>
      <c r="J179" s="227">
        <v>24</v>
      </c>
      <c r="K179" s="229">
        <v>5</v>
      </c>
      <c r="L179" s="225">
        <v>44545</v>
      </c>
      <c r="M179" s="226" t="s">
        <v>53</v>
      </c>
      <c r="N179" s="226" t="s">
        <v>1220</v>
      </c>
    </row>
    <row r="180" spans="1:14" s="8" customFormat="1" ht="9.75" customHeight="1" x14ac:dyDescent="0.25">
      <c r="A180" s="226">
        <v>1836</v>
      </c>
      <c r="B180" s="226" t="s">
        <v>32</v>
      </c>
      <c r="C180" s="226" t="s">
        <v>1998</v>
      </c>
      <c r="D180" s="226" t="s">
        <v>17</v>
      </c>
      <c r="E180" s="226" t="s">
        <v>59</v>
      </c>
      <c r="F180" s="226" t="s">
        <v>47</v>
      </c>
      <c r="G180" s="226" t="s">
        <v>963</v>
      </c>
      <c r="H180" s="226" t="s">
        <v>44</v>
      </c>
      <c r="I180" s="226" t="s">
        <v>1999</v>
      </c>
      <c r="J180" s="227">
        <v>24</v>
      </c>
      <c r="K180" s="229">
        <v>20</v>
      </c>
      <c r="L180" s="225">
        <v>44545</v>
      </c>
      <c r="M180" s="226" t="s">
        <v>53</v>
      </c>
      <c r="N180" s="226" t="s">
        <v>2337</v>
      </c>
    </row>
    <row r="181" spans="1:14" s="8" customFormat="1" ht="9.75" customHeight="1" x14ac:dyDescent="0.25">
      <c r="A181" s="226">
        <v>1841</v>
      </c>
      <c r="B181" s="226" t="s">
        <v>32</v>
      </c>
      <c r="C181" s="226" t="s">
        <v>1572</v>
      </c>
      <c r="D181" s="226" t="s">
        <v>17</v>
      </c>
      <c r="E181" s="226" t="s">
        <v>59</v>
      </c>
      <c r="F181" s="226" t="s">
        <v>47</v>
      </c>
      <c r="G181" s="226" t="s">
        <v>963</v>
      </c>
      <c r="H181" s="226" t="s">
        <v>48</v>
      </c>
      <c r="I181" s="226" t="s">
        <v>1573</v>
      </c>
      <c r="J181" s="227">
        <v>24</v>
      </c>
      <c r="K181" s="229">
        <v>10</v>
      </c>
      <c r="L181" s="225">
        <v>44545</v>
      </c>
      <c r="M181" s="226" t="s">
        <v>53</v>
      </c>
      <c r="N181" s="226" t="s">
        <v>96</v>
      </c>
    </row>
    <row r="182" spans="1:14" s="8" customFormat="1" ht="9.75" customHeight="1" x14ac:dyDescent="0.25">
      <c r="A182" s="226">
        <v>1845</v>
      </c>
      <c r="B182" s="226" t="s">
        <v>2018</v>
      </c>
      <c r="C182" s="226" t="s">
        <v>1580</v>
      </c>
      <c r="D182" s="226" t="s">
        <v>17</v>
      </c>
      <c r="E182" s="226" t="s">
        <v>59</v>
      </c>
      <c r="F182" s="226" t="s">
        <v>47</v>
      </c>
      <c r="G182" s="226" t="s">
        <v>963</v>
      </c>
      <c r="H182" s="226" t="s">
        <v>48</v>
      </c>
      <c r="I182" s="226" t="s">
        <v>1581</v>
      </c>
      <c r="J182" s="227">
        <v>24</v>
      </c>
      <c r="K182" s="229">
        <v>5</v>
      </c>
      <c r="L182" s="225">
        <v>44545</v>
      </c>
      <c r="M182" s="226" t="s">
        <v>53</v>
      </c>
      <c r="N182" s="226" t="s">
        <v>96</v>
      </c>
    </row>
    <row r="183" spans="1:14" s="8" customFormat="1" ht="9.75" customHeight="1" x14ac:dyDescent="0.25">
      <c r="A183" s="226">
        <v>1846</v>
      </c>
      <c r="B183" s="226" t="s">
        <v>2265</v>
      </c>
      <c r="C183" s="226" t="s">
        <v>1582</v>
      </c>
      <c r="D183" s="226" t="s">
        <v>17</v>
      </c>
      <c r="E183" s="226" t="s">
        <v>59</v>
      </c>
      <c r="F183" s="226" t="s">
        <v>47</v>
      </c>
      <c r="G183" s="226" t="s">
        <v>963</v>
      </c>
      <c r="H183" s="226" t="s">
        <v>48</v>
      </c>
      <c r="I183" s="226" t="s">
        <v>1583</v>
      </c>
      <c r="J183" s="227">
        <v>24</v>
      </c>
      <c r="K183" s="229">
        <v>5</v>
      </c>
      <c r="L183" s="225">
        <v>44545</v>
      </c>
      <c r="M183" s="226" t="s">
        <v>53</v>
      </c>
      <c r="N183" s="226" t="s">
        <v>50</v>
      </c>
    </row>
    <row r="184" spans="1:14" s="8" customFormat="1" ht="9.75" customHeight="1" x14ac:dyDescent="0.25">
      <c r="A184" s="226">
        <v>1853</v>
      </c>
      <c r="B184" s="226" t="s">
        <v>32</v>
      </c>
      <c r="C184" s="226" t="s">
        <v>1592</v>
      </c>
      <c r="D184" s="226" t="s">
        <v>17</v>
      </c>
      <c r="E184" s="226" t="s">
        <v>59</v>
      </c>
      <c r="F184" s="226" t="s">
        <v>47</v>
      </c>
      <c r="G184" s="226" t="s">
        <v>963</v>
      </c>
      <c r="H184" s="226" t="s">
        <v>63</v>
      </c>
      <c r="I184" s="226" t="s">
        <v>1593</v>
      </c>
      <c r="J184" s="227">
        <v>24</v>
      </c>
      <c r="K184" s="229">
        <v>0</v>
      </c>
      <c r="L184" s="225">
        <v>44545</v>
      </c>
      <c r="M184" s="226" t="s">
        <v>53</v>
      </c>
      <c r="N184" s="226" t="s">
        <v>1220</v>
      </c>
    </row>
    <row r="185" spans="1:14" s="8" customFormat="1" ht="9.75" customHeight="1" x14ac:dyDescent="0.25">
      <c r="A185" s="226">
        <v>674</v>
      </c>
      <c r="B185" s="226" t="s">
        <v>410</v>
      </c>
      <c r="C185" s="226" t="s">
        <v>411</v>
      </c>
      <c r="D185" s="226" t="s">
        <v>17</v>
      </c>
      <c r="E185" s="226" t="s">
        <v>62</v>
      </c>
      <c r="F185" s="226" t="s">
        <v>47</v>
      </c>
      <c r="G185" s="226" t="s">
        <v>961</v>
      </c>
      <c r="H185" s="226" t="s">
        <v>44</v>
      </c>
      <c r="I185" s="226" t="s">
        <v>412</v>
      </c>
      <c r="J185" s="227">
        <v>22</v>
      </c>
      <c r="K185" s="229">
        <v>80</v>
      </c>
      <c r="L185" s="225">
        <v>44545</v>
      </c>
      <c r="M185" s="226" t="s">
        <v>53</v>
      </c>
      <c r="N185" s="226" t="s">
        <v>137</v>
      </c>
    </row>
    <row r="186" spans="1:14" s="8" customFormat="1" ht="9.75" customHeight="1" x14ac:dyDescent="0.25">
      <c r="A186" s="226">
        <v>415</v>
      </c>
      <c r="B186" s="226" t="s">
        <v>1147</v>
      </c>
      <c r="C186" s="226" t="s">
        <v>275</v>
      </c>
      <c r="D186" s="226" t="s">
        <v>17</v>
      </c>
      <c r="E186" s="226" t="s">
        <v>62</v>
      </c>
      <c r="F186" s="226" t="s">
        <v>47</v>
      </c>
      <c r="G186" s="226" t="s">
        <v>961</v>
      </c>
      <c r="H186" s="226" t="s">
        <v>44</v>
      </c>
      <c r="I186" s="226" t="s">
        <v>276</v>
      </c>
      <c r="J186" s="227">
        <v>26</v>
      </c>
      <c r="K186" s="229">
        <v>90</v>
      </c>
      <c r="L186" s="225">
        <v>44545</v>
      </c>
      <c r="M186" s="226" t="s">
        <v>53</v>
      </c>
      <c r="N186" s="226" t="s">
        <v>96</v>
      </c>
    </row>
    <row r="187" spans="1:14" s="8" customFormat="1" ht="9.75" customHeight="1" x14ac:dyDescent="0.25">
      <c r="A187" s="226">
        <v>1867</v>
      </c>
      <c r="B187" s="226" t="s">
        <v>32</v>
      </c>
      <c r="C187" s="226" t="s">
        <v>1601</v>
      </c>
      <c r="D187" s="226" t="s">
        <v>17</v>
      </c>
      <c r="E187" s="226" t="s">
        <v>62</v>
      </c>
      <c r="F187" s="226" t="s">
        <v>47</v>
      </c>
      <c r="G187" s="226" t="s">
        <v>963</v>
      </c>
      <c r="H187" s="226" t="s">
        <v>44</v>
      </c>
      <c r="I187" s="226" t="s">
        <v>1602</v>
      </c>
      <c r="J187" s="227">
        <v>10</v>
      </c>
      <c r="K187" s="229">
        <v>5</v>
      </c>
      <c r="L187" s="225">
        <v>44545</v>
      </c>
      <c r="M187" s="226" t="s">
        <v>53</v>
      </c>
      <c r="N187" s="226" t="s">
        <v>317</v>
      </c>
    </row>
    <row r="188" spans="1:14" s="8" customFormat="1" ht="9.75" customHeight="1" x14ac:dyDescent="0.25">
      <c r="A188" s="226">
        <v>1868</v>
      </c>
      <c r="B188" s="226" t="s">
        <v>32</v>
      </c>
      <c r="C188" s="226" t="s">
        <v>1603</v>
      </c>
      <c r="D188" s="226" t="s">
        <v>17</v>
      </c>
      <c r="E188" s="226" t="s">
        <v>62</v>
      </c>
      <c r="F188" s="226" t="s">
        <v>47</v>
      </c>
      <c r="G188" s="226" t="s">
        <v>963</v>
      </c>
      <c r="H188" s="226" t="s">
        <v>44</v>
      </c>
      <c r="I188" s="226" t="s">
        <v>1604</v>
      </c>
      <c r="J188" s="227">
        <v>24</v>
      </c>
      <c r="K188" s="229">
        <v>5</v>
      </c>
      <c r="L188" s="225">
        <v>44545</v>
      </c>
      <c r="M188" s="226" t="s">
        <v>53</v>
      </c>
      <c r="N188" s="226" t="s">
        <v>1903</v>
      </c>
    </row>
    <row r="189" spans="1:14" s="8" customFormat="1" ht="9.75" customHeight="1" x14ac:dyDescent="0.25">
      <c r="A189" s="226">
        <v>1644</v>
      </c>
      <c r="B189" s="226" t="s">
        <v>1918</v>
      </c>
      <c r="C189" s="226" t="s">
        <v>741</v>
      </c>
      <c r="D189" s="226" t="s">
        <v>17</v>
      </c>
      <c r="E189" s="226" t="s">
        <v>62</v>
      </c>
      <c r="F189" s="226" t="s">
        <v>47</v>
      </c>
      <c r="G189" s="226" t="s">
        <v>963</v>
      </c>
      <c r="H189" s="226" t="s">
        <v>48</v>
      </c>
      <c r="I189" s="226" t="s">
        <v>742</v>
      </c>
      <c r="J189" s="227">
        <v>20</v>
      </c>
      <c r="K189" s="229">
        <v>45</v>
      </c>
      <c r="L189" s="225">
        <v>44545</v>
      </c>
      <c r="M189" s="226" t="s">
        <v>53</v>
      </c>
      <c r="N189" s="226" t="s">
        <v>290</v>
      </c>
    </row>
    <row r="190" spans="1:14" s="8" customFormat="1" ht="9.75" customHeight="1" x14ac:dyDescent="0.25">
      <c r="A190" s="101">
        <v>928</v>
      </c>
      <c r="B190" s="101" t="s">
        <v>1158</v>
      </c>
      <c r="C190" s="101" t="s">
        <v>836</v>
      </c>
      <c r="D190" s="101" t="s">
        <v>16</v>
      </c>
      <c r="E190" s="101" t="s">
        <v>55</v>
      </c>
      <c r="F190" s="101" t="s">
        <v>47</v>
      </c>
      <c r="G190" s="101" t="s">
        <v>960</v>
      </c>
      <c r="H190" s="101" t="s">
        <v>826</v>
      </c>
      <c r="I190" s="101" t="s">
        <v>837</v>
      </c>
      <c r="J190" s="101">
        <v>10</v>
      </c>
      <c r="K190" s="172">
        <v>5</v>
      </c>
      <c r="L190" s="103">
        <v>44545</v>
      </c>
      <c r="M190" s="101" t="s">
        <v>53</v>
      </c>
      <c r="N190" s="101" t="s">
        <v>290</v>
      </c>
    </row>
    <row r="191" spans="1:14" s="280" customFormat="1" ht="9.75" customHeight="1" x14ac:dyDescent="0.25">
      <c r="A191" s="101">
        <v>929</v>
      </c>
      <c r="B191" s="101" t="s">
        <v>1159</v>
      </c>
      <c r="C191" s="101" t="s">
        <v>838</v>
      </c>
      <c r="D191" s="101" t="s">
        <v>16</v>
      </c>
      <c r="E191" s="101" t="s">
        <v>55</v>
      </c>
      <c r="F191" s="101" t="s">
        <v>47</v>
      </c>
      <c r="G191" s="101" t="s">
        <v>960</v>
      </c>
      <c r="H191" s="101" t="s">
        <v>826</v>
      </c>
      <c r="I191" s="101" t="s">
        <v>839</v>
      </c>
      <c r="J191" s="101">
        <v>10</v>
      </c>
      <c r="K191" s="172">
        <v>5</v>
      </c>
      <c r="L191" s="103">
        <v>44545</v>
      </c>
      <c r="M191" s="101" t="s">
        <v>53</v>
      </c>
      <c r="N191" s="101" t="s">
        <v>290</v>
      </c>
    </row>
    <row r="192" spans="1:14" s="8" customFormat="1" ht="9.75" customHeight="1" x14ac:dyDescent="0.25">
      <c r="A192" s="101">
        <v>1484</v>
      </c>
      <c r="B192" s="101" t="s">
        <v>32</v>
      </c>
      <c r="C192" s="101" t="s">
        <v>1661</v>
      </c>
      <c r="D192" s="101" t="s">
        <v>16</v>
      </c>
      <c r="E192" s="101" t="s">
        <v>55</v>
      </c>
      <c r="F192" s="101" t="s">
        <v>47</v>
      </c>
      <c r="G192" s="101" t="s">
        <v>961</v>
      </c>
      <c r="H192" s="101" t="s">
        <v>826</v>
      </c>
      <c r="I192" s="101" t="s">
        <v>1662</v>
      </c>
      <c r="J192" s="101">
        <v>10</v>
      </c>
      <c r="K192" s="172">
        <v>5</v>
      </c>
      <c r="L192" s="103">
        <v>44545</v>
      </c>
      <c r="M192" s="101" t="s">
        <v>53</v>
      </c>
      <c r="N192" s="101" t="s">
        <v>96</v>
      </c>
    </row>
    <row r="193" spans="1:14" s="8" customFormat="1" ht="9.75" customHeight="1" x14ac:dyDescent="0.25">
      <c r="A193" s="101">
        <v>1596</v>
      </c>
      <c r="B193" s="101" t="s">
        <v>1686</v>
      </c>
      <c r="C193" s="101" t="s">
        <v>1687</v>
      </c>
      <c r="D193" s="101" t="s">
        <v>1212</v>
      </c>
      <c r="E193" s="101" t="s">
        <v>1687</v>
      </c>
      <c r="F193" s="101" t="s">
        <v>47</v>
      </c>
      <c r="G193" s="101" t="s">
        <v>961</v>
      </c>
      <c r="H193" s="101" t="s">
        <v>826</v>
      </c>
      <c r="I193" s="101" t="s">
        <v>1688</v>
      </c>
      <c r="J193" s="101">
        <v>10</v>
      </c>
      <c r="K193" s="172">
        <v>6</v>
      </c>
      <c r="L193" s="103">
        <v>44545</v>
      </c>
      <c r="M193" s="101" t="s">
        <v>53</v>
      </c>
      <c r="N193" s="101" t="s">
        <v>67</v>
      </c>
    </row>
    <row r="194" spans="1:14" s="8" customFormat="1" ht="9.75" customHeight="1" x14ac:dyDescent="0.25">
      <c r="A194" s="101">
        <v>989</v>
      </c>
      <c r="B194" s="101" t="s">
        <v>1191</v>
      </c>
      <c r="C194" s="101" t="s">
        <v>528</v>
      </c>
      <c r="D194" s="101" t="s">
        <v>9</v>
      </c>
      <c r="E194" s="101" t="s">
        <v>528</v>
      </c>
      <c r="F194" s="101" t="s">
        <v>47</v>
      </c>
      <c r="G194" s="101" t="s">
        <v>960</v>
      </c>
      <c r="H194" s="101" t="s">
        <v>826</v>
      </c>
      <c r="I194" s="101" t="s">
        <v>871</v>
      </c>
      <c r="J194" s="101">
        <v>10</v>
      </c>
      <c r="K194" s="172">
        <v>69</v>
      </c>
      <c r="L194" s="103">
        <v>44545</v>
      </c>
      <c r="M194" s="101" t="s">
        <v>53</v>
      </c>
      <c r="N194" s="101" t="s">
        <v>137</v>
      </c>
    </row>
    <row r="195" spans="1:14" s="8" customFormat="1" ht="9.75" customHeight="1" x14ac:dyDescent="0.25">
      <c r="A195" s="101">
        <v>1708</v>
      </c>
      <c r="B195" s="101" t="s">
        <v>1192</v>
      </c>
      <c r="C195" s="101" t="s">
        <v>927</v>
      </c>
      <c r="D195" s="101" t="s">
        <v>9</v>
      </c>
      <c r="E195" s="101" t="s">
        <v>528</v>
      </c>
      <c r="F195" s="101" t="s">
        <v>47</v>
      </c>
      <c r="G195" s="101" t="s">
        <v>961</v>
      </c>
      <c r="H195" s="101" t="s">
        <v>826</v>
      </c>
      <c r="I195" s="101" t="s">
        <v>928</v>
      </c>
      <c r="J195" s="101">
        <v>10</v>
      </c>
      <c r="K195" s="172">
        <v>1</v>
      </c>
      <c r="L195" s="103">
        <v>44545</v>
      </c>
      <c r="M195" s="101" t="s">
        <v>53</v>
      </c>
      <c r="N195" s="101" t="s">
        <v>620</v>
      </c>
    </row>
    <row r="196" spans="1:14" s="8" customFormat="1" ht="9.75" customHeight="1" x14ac:dyDescent="0.25">
      <c r="A196" s="101">
        <v>1852</v>
      </c>
      <c r="B196" s="101" t="s">
        <v>32</v>
      </c>
      <c r="C196" s="101" t="s">
        <v>1753</v>
      </c>
      <c r="D196" s="101" t="s">
        <v>17</v>
      </c>
      <c r="E196" s="101" t="s">
        <v>59</v>
      </c>
      <c r="F196" s="101" t="s">
        <v>47</v>
      </c>
      <c r="G196" s="101" t="s">
        <v>961</v>
      </c>
      <c r="H196" s="101" t="s">
        <v>826</v>
      </c>
      <c r="I196" s="101" t="s">
        <v>1754</v>
      </c>
      <c r="J196" s="101">
        <v>10</v>
      </c>
      <c r="K196" s="172">
        <v>5</v>
      </c>
      <c r="L196" s="103">
        <v>44545</v>
      </c>
      <c r="M196" s="101" t="s">
        <v>53</v>
      </c>
      <c r="N196" s="101" t="s">
        <v>1220</v>
      </c>
    </row>
    <row r="197" spans="1:14" s="8" customFormat="1" ht="9.75" customHeight="1" x14ac:dyDescent="0.25">
      <c r="A197" s="101">
        <v>1855</v>
      </c>
      <c r="B197" s="101" t="s">
        <v>1757</v>
      </c>
      <c r="C197" s="101" t="s">
        <v>1758</v>
      </c>
      <c r="D197" s="101" t="s">
        <v>17</v>
      </c>
      <c r="E197" s="101" t="s">
        <v>59</v>
      </c>
      <c r="F197" s="101" t="s">
        <v>47</v>
      </c>
      <c r="G197" s="101" t="s">
        <v>961</v>
      </c>
      <c r="H197" s="101" t="s">
        <v>826</v>
      </c>
      <c r="I197" s="101" t="s">
        <v>1759</v>
      </c>
      <c r="J197" s="101">
        <v>10</v>
      </c>
      <c r="K197" s="172">
        <v>5</v>
      </c>
      <c r="L197" s="103">
        <v>44545</v>
      </c>
      <c r="M197" s="101" t="s">
        <v>53</v>
      </c>
      <c r="N197" s="101" t="s">
        <v>96</v>
      </c>
    </row>
    <row r="198" spans="1:14" s="8" customFormat="1" ht="9.75" customHeight="1" x14ac:dyDescent="0.25">
      <c r="A198" s="101">
        <v>1861</v>
      </c>
      <c r="B198" s="101" t="s">
        <v>1971</v>
      </c>
      <c r="C198" s="101" t="s">
        <v>1767</v>
      </c>
      <c r="D198" s="101" t="s">
        <v>17</v>
      </c>
      <c r="E198" s="101" t="s">
        <v>59</v>
      </c>
      <c r="F198" s="101" t="s">
        <v>47</v>
      </c>
      <c r="G198" s="101" t="s">
        <v>961</v>
      </c>
      <c r="H198" s="101" t="s">
        <v>826</v>
      </c>
      <c r="I198" s="101" t="s">
        <v>1768</v>
      </c>
      <c r="J198" s="101">
        <v>10</v>
      </c>
      <c r="K198" s="172">
        <v>65</v>
      </c>
      <c r="L198" s="103">
        <v>44545</v>
      </c>
      <c r="M198" s="101" t="s">
        <v>53</v>
      </c>
      <c r="N198" s="101" t="s">
        <v>67</v>
      </c>
    </row>
    <row r="199" spans="1:14" s="8" customFormat="1" ht="9.75" customHeight="1" x14ac:dyDescent="0.25">
      <c r="A199" s="101">
        <v>1862</v>
      </c>
      <c r="B199" s="101" t="s">
        <v>32</v>
      </c>
      <c r="C199" s="101" t="s">
        <v>1769</v>
      </c>
      <c r="D199" s="101" t="s">
        <v>17</v>
      </c>
      <c r="E199" s="101" t="s">
        <v>59</v>
      </c>
      <c r="F199" s="101" t="s">
        <v>47</v>
      </c>
      <c r="G199" s="101" t="s">
        <v>961</v>
      </c>
      <c r="H199" s="101" t="s">
        <v>826</v>
      </c>
      <c r="I199" s="101" t="s">
        <v>1770</v>
      </c>
      <c r="J199" s="101">
        <v>10</v>
      </c>
      <c r="K199" s="172">
        <v>5</v>
      </c>
      <c r="L199" s="103">
        <v>44545</v>
      </c>
      <c r="M199" s="101" t="s">
        <v>53</v>
      </c>
      <c r="N199" s="101" t="s">
        <v>956</v>
      </c>
    </row>
    <row r="200" spans="1:14" s="8" customFormat="1" ht="9.75" customHeight="1" x14ac:dyDescent="0.25">
      <c r="A200" s="101">
        <v>1870</v>
      </c>
      <c r="B200" s="101" t="s">
        <v>32</v>
      </c>
      <c r="C200" s="101" t="s">
        <v>1776</v>
      </c>
      <c r="D200" s="101" t="s">
        <v>17</v>
      </c>
      <c r="E200" s="101" t="s">
        <v>62</v>
      </c>
      <c r="F200" s="101" t="s">
        <v>47</v>
      </c>
      <c r="G200" s="101" t="s">
        <v>961</v>
      </c>
      <c r="H200" s="101" t="s">
        <v>826</v>
      </c>
      <c r="I200" s="101" t="s">
        <v>1777</v>
      </c>
      <c r="J200" s="101">
        <v>10</v>
      </c>
      <c r="K200" s="172">
        <v>5</v>
      </c>
      <c r="L200" s="103">
        <v>44545</v>
      </c>
      <c r="M200" s="101" t="s">
        <v>53</v>
      </c>
      <c r="N200" s="101" t="s">
        <v>1220</v>
      </c>
    </row>
    <row r="201" spans="1:14" s="8" customFormat="1" ht="9.75" customHeight="1" x14ac:dyDescent="0.25">
      <c r="A201" s="101">
        <v>1877</v>
      </c>
      <c r="B201" s="101" t="s">
        <v>32</v>
      </c>
      <c r="C201" s="101" t="s">
        <v>1788</v>
      </c>
      <c r="D201" s="101" t="s">
        <v>17</v>
      </c>
      <c r="E201" s="101" t="s">
        <v>62</v>
      </c>
      <c r="F201" s="101" t="s">
        <v>47</v>
      </c>
      <c r="G201" s="101" t="s">
        <v>961</v>
      </c>
      <c r="H201" s="101" t="s">
        <v>826</v>
      </c>
      <c r="I201" s="101" t="s">
        <v>1790</v>
      </c>
      <c r="J201" s="101">
        <v>10</v>
      </c>
      <c r="K201" s="172">
        <v>5</v>
      </c>
      <c r="L201" s="103">
        <v>44545</v>
      </c>
      <c r="M201" s="101" t="s">
        <v>53</v>
      </c>
      <c r="N201" s="101" t="s">
        <v>1220</v>
      </c>
    </row>
    <row r="202" spans="1:14" s="8" customFormat="1" ht="9.75" customHeight="1" x14ac:dyDescent="0.25">
      <c r="A202" s="101">
        <v>1878</v>
      </c>
      <c r="B202" s="101" t="s">
        <v>32</v>
      </c>
      <c r="C202" s="101" t="s">
        <v>1791</v>
      </c>
      <c r="D202" s="101" t="s">
        <v>17</v>
      </c>
      <c r="E202" s="101" t="s">
        <v>62</v>
      </c>
      <c r="F202" s="101" t="s">
        <v>47</v>
      </c>
      <c r="G202" s="101" t="s">
        <v>961</v>
      </c>
      <c r="H202" s="101" t="s">
        <v>826</v>
      </c>
      <c r="I202" s="101" t="s">
        <v>1792</v>
      </c>
      <c r="J202" s="101">
        <v>10</v>
      </c>
      <c r="K202" s="172">
        <v>5</v>
      </c>
      <c r="L202" s="103">
        <v>44545</v>
      </c>
      <c r="M202" s="101" t="s">
        <v>53</v>
      </c>
      <c r="N202" s="101" t="s">
        <v>1220</v>
      </c>
    </row>
    <row r="203" spans="1:14" s="8" customFormat="1" ht="9.75" customHeight="1" x14ac:dyDescent="0.25">
      <c r="A203" s="226">
        <v>1516</v>
      </c>
      <c r="B203" s="226" t="s">
        <v>1034</v>
      </c>
      <c r="C203" s="226" t="s">
        <v>695</v>
      </c>
      <c r="D203" s="226" t="s">
        <v>5</v>
      </c>
      <c r="E203" s="226" t="s">
        <v>65</v>
      </c>
      <c r="F203" s="226" t="s">
        <v>47</v>
      </c>
      <c r="G203" s="226" t="s">
        <v>963</v>
      </c>
      <c r="H203" s="226" t="s">
        <v>48</v>
      </c>
      <c r="I203" s="226" t="s">
        <v>696</v>
      </c>
      <c r="J203" s="227">
        <v>12</v>
      </c>
      <c r="K203" s="229">
        <v>1</v>
      </c>
      <c r="L203" s="225">
        <v>44546</v>
      </c>
      <c r="M203" s="226" t="s">
        <v>53</v>
      </c>
      <c r="N203" s="226" t="s">
        <v>113</v>
      </c>
    </row>
    <row r="204" spans="1:14" s="8" customFormat="1" ht="9.75" customHeight="1" x14ac:dyDescent="0.25">
      <c r="A204" s="226">
        <v>495</v>
      </c>
      <c r="B204" s="226" t="s">
        <v>376</v>
      </c>
      <c r="C204" s="226" t="s">
        <v>377</v>
      </c>
      <c r="D204" s="226" t="s">
        <v>6</v>
      </c>
      <c r="E204" s="226" t="s">
        <v>6</v>
      </c>
      <c r="F204" s="226" t="s">
        <v>47</v>
      </c>
      <c r="G204" s="226" t="s">
        <v>961</v>
      </c>
      <c r="H204" s="226" t="s">
        <v>48</v>
      </c>
      <c r="I204" s="226" t="s">
        <v>378</v>
      </c>
      <c r="J204" s="227">
        <v>20</v>
      </c>
      <c r="K204" s="229">
        <v>89</v>
      </c>
      <c r="L204" s="225">
        <v>44546</v>
      </c>
      <c r="M204" s="226" t="s">
        <v>53</v>
      </c>
      <c r="N204" s="226" t="s">
        <v>67</v>
      </c>
    </row>
    <row r="205" spans="1:14" s="8" customFormat="1" ht="9.75" customHeight="1" x14ac:dyDescent="0.25">
      <c r="A205" s="226">
        <v>1134</v>
      </c>
      <c r="B205" s="226" t="s">
        <v>1988</v>
      </c>
      <c r="C205" s="226" t="s">
        <v>398</v>
      </c>
      <c r="D205" s="226" t="s">
        <v>6</v>
      </c>
      <c r="E205" s="226" t="s">
        <v>6</v>
      </c>
      <c r="F205" s="226" t="s">
        <v>47</v>
      </c>
      <c r="G205" s="226" t="s">
        <v>962</v>
      </c>
      <c r="H205" s="226" t="s">
        <v>63</v>
      </c>
      <c r="I205" s="226" t="s">
        <v>399</v>
      </c>
      <c r="J205" s="227">
        <v>33</v>
      </c>
      <c r="K205" s="229">
        <v>55</v>
      </c>
      <c r="L205" s="225">
        <v>44546</v>
      </c>
      <c r="M205" s="226" t="s">
        <v>53</v>
      </c>
      <c r="N205" s="226" t="s">
        <v>67</v>
      </c>
    </row>
    <row r="206" spans="1:14" s="8" customFormat="1" ht="9.75" customHeight="1" x14ac:dyDescent="0.25">
      <c r="A206" s="226">
        <v>579</v>
      </c>
      <c r="B206" s="226" t="s">
        <v>521</v>
      </c>
      <c r="C206" s="226" t="s">
        <v>522</v>
      </c>
      <c r="D206" s="226" t="s">
        <v>8</v>
      </c>
      <c r="E206" s="226" t="s">
        <v>172</v>
      </c>
      <c r="F206" s="226" t="s">
        <v>43</v>
      </c>
      <c r="G206" s="226" t="s">
        <v>961</v>
      </c>
      <c r="H206" s="226" t="s">
        <v>44</v>
      </c>
      <c r="I206" s="226" t="s">
        <v>523</v>
      </c>
      <c r="J206" s="227">
        <v>13</v>
      </c>
      <c r="K206" s="229">
        <v>95</v>
      </c>
      <c r="L206" s="225">
        <v>44546</v>
      </c>
      <c r="M206" s="226" t="s">
        <v>53</v>
      </c>
      <c r="N206" s="226" t="s">
        <v>137</v>
      </c>
    </row>
    <row r="207" spans="1:14" s="8" customFormat="1" ht="9.75" customHeight="1" x14ac:dyDescent="0.25">
      <c r="A207" s="226">
        <v>628</v>
      </c>
      <c r="B207" s="226" t="s">
        <v>286</v>
      </c>
      <c r="C207" s="226" t="s">
        <v>287</v>
      </c>
      <c r="D207" s="226" t="s">
        <v>9</v>
      </c>
      <c r="E207" s="226" t="s">
        <v>72</v>
      </c>
      <c r="F207" s="226" t="s">
        <v>47</v>
      </c>
      <c r="G207" s="226" t="s">
        <v>961</v>
      </c>
      <c r="H207" s="226" t="s">
        <v>48</v>
      </c>
      <c r="I207" s="226" t="s">
        <v>288</v>
      </c>
      <c r="J207" s="227">
        <v>7</v>
      </c>
      <c r="K207" s="229">
        <v>76</v>
      </c>
      <c r="L207" s="225">
        <v>44546</v>
      </c>
      <c r="M207" s="226" t="s">
        <v>53</v>
      </c>
      <c r="N207" s="226" t="s">
        <v>137</v>
      </c>
    </row>
    <row r="208" spans="1:14" s="8" customFormat="1" ht="9.75" customHeight="1" x14ac:dyDescent="0.25">
      <c r="A208" s="226">
        <v>889</v>
      </c>
      <c r="B208" s="226" t="s">
        <v>1251</v>
      </c>
      <c r="C208" s="226" t="s">
        <v>1252</v>
      </c>
      <c r="D208" s="226" t="s">
        <v>1211</v>
      </c>
      <c r="E208" s="226" t="s">
        <v>1253</v>
      </c>
      <c r="F208" s="226" t="s">
        <v>43</v>
      </c>
      <c r="G208" s="226" t="s">
        <v>961</v>
      </c>
      <c r="H208" s="226" t="s">
        <v>48</v>
      </c>
      <c r="I208" s="226" t="s">
        <v>1254</v>
      </c>
      <c r="J208" s="227">
        <v>14</v>
      </c>
      <c r="K208" s="229">
        <v>60</v>
      </c>
      <c r="L208" s="225">
        <v>44547</v>
      </c>
      <c r="M208" s="226" t="s">
        <v>53</v>
      </c>
      <c r="N208" s="226" t="s">
        <v>67</v>
      </c>
    </row>
    <row r="209" spans="1:14" s="8" customFormat="1" ht="9.75" customHeight="1" x14ac:dyDescent="0.25">
      <c r="A209" s="226">
        <v>755</v>
      </c>
      <c r="B209" s="226" t="s">
        <v>1351</v>
      </c>
      <c r="C209" s="226" t="s">
        <v>1352</v>
      </c>
      <c r="D209" s="226" t="s">
        <v>209</v>
      </c>
      <c r="E209" s="226" t="s">
        <v>1353</v>
      </c>
      <c r="F209" s="226" t="s">
        <v>47</v>
      </c>
      <c r="G209" s="226" t="s">
        <v>961</v>
      </c>
      <c r="H209" s="226" t="s">
        <v>48</v>
      </c>
      <c r="I209" s="226" t="s">
        <v>1354</v>
      </c>
      <c r="J209" s="227">
        <v>9</v>
      </c>
      <c r="K209" s="229">
        <v>40</v>
      </c>
      <c r="L209" s="225">
        <v>44547</v>
      </c>
      <c r="M209" s="226" t="s">
        <v>53</v>
      </c>
      <c r="N209" s="226" t="s">
        <v>67</v>
      </c>
    </row>
    <row r="210" spans="1:14" s="8" customFormat="1" ht="9.75" customHeight="1" x14ac:dyDescent="0.25">
      <c r="A210" s="226">
        <v>911</v>
      </c>
      <c r="B210" s="226" t="s">
        <v>1268</v>
      </c>
      <c r="C210" s="226" t="s">
        <v>1269</v>
      </c>
      <c r="D210" s="226" t="s">
        <v>1211</v>
      </c>
      <c r="E210" s="226" t="s">
        <v>1270</v>
      </c>
      <c r="F210" s="226" t="s">
        <v>43</v>
      </c>
      <c r="G210" s="226" t="s">
        <v>961</v>
      </c>
      <c r="H210" s="226" t="s">
        <v>44</v>
      </c>
      <c r="I210" s="226" t="s">
        <v>1271</v>
      </c>
      <c r="J210" s="227">
        <v>7</v>
      </c>
      <c r="K210" s="229">
        <v>46</v>
      </c>
      <c r="L210" s="225">
        <v>44550</v>
      </c>
      <c r="M210" s="226" t="s">
        <v>53</v>
      </c>
      <c r="N210" s="226" t="s">
        <v>67</v>
      </c>
    </row>
    <row r="211" spans="1:14" s="8" customFormat="1" ht="9.75" customHeight="1" x14ac:dyDescent="0.25">
      <c r="A211" s="226">
        <v>705</v>
      </c>
      <c r="B211" s="226" t="s">
        <v>1281</v>
      </c>
      <c r="C211" s="226" t="s">
        <v>1282</v>
      </c>
      <c r="D211" s="226" t="s">
        <v>944</v>
      </c>
      <c r="E211" s="226" t="s">
        <v>1279</v>
      </c>
      <c r="F211" s="226" t="s">
        <v>43</v>
      </c>
      <c r="G211" s="226" t="s">
        <v>961</v>
      </c>
      <c r="H211" s="226" t="s">
        <v>48</v>
      </c>
      <c r="I211" s="226" t="s">
        <v>1283</v>
      </c>
      <c r="J211" s="227">
        <v>2</v>
      </c>
      <c r="K211" s="229">
        <v>50</v>
      </c>
      <c r="L211" s="225">
        <v>44550</v>
      </c>
      <c r="M211" s="226" t="s">
        <v>53</v>
      </c>
      <c r="N211" s="226" t="s">
        <v>137</v>
      </c>
    </row>
    <row r="212" spans="1:14" s="8" customFormat="1" ht="9.75" customHeight="1" x14ac:dyDescent="0.25">
      <c r="A212" s="226">
        <v>715</v>
      </c>
      <c r="B212" s="226" t="s">
        <v>1284</v>
      </c>
      <c r="C212" s="226" t="s">
        <v>1285</v>
      </c>
      <c r="D212" s="226" t="s">
        <v>944</v>
      </c>
      <c r="E212" s="226" t="s">
        <v>1286</v>
      </c>
      <c r="F212" s="226" t="s">
        <v>43</v>
      </c>
      <c r="G212" s="226" t="s">
        <v>961</v>
      </c>
      <c r="H212" s="226" t="s">
        <v>48</v>
      </c>
      <c r="I212" s="226" t="s">
        <v>1287</v>
      </c>
      <c r="J212" s="227">
        <v>2</v>
      </c>
      <c r="K212" s="229">
        <v>94</v>
      </c>
      <c r="L212" s="225">
        <v>44550</v>
      </c>
      <c r="M212" s="226" t="s">
        <v>53</v>
      </c>
      <c r="N212" s="226" t="s">
        <v>67</v>
      </c>
    </row>
    <row r="213" spans="1:14" s="8" customFormat="1" ht="9.75" customHeight="1" x14ac:dyDescent="0.25">
      <c r="A213" s="226">
        <v>1563</v>
      </c>
      <c r="B213" s="226" t="s">
        <v>1043</v>
      </c>
      <c r="C213" s="226" t="s">
        <v>588</v>
      </c>
      <c r="D213" s="226" t="s">
        <v>6</v>
      </c>
      <c r="E213" s="226" t="s">
        <v>66</v>
      </c>
      <c r="F213" s="226" t="s">
        <v>47</v>
      </c>
      <c r="G213" s="226" t="s">
        <v>963</v>
      </c>
      <c r="H213" s="226" t="s">
        <v>168</v>
      </c>
      <c r="I213" s="226" t="s">
        <v>589</v>
      </c>
      <c r="J213" s="227">
        <v>0</v>
      </c>
      <c r="K213" s="229">
        <v>30</v>
      </c>
      <c r="L213" s="225">
        <v>44550</v>
      </c>
      <c r="M213" s="226" t="s">
        <v>53</v>
      </c>
      <c r="N213" s="226" t="s">
        <v>67</v>
      </c>
    </row>
    <row r="214" spans="1:14" s="8" customFormat="1" ht="9.75" customHeight="1" x14ac:dyDescent="0.25">
      <c r="A214" s="226">
        <v>503</v>
      </c>
      <c r="B214" s="226" t="s">
        <v>390</v>
      </c>
      <c r="C214" s="226" t="s">
        <v>391</v>
      </c>
      <c r="D214" s="226" t="s">
        <v>6</v>
      </c>
      <c r="E214" s="226" t="s">
        <v>52</v>
      </c>
      <c r="F214" s="226" t="s">
        <v>43</v>
      </c>
      <c r="G214" s="226" t="s">
        <v>961</v>
      </c>
      <c r="H214" s="226" t="s">
        <v>44</v>
      </c>
      <c r="I214" s="226" t="s">
        <v>392</v>
      </c>
      <c r="J214" s="227">
        <v>7</v>
      </c>
      <c r="K214" s="229">
        <v>95</v>
      </c>
      <c r="L214" s="225">
        <v>44550</v>
      </c>
      <c r="M214" s="226" t="s">
        <v>53</v>
      </c>
      <c r="N214" s="226" t="s">
        <v>137</v>
      </c>
    </row>
    <row r="215" spans="1:14" s="8" customFormat="1" ht="9.75" customHeight="1" x14ac:dyDescent="0.25">
      <c r="A215" s="226">
        <v>483</v>
      </c>
      <c r="B215" s="226" t="s">
        <v>492</v>
      </c>
      <c r="C215" s="226" t="s">
        <v>493</v>
      </c>
      <c r="D215" s="226" t="s">
        <v>6</v>
      </c>
      <c r="E215" s="226" t="s">
        <v>52</v>
      </c>
      <c r="F215" s="226" t="s">
        <v>47</v>
      </c>
      <c r="G215" s="226" t="s">
        <v>961</v>
      </c>
      <c r="H215" s="226" t="s">
        <v>48</v>
      </c>
      <c r="I215" s="226" t="s">
        <v>494</v>
      </c>
      <c r="J215" s="227">
        <v>14</v>
      </c>
      <c r="K215" s="229">
        <v>73</v>
      </c>
      <c r="L215" s="225">
        <v>44550</v>
      </c>
      <c r="M215" s="226" t="s">
        <v>53</v>
      </c>
      <c r="N215" s="226" t="s">
        <v>137</v>
      </c>
    </row>
    <row r="216" spans="1:14" s="8" customFormat="1" ht="9.75" customHeight="1" x14ac:dyDescent="0.25">
      <c r="A216" s="226">
        <v>506</v>
      </c>
      <c r="B216" s="226" t="s">
        <v>566</v>
      </c>
      <c r="C216" s="226" t="s">
        <v>567</v>
      </c>
      <c r="D216" s="226" t="s">
        <v>6</v>
      </c>
      <c r="E216" s="226" t="s">
        <v>52</v>
      </c>
      <c r="F216" s="226" t="s">
        <v>43</v>
      </c>
      <c r="G216" s="226" t="s">
        <v>961</v>
      </c>
      <c r="H216" s="226" t="s">
        <v>44</v>
      </c>
      <c r="I216" s="226" t="s">
        <v>568</v>
      </c>
      <c r="J216" s="227">
        <v>9</v>
      </c>
      <c r="K216" s="229">
        <v>13</v>
      </c>
      <c r="L216" s="225">
        <v>44550</v>
      </c>
      <c r="M216" s="226" t="s">
        <v>53</v>
      </c>
      <c r="N216" s="226" t="s">
        <v>67</v>
      </c>
    </row>
    <row r="217" spans="1:14" s="8" customFormat="1" ht="9.75" customHeight="1" x14ac:dyDescent="0.25">
      <c r="A217" s="226">
        <v>509</v>
      </c>
      <c r="B217" s="226" t="s">
        <v>349</v>
      </c>
      <c r="C217" s="226" t="s">
        <v>350</v>
      </c>
      <c r="D217" s="226" t="s">
        <v>6</v>
      </c>
      <c r="E217" s="226" t="s">
        <v>52</v>
      </c>
      <c r="F217" s="226" t="s">
        <v>43</v>
      </c>
      <c r="G217" s="226" t="s">
        <v>961</v>
      </c>
      <c r="H217" s="226" t="s">
        <v>44</v>
      </c>
      <c r="I217" s="226" t="s">
        <v>351</v>
      </c>
      <c r="J217" s="227">
        <v>8</v>
      </c>
      <c r="K217" s="229">
        <v>40</v>
      </c>
      <c r="L217" s="225">
        <v>44550</v>
      </c>
      <c r="M217" s="226" t="s">
        <v>53</v>
      </c>
      <c r="N217" s="226" t="s">
        <v>137</v>
      </c>
    </row>
    <row r="218" spans="1:14" s="8" customFormat="1" ht="9.75" customHeight="1" x14ac:dyDescent="0.25">
      <c r="A218" s="226">
        <v>1124</v>
      </c>
      <c r="B218" s="226" t="s">
        <v>1048</v>
      </c>
      <c r="C218" s="226" t="s">
        <v>388</v>
      </c>
      <c r="D218" s="226" t="s">
        <v>6</v>
      </c>
      <c r="E218" s="226" t="s">
        <v>79</v>
      </c>
      <c r="F218" s="226" t="s">
        <v>47</v>
      </c>
      <c r="G218" s="226" t="s">
        <v>962</v>
      </c>
      <c r="H218" s="226" t="s">
        <v>44</v>
      </c>
      <c r="I218" s="226" t="s">
        <v>389</v>
      </c>
      <c r="J218" s="227">
        <v>9</v>
      </c>
      <c r="K218" s="229">
        <v>62</v>
      </c>
      <c r="L218" s="225">
        <v>44550</v>
      </c>
      <c r="M218" s="226" t="s">
        <v>53</v>
      </c>
      <c r="N218" s="226" t="s">
        <v>67</v>
      </c>
    </row>
    <row r="219" spans="1:14" s="8" customFormat="1" ht="9.75" customHeight="1" x14ac:dyDescent="0.25">
      <c r="A219" s="226">
        <v>514</v>
      </c>
      <c r="B219" s="226" t="s">
        <v>101</v>
      </c>
      <c r="C219" s="226" t="s">
        <v>102</v>
      </c>
      <c r="D219" s="226" t="s">
        <v>6</v>
      </c>
      <c r="E219" s="226" t="s">
        <v>6</v>
      </c>
      <c r="F219" s="226" t="s">
        <v>43</v>
      </c>
      <c r="G219" s="226" t="s">
        <v>961</v>
      </c>
      <c r="H219" s="226" t="s">
        <v>44</v>
      </c>
      <c r="I219" s="226" t="s">
        <v>103</v>
      </c>
      <c r="J219" s="227">
        <v>4</v>
      </c>
      <c r="K219" s="229">
        <v>70</v>
      </c>
      <c r="L219" s="225">
        <v>44550</v>
      </c>
      <c r="M219" s="226" t="s">
        <v>53</v>
      </c>
      <c r="N219" s="226" t="s">
        <v>67</v>
      </c>
    </row>
    <row r="220" spans="1:14" s="8" customFormat="1" ht="9.75" customHeight="1" x14ac:dyDescent="0.25">
      <c r="A220" s="226">
        <v>172</v>
      </c>
      <c r="B220" s="226" t="s">
        <v>657</v>
      </c>
      <c r="C220" s="226" t="s">
        <v>2157</v>
      </c>
      <c r="D220" s="226" t="s">
        <v>209</v>
      </c>
      <c r="E220" s="226" t="s">
        <v>1346</v>
      </c>
      <c r="F220" s="226" t="s">
        <v>47</v>
      </c>
      <c r="G220" s="226" t="s">
        <v>960</v>
      </c>
      <c r="H220" s="226" t="s">
        <v>44</v>
      </c>
      <c r="I220" s="226" t="s">
        <v>659</v>
      </c>
      <c r="J220" s="227">
        <v>18</v>
      </c>
      <c r="K220" s="229">
        <v>5</v>
      </c>
      <c r="L220" s="225">
        <v>44550</v>
      </c>
      <c r="M220" s="226" t="s">
        <v>53</v>
      </c>
      <c r="N220" s="226" t="s">
        <v>113</v>
      </c>
    </row>
    <row r="221" spans="1:14" s="8" customFormat="1" ht="9.75" customHeight="1" x14ac:dyDescent="0.25">
      <c r="A221" s="226">
        <v>573</v>
      </c>
      <c r="B221" s="226" t="s">
        <v>524</v>
      </c>
      <c r="C221" s="226" t="s">
        <v>525</v>
      </c>
      <c r="D221" s="226" t="s">
        <v>8</v>
      </c>
      <c r="E221" s="226" t="s">
        <v>172</v>
      </c>
      <c r="F221" s="226" t="s">
        <v>47</v>
      </c>
      <c r="G221" s="226" t="s">
        <v>961</v>
      </c>
      <c r="H221" s="226" t="s">
        <v>44</v>
      </c>
      <c r="I221" s="226" t="s">
        <v>526</v>
      </c>
      <c r="J221" s="227">
        <v>9</v>
      </c>
      <c r="K221" s="229">
        <v>85</v>
      </c>
      <c r="L221" s="225">
        <v>44550</v>
      </c>
      <c r="M221" s="226" t="s">
        <v>53</v>
      </c>
      <c r="N221" s="226" t="s">
        <v>137</v>
      </c>
    </row>
    <row r="222" spans="1:14" s="8" customFormat="1" ht="9.75" customHeight="1" x14ac:dyDescent="0.25">
      <c r="A222" s="226">
        <v>16</v>
      </c>
      <c r="B222" s="226" t="s">
        <v>534</v>
      </c>
      <c r="C222" s="226" t="s">
        <v>535</v>
      </c>
      <c r="D222" s="226" t="s">
        <v>9</v>
      </c>
      <c r="E222" s="226" t="s">
        <v>61</v>
      </c>
      <c r="F222" s="226" t="s">
        <v>47</v>
      </c>
      <c r="G222" s="226" t="s">
        <v>960</v>
      </c>
      <c r="H222" s="226" t="s">
        <v>44</v>
      </c>
      <c r="I222" s="226" t="s">
        <v>536</v>
      </c>
      <c r="J222" s="227">
        <v>16</v>
      </c>
      <c r="K222" s="229">
        <v>77</v>
      </c>
      <c r="L222" s="225">
        <v>44550</v>
      </c>
      <c r="M222" s="226" t="s">
        <v>53</v>
      </c>
      <c r="N222" s="226" t="s">
        <v>137</v>
      </c>
    </row>
    <row r="223" spans="1:14" s="8" customFormat="1" ht="9.75" customHeight="1" x14ac:dyDescent="0.25">
      <c r="A223" s="226">
        <v>1270</v>
      </c>
      <c r="B223" s="226" t="s">
        <v>969</v>
      </c>
      <c r="C223" s="226" t="s">
        <v>337</v>
      </c>
      <c r="D223" s="226" t="s">
        <v>20</v>
      </c>
      <c r="E223" s="226" t="s">
        <v>20</v>
      </c>
      <c r="F223" s="226" t="s">
        <v>47</v>
      </c>
      <c r="G223" s="226" t="s">
        <v>962</v>
      </c>
      <c r="H223" s="226" t="s">
        <v>44</v>
      </c>
      <c r="I223" s="226" t="s">
        <v>338</v>
      </c>
      <c r="J223" s="227">
        <v>9</v>
      </c>
      <c r="K223" s="229">
        <v>1</v>
      </c>
      <c r="L223" s="225">
        <v>44550</v>
      </c>
      <c r="M223" s="226" t="s">
        <v>53</v>
      </c>
      <c r="N223" s="226" t="s">
        <v>317</v>
      </c>
    </row>
    <row r="224" spans="1:14" s="8" customFormat="1" ht="9.75" customHeight="1" x14ac:dyDescent="0.25">
      <c r="A224" s="101">
        <v>969</v>
      </c>
      <c r="B224" s="101" t="s">
        <v>1180</v>
      </c>
      <c r="C224" s="101" t="s">
        <v>910</v>
      </c>
      <c r="D224" s="101" t="s">
        <v>19</v>
      </c>
      <c r="E224" s="101" t="s">
        <v>19</v>
      </c>
      <c r="F224" s="101" t="s">
        <v>47</v>
      </c>
      <c r="G224" s="101" t="s">
        <v>960</v>
      </c>
      <c r="H224" s="101" t="s">
        <v>826</v>
      </c>
      <c r="I224" s="101" t="s">
        <v>911</v>
      </c>
      <c r="J224" s="101">
        <v>10</v>
      </c>
      <c r="K224" s="172">
        <v>11</v>
      </c>
      <c r="L224" s="103">
        <v>44550</v>
      </c>
      <c r="M224" s="101" t="s">
        <v>53</v>
      </c>
      <c r="N224" s="101" t="s">
        <v>96</v>
      </c>
    </row>
    <row r="225" spans="1:14" s="8" customFormat="1" ht="9.75" customHeight="1" x14ac:dyDescent="0.25">
      <c r="A225" s="101">
        <v>1727</v>
      </c>
      <c r="B225" s="101" t="s">
        <v>1198</v>
      </c>
      <c r="C225" s="101" t="s">
        <v>862</v>
      </c>
      <c r="D225" s="101" t="s">
        <v>20</v>
      </c>
      <c r="E225" s="101" t="s">
        <v>20</v>
      </c>
      <c r="F225" s="101" t="s">
        <v>47</v>
      </c>
      <c r="G225" s="101" t="s">
        <v>961</v>
      </c>
      <c r="H225" s="101" t="s">
        <v>826</v>
      </c>
      <c r="I225" s="101" t="s">
        <v>863</v>
      </c>
      <c r="J225" s="101">
        <v>10</v>
      </c>
      <c r="K225" s="172">
        <v>1</v>
      </c>
      <c r="L225" s="103">
        <v>44550</v>
      </c>
      <c r="M225" s="101" t="s">
        <v>53</v>
      </c>
      <c r="N225" s="101" t="s">
        <v>317</v>
      </c>
    </row>
    <row r="226" spans="1:14" s="8" customFormat="1" ht="9.75" customHeight="1" x14ac:dyDescent="0.25">
      <c r="A226" s="101">
        <v>1732</v>
      </c>
      <c r="B226" s="101" t="s">
        <v>1200</v>
      </c>
      <c r="C226" s="101" t="s">
        <v>854</v>
      </c>
      <c r="D226" s="101" t="s">
        <v>20</v>
      </c>
      <c r="E226" s="101" t="s">
        <v>20</v>
      </c>
      <c r="F226" s="101" t="s">
        <v>47</v>
      </c>
      <c r="G226" s="101" t="s">
        <v>961</v>
      </c>
      <c r="H226" s="101" t="s">
        <v>826</v>
      </c>
      <c r="I226" s="101" t="s">
        <v>855</v>
      </c>
      <c r="J226" s="101">
        <v>10</v>
      </c>
      <c r="K226" s="172">
        <v>1</v>
      </c>
      <c r="L226" s="103">
        <v>44550</v>
      </c>
      <c r="M226" s="101" t="s">
        <v>53</v>
      </c>
      <c r="N226" s="101" t="s">
        <v>317</v>
      </c>
    </row>
    <row r="227" spans="1:14" s="8" customFormat="1" ht="9.75" customHeight="1" x14ac:dyDescent="0.25">
      <c r="A227" s="101">
        <v>1743</v>
      </c>
      <c r="B227" s="101" t="s">
        <v>1201</v>
      </c>
      <c r="C227" s="101" t="s">
        <v>2072</v>
      </c>
      <c r="D227" s="101" t="s">
        <v>20</v>
      </c>
      <c r="E227" s="101" t="s">
        <v>20</v>
      </c>
      <c r="F227" s="101" t="s">
        <v>47</v>
      </c>
      <c r="G227" s="101" t="s">
        <v>961</v>
      </c>
      <c r="H227" s="101" t="s">
        <v>826</v>
      </c>
      <c r="I227" s="101" t="s">
        <v>857</v>
      </c>
      <c r="J227" s="101">
        <v>10</v>
      </c>
      <c r="K227" s="172">
        <v>1</v>
      </c>
      <c r="L227" s="103">
        <v>44550</v>
      </c>
      <c r="M227" s="101" t="s">
        <v>53</v>
      </c>
      <c r="N227" s="101" t="s">
        <v>113</v>
      </c>
    </row>
    <row r="228" spans="1:14" s="8" customFormat="1" ht="9.75" customHeight="1" x14ac:dyDescent="0.25">
      <c r="A228" s="101">
        <v>1749</v>
      </c>
      <c r="B228" s="101" t="s">
        <v>32</v>
      </c>
      <c r="C228" s="101" t="s">
        <v>940</v>
      </c>
      <c r="D228" s="101" t="s">
        <v>20</v>
      </c>
      <c r="E228" s="101" t="s">
        <v>130</v>
      </c>
      <c r="F228" s="101" t="s">
        <v>47</v>
      </c>
      <c r="G228" s="101" t="s">
        <v>961</v>
      </c>
      <c r="H228" s="101" t="s">
        <v>826</v>
      </c>
      <c r="I228" s="101" t="s">
        <v>941</v>
      </c>
      <c r="J228" s="101">
        <v>10</v>
      </c>
      <c r="K228" s="172">
        <v>5</v>
      </c>
      <c r="L228" s="103">
        <v>44550</v>
      </c>
      <c r="M228" s="101" t="s">
        <v>53</v>
      </c>
      <c r="N228" s="101" t="s">
        <v>1220</v>
      </c>
    </row>
    <row r="229" spans="1:14" s="8" customFormat="1" ht="9.75" customHeight="1" x14ac:dyDescent="0.25">
      <c r="A229" s="226">
        <v>30</v>
      </c>
      <c r="B229" s="226" t="s">
        <v>569</v>
      </c>
      <c r="C229" s="226" t="s">
        <v>570</v>
      </c>
      <c r="D229" s="226" t="s">
        <v>2</v>
      </c>
      <c r="E229" s="226" t="s">
        <v>2</v>
      </c>
      <c r="F229" s="226" t="s">
        <v>47</v>
      </c>
      <c r="G229" s="226" t="s">
        <v>960</v>
      </c>
      <c r="H229" s="226" t="s">
        <v>48</v>
      </c>
      <c r="I229" s="226" t="s">
        <v>571</v>
      </c>
      <c r="J229" s="227">
        <v>20</v>
      </c>
      <c r="K229" s="229">
        <v>95</v>
      </c>
      <c r="L229" s="225">
        <v>44551</v>
      </c>
      <c r="M229" s="226" t="s">
        <v>53</v>
      </c>
      <c r="N229" s="226" t="s">
        <v>137</v>
      </c>
    </row>
    <row r="230" spans="1:14" s="8" customFormat="1" ht="9.75" customHeight="1" x14ac:dyDescent="0.25">
      <c r="A230" s="226">
        <v>25</v>
      </c>
      <c r="B230" s="226" t="s">
        <v>384</v>
      </c>
      <c r="C230" s="226" t="s">
        <v>385</v>
      </c>
      <c r="D230" s="226" t="s">
        <v>2</v>
      </c>
      <c r="E230" s="226" t="s">
        <v>386</v>
      </c>
      <c r="F230" s="226" t="s">
        <v>47</v>
      </c>
      <c r="G230" s="226" t="s">
        <v>960</v>
      </c>
      <c r="H230" s="226" t="s">
        <v>48</v>
      </c>
      <c r="I230" s="226" t="s">
        <v>387</v>
      </c>
      <c r="J230" s="227">
        <v>14</v>
      </c>
      <c r="K230" s="229">
        <v>80</v>
      </c>
      <c r="L230" s="225">
        <v>44551</v>
      </c>
      <c r="M230" s="226" t="s">
        <v>53</v>
      </c>
      <c r="N230" s="226" t="s">
        <v>137</v>
      </c>
    </row>
    <row r="231" spans="1:14" s="8" customFormat="1" ht="9.75" customHeight="1" x14ac:dyDescent="0.25">
      <c r="A231" s="226">
        <v>1025</v>
      </c>
      <c r="B231" s="226" t="s">
        <v>992</v>
      </c>
      <c r="C231" s="226" t="s">
        <v>310</v>
      </c>
      <c r="D231" s="226" t="s">
        <v>2</v>
      </c>
      <c r="E231" s="226" t="s">
        <v>311</v>
      </c>
      <c r="F231" s="226" t="s">
        <v>47</v>
      </c>
      <c r="G231" s="226" t="s">
        <v>962</v>
      </c>
      <c r="H231" s="226" t="s">
        <v>48</v>
      </c>
      <c r="I231" s="226" t="s">
        <v>312</v>
      </c>
      <c r="J231" s="227">
        <v>17</v>
      </c>
      <c r="K231" s="229">
        <v>55</v>
      </c>
      <c r="L231" s="225">
        <v>44551</v>
      </c>
      <c r="M231" s="226" t="s">
        <v>53</v>
      </c>
      <c r="N231" s="226" t="s">
        <v>137</v>
      </c>
    </row>
    <row r="232" spans="1:14" s="8" customFormat="1" ht="9.75" customHeight="1" x14ac:dyDescent="0.25">
      <c r="A232" s="226">
        <v>1440</v>
      </c>
      <c r="B232" s="226" t="s">
        <v>997</v>
      </c>
      <c r="C232" s="226" t="s">
        <v>1905</v>
      </c>
      <c r="D232" s="226" t="s">
        <v>2</v>
      </c>
      <c r="E232" s="226" t="s">
        <v>580</v>
      </c>
      <c r="F232" s="226" t="s">
        <v>47</v>
      </c>
      <c r="G232" s="226" t="s">
        <v>963</v>
      </c>
      <c r="H232" s="226" t="s">
        <v>44</v>
      </c>
      <c r="I232" s="226" t="s">
        <v>671</v>
      </c>
      <c r="J232" s="227">
        <v>9</v>
      </c>
      <c r="K232" s="229">
        <v>6</v>
      </c>
      <c r="L232" s="225">
        <v>44551</v>
      </c>
      <c r="M232" s="226" t="s">
        <v>53</v>
      </c>
      <c r="N232" s="226" t="s">
        <v>113</v>
      </c>
    </row>
    <row r="233" spans="1:14" s="8" customFormat="1" ht="9.75" customHeight="1" x14ac:dyDescent="0.25">
      <c r="A233" s="226">
        <v>23</v>
      </c>
      <c r="B233" s="226" t="s">
        <v>414</v>
      </c>
      <c r="C233" s="226" t="s">
        <v>415</v>
      </c>
      <c r="D233" s="226" t="s">
        <v>2</v>
      </c>
      <c r="E233" s="226" t="s">
        <v>123</v>
      </c>
      <c r="F233" s="226" t="s">
        <v>47</v>
      </c>
      <c r="G233" s="226" t="s">
        <v>960</v>
      </c>
      <c r="H233" s="226" t="s">
        <v>44</v>
      </c>
      <c r="I233" s="226" t="s">
        <v>416</v>
      </c>
      <c r="J233" s="227">
        <v>17</v>
      </c>
      <c r="K233" s="229">
        <v>70</v>
      </c>
      <c r="L233" s="225">
        <v>44551</v>
      </c>
      <c r="M233" s="226" t="s">
        <v>53</v>
      </c>
      <c r="N233" s="226" t="s">
        <v>67</v>
      </c>
    </row>
    <row r="234" spans="1:14" s="8" customFormat="1" ht="9.75" customHeight="1" x14ac:dyDescent="0.25">
      <c r="A234" s="226">
        <v>721</v>
      </c>
      <c r="B234" s="226" t="s">
        <v>965</v>
      </c>
      <c r="C234" s="226" t="s">
        <v>582</v>
      </c>
      <c r="D234" s="226" t="s">
        <v>2</v>
      </c>
      <c r="E234" s="226" t="s">
        <v>54</v>
      </c>
      <c r="F234" s="226" t="s">
        <v>43</v>
      </c>
      <c r="G234" s="226" t="s">
        <v>961</v>
      </c>
      <c r="H234" s="226" t="s">
        <v>44</v>
      </c>
      <c r="I234" s="226" t="s">
        <v>583</v>
      </c>
      <c r="J234" s="227">
        <v>15</v>
      </c>
      <c r="K234" s="229">
        <v>65</v>
      </c>
      <c r="L234" s="225">
        <v>44551</v>
      </c>
      <c r="M234" s="226" t="s">
        <v>53</v>
      </c>
      <c r="N234" s="226" t="s">
        <v>1903</v>
      </c>
    </row>
    <row r="235" spans="1:14" s="8" customFormat="1" ht="9.75" customHeight="1" x14ac:dyDescent="0.25">
      <c r="A235" s="226">
        <v>703</v>
      </c>
      <c r="B235" s="226" t="s">
        <v>1277</v>
      </c>
      <c r="C235" s="226" t="s">
        <v>1278</v>
      </c>
      <c r="D235" s="226" t="s">
        <v>944</v>
      </c>
      <c r="E235" s="226" t="s">
        <v>1279</v>
      </c>
      <c r="F235" s="226" t="s">
        <v>43</v>
      </c>
      <c r="G235" s="226" t="s">
        <v>961</v>
      </c>
      <c r="H235" s="226" t="s">
        <v>48</v>
      </c>
      <c r="I235" s="226" t="s">
        <v>1280</v>
      </c>
      <c r="J235" s="227">
        <v>1</v>
      </c>
      <c r="K235" s="229">
        <v>5</v>
      </c>
      <c r="L235" s="225">
        <v>44551</v>
      </c>
      <c r="M235" s="226" t="s">
        <v>53</v>
      </c>
      <c r="N235" s="226" t="s">
        <v>113</v>
      </c>
    </row>
    <row r="236" spans="1:14" s="8" customFormat="1" ht="9.75" customHeight="1" x14ac:dyDescent="0.25">
      <c r="A236" s="226">
        <v>1131</v>
      </c>
      <c r="B236" s="226" t="s">
        <v>1052</v>
      </c>
      <c r="C236" s="226" t="s">
        <v>125</v>
      </c>
      <c r="D236" s="226" t="s">
        <v>6</v>
      </c>
      <c r="E236" s="226" t="s">
        <v>6</v>
      </c>
      <c r="F236" s="226" t="s">
        <v>47</v>
      </c>
      <c r="G236" s="226" t="s">
        <v>962</v>
      </c>
      <c r="H236" s="226" t="s">
        <v>48</v>
      </c>
      <c r="I236" s="226" t="s">
        <v>126</v>
      </c>
      <c r="J236" s="227">
        <v>30</v>
      </c>
      <c r="K236" s="229">
        <v>85</v>
      </c>
      <c r="L236" s="225">
        <v>44551</v>
      </c>
      <c r="M236" s="226" t="s">
        <v>53</v>
      </c>
      <c r="N236" s="226" t="s">
        <v>67</v>
      </c>
    </row>
    <row r="237" spans="1:14" s="8" customFormat="1" ht="9.75" customHeight="1" x14ac:dyDescent="0.25">
      <c r="A237" s="226">
        <v>1145</v>
      </c>
      <c r="B237" s="226" t="s">
        <v>1056</v>
      </c>
      <c r="C237" s="226" t="s">
        <v>514</v>
      </c>
      <c r="D237" s="226" t="s">
        <v>7</v>
      </c>
      <c r="E237" s="226" t="s">
        <v>94</v>
      </c>
      <c r="F237" s="226" t="s">
        <v>47</v>
      </c>
      <c r="G237" s="226" t="s">
        <v>962</v>
      </c>
      <c r="H237" s="226" t="s">
        <v>48</v>
      </c>
      <c r="I237" s="226" t="s">
        <v>515</v>
      </c>
      <c r="J237" s="227">
        <v>12</v>
      </c>
      <c r="K237" s="229">
        <v>68</v>
      </c>
      <c r="L237" s="225">
        <v>44551</v>
      </c>
      <c r="M237" s="226" t="s">
        <v>53</v>
      </c>
      <c r="N237" s="226" t="s">
        <v>137</v>
      </c>
    </row>
    <row r="238" spans="1:14" s="8" customFormat="1" ht="9.75" customHeight="1" x14ac:dyDescent="0.25">
      <c r="A238" s="226">
        <v>1954</v>
      </c>
      <c r="B238" s="226" t="s">
        <v>2283</v>
      </c>
      <c r="C238" s="226" t="s">
        <v>289</v>
      </c>
      <c r="D238" s="226" t="s">
        <v>3</v>
      </c>
      <c r="E238" s="226" t="s">
        <v>68</v>
      </c>
      <c r="F238" s="226" t="s">
        <v>47</v>
      </c>
      <c r="G238" s="226" t="s">
        <v>960</v>
      </c>
      <c r="H238" s="226" t="s">
        <v>44</v>
      </c>
      <c r="I238" s="226" t="s">
        <v>2284</v>
      </c>
      <c r="J238" s="227">
        <v>0</v>
      </c>
      <c r="K238" s="229">
        <v>85</v>
      </c>
      <c r="L238" s="225">
        <v>44551</v>
      </c>
      <c r="M238" s="226" t="s">
        <v>53</v>
      </c>
      <c r="N238" s="226" t="s">
        <v>113</v>
      </c>
    </row>
    <row r="239" spans="1:14" s="8" customFormat="1" ht="9.75" customHeight="1" x14ac:dyDescent="0.25">
      <c r="A239" s="226">
        <v>540</v>
      </c>
      <c r="B239" s="226" t="s">
        <v>356</v>
      </c>
      <c r="C239" s="226" t="s">
        <v>357</v>
      </c>
      <c r="D239" s="226" t="s">
        <v>3</v>
      </c>
      <c r="E239" s="226" t="s">
        <v>68</v>
      </c>
      <c r="F239" s="226" t="s">
        <v>47</v>
      </c>
      <c r="G239" s="226" t="s">
        <v>961</v>
      </c>
      <c r="H239" s="226" t="s">
        <v>48</v>
      </c>
      <c r="I239" s="226" t="s">
        <v>358</v>
      </c>
      <c r="J239" s="227">
        <v>18</v>
      </c>
      <c r="K239" s="229">
        <v>68</v>
      </c>
      <c r="L239" s="225">
        <v>44551</v>
      </c>
      <c r="M239" s="226" t="s">
        <v>53</v>
      </c>
      <c r="N239" s="226" t="s">
        <v>137</v>
      </c>
    </row>
    <row r="240" spans="1:14" s="8" customFormat="1" ht="9.75" customHeight="1" x14ac:dyDescent="0.25">
      <c r="A240" s="226">
        <v>1618</v>
      </c>
      <c r="B240" s="226" t="s">
        <v>1066</v>
      </c>
      <c r="C240" s="226" t="s">
        <v>729</v>
      </c>
      <c r="D240" s="226" t="s">
        <v>3</v>
      </c>
      <c r="E240" s="226" t="s">
        <v>68</v>
      </c>
      <c r="F240" s="226" t="s">
        <v>47</v>
      </c>
      <c r="G240" s="226" t="s">
        <v>963</v>
      </c>
      <c r="H240" s="226" t="s">
        <v>48</v>
      </c>
      <c r="I240" s="226" t="s">
        <v>730</v>
      </c>
      <c r="J240" s="227">
        <v>20</v>
      </c>
      <c r="K240" s="229">
        <v>65</v>
      </c>
      <c r="L240" s="225">
        <v>44551</v>
      </c>
      <c r="M240" s="226" t="s">
        <v>53</v>
      </c>
      <c r="N240" s="226" t="s">
        <v>67</v>
      </c>
    </row>
    <row r="241" spans="1:15" s="8" customFormat="1" ht="9.75" customHeight="1" x14ac:dyDescent="0.25">
      <c r="A241" s="226">
        <v>273</v>
      </c>
      <c r="B241" s="226" t="s">
        <v>1092</v>
      </c>
      <c r="C241" s="226" t="s">
        <v>422</v>
      </c>
      <c r="D241" s="226" t="s">
        <v>23</v>
      </c>
      <c r="E241" s="226" t="s">
        <v>74</v>
      </c>
      <c r="F241" s="226" t="s">
        <v>47</v>
      </c>
      <c r="G241" s="226" t="s">
        <v>960</v>
      </c>
      <c r="H241" s="226" t="s">
        <v>44</v>
      </c>
      <c r="I241" s="226" t="s">
        <v>423</v>
      </c>
      <c r="J241" s="227">
        <v>20</v>
      </c>
      <c r="K241" s="229">
        <v>87</v>
      </c>
      <c r="L241" s="225">
        <v>44551</v>
      </c>
      <c r="M241" s="226" t="s">
        <v>53</v>
      </c>
      <c r="N241" s="226" t="s">
        <v>137</v>
      </c>
    </row>
    <row r="242" spans="1:15" s="8" customFormat="1" ht="9.75" customHeight="1" x14ac:dyDescent="0.25">
      <c r="A242" s="226">
        <v>1198</v>
      </c>
      <c r="B242" s="226" t="s">
        <v>1094</v>
      </c>
      <c r="C242" s="226" t="s">
        <v>148</v>
      </c>
      <c r="D242" s="226" t="s">
        <v>23</v>
      </c>
      <c r="E242" s="226" t="s">
        <v>74</v>
      </c>
      <c r="F242" s="226" t="s">
        <v>47</v>
      </c>
      <c r="G242" s="226" t="s">
        <v>962</v>
      </c>
      <c r="H242" s="226" t="s">
        <v>44</v>
      </c>
      <c r="I242" s="226" t="s">
        <v>149</v>
      </c>
      <c r="J242" s="227">
        <v>20</v>
      </c>
      <c r="K242" s="229">
        <v>50</v>
      </c>
      <c r="L242" s="225">
        <v>44551</v>
      </c>
      <c r="M242" s="226" t="s">
        <v>53</v>
      </c>
      <c r="N242" s="226" t="s">
        <v>67</v>
      </c>
    </row>
    <row r="243" spans="1:15" s="8" customFormat="1" ht="9.75" customHeight="1" x14ac:dyDescent="0.25">
      <c r="A243" s="226">
        <v>1200</v>
      </c>
      <c r="B243" s="226" t="s">
        <v>1095</v>
      </c>
      <c r="C243" s="226" t="s">
        <v>296</v>
      </c>
      <c r="D243" s="226" t="s">
        <v>23</v>
      </c>
      <c r="E243" s="226" t="s">
        <v>74</v>
      </c>
      <c r="F243" s="226" t="s">
        <v>47</v>
      </c>
      <c r="G243" s="226" t="s">
        <v>962</v>
      </c>
      <c r="H243" s="226" t="s">
        <v>48</v>
      </c>
      <c r="I243" s="226" t="s">
        <v>297</v>
      </c>
      <c r="J243" s="227">
        <v>20</v>
      </c>
      <c r="K243" s="229">
        <v>85</v>
      </c>
      <c r="L243" s="225">
        <v>44551</v>
      </c>
      <c r="M243" s="226" t="s">
        <v>53</v>
      </c>
      <c r="N243" s="226" t="s">
        <v>67</v>
      </c>
      <c r="O243" s="10"/>
    </row>
    <row r="244" spans="1:15" s="8" customFormat="1" ht="9.75" customHeight="1" x14ac:dyDescent="0.25">
      <c r="A244" s="226">
        <v>583</v>
      </c>
      <c r="B244" s="226" t="s">
        <v>155</v>
      </c>
      <c r="C244" s="226" t="s">
        <v>156</v>
      </c>
      <c r="D244" s="226" t="s">
        <v>23</v>
      </c>
      <c r="E244" s="226" t="s">
        <v>136</v>
      </c>
      <c r="F244" s="226" t="s">
        <v>47</v>
      </c>
      <c r="G244" s="226" t="s">
        <v>961</v>
      </c>
      <c r="H244" s="226" t="s">
        <v>48</v>
      </c>
      <c r="I244" s="226" t="s">
        <v>157</v>
      </c>
      <c r="J244" s="227">
        <v>12</v>
      </c>
      <c r="K244" s="229">
        <v>65</v>
      </c>
      <c r="L244" s="225">
        <v>44551</v>
      </c>
      <c r="M244" s="226" t="s">
        <v>53</v>
      </c>
      <c r="N244" s="226" t="s">
        <v>67</v>
      </c>
    </row>
    <row r="245" spans="1:15" s="8" customFormat="1" ht="9.75" customHeight="1" x14ac:dyDescent="0.25">
      <c r="A245" s="226">
        <v>1943</v>
      </c>
      <c r="B245" s="226" t="s">
        <v>2209</v>
      </c>
      <c r="C245" s="226" t="s">
        <v>135</v>
      </c>
      <c r="D245" s="226" t="s">
        <v>23</v>
      </c>
      <c r="E245" s="226" t="s">
        <v>136</v>
      </c>
      <c r="F245" s="226" t="s">
        <v>47</v>
      </c>
      <c r="G245" s="226" t="s">
        <v>962</v>
      </c>
      <c r="H245" s="226" t="s">
        <v>44</v>
      </c>
      <c r="I245" s="226" t="s">
        <v>2045</v>
      </c>
      <c r="J245" s="227">
        <v>0</v>
      </c>
      <c r="K245" s="229">
        <v>15</v>
      </c>
      <c r="L245" s="225">
        <v>44551</v>
      </c>
      <c r="M245" s="226" t="s">
        <v>53</v>
      </c>
      <c r="N245" s="226" t="s">
        <v>491</v>
      </c>
    </row>
    <row r="246" spans="1:15" s="8" customFormat="1" ht="9.75" customHeight="1" x14ac:dyDescent="0.25">
      <c r="A246" s="226">
        <v>588</v>
      </c>
      <c r="B246" s="226" t="s">
        <v>283</v>
      </c>
      <c r="C246" s="226" t="s">
        <v>284</v>
      </c>
      <c r="D246" s="226" t="s">
        <v>23</v>
      </c>
      <c r="E246" s="226" t="s">
        <v>23</v>
      </c>
      <c r="F246" s="226" t="s">
        <v>47</v>
      </c>
      <c r="G246" s="226" t="s">
        <v>961</v>
      </c>
      <c r="H246" s="226" t="s">
        <v>44</v>
      </c>
      <c r="I246" s="226" t="s">
        <v>285</v>
      </c>
      <c r="J246" s="227">
        <v>20</v>
      </c>
      <c r="K246" s="229">
        <v>1</v>
      </c>
      <c r="L246" s="225">
        <v>44551</v>
      </c>
      <c r="M246" s="226" t="s">
        <v>53</v>
      </c>
      <c r="N246" s="226" t="s">
        <v>113</v>
      </c>
    </row>
    <row r="247" spans="1:15" s="21" customFormat="1" ht="9.75" customHeight="1" x14ac:dyDescent="0.25">
      <c r="A247" s="226">
        <v>597</v>
      </c>
      <c r="B247" s="226" t="s">
        <v>91</v>
      </c>
      <c r="C247" s="226" t="s">
        <v>92</v>
      </c>
      <c r="D247" s="226" t="s">
        <v>23</v>
      </c>
      <c r="E247" s="226" t="s">
        <v>23</v>
      </c>
      <c r="F247" s="226" t="s">
        <v>43</v>
      </c>
      <c r="G247" s="226" t="s">
        <v>961</v>
      </c>
      <c r="H247" s="226" t="s">
        <v>44</v>
      </c>
      <c r="I247" s="226" t="s">
        <v>93</v>
      </c>
      <c r="J247" s="227">
        <v>14</v>
      </c>
      <c r="K247" s="229">
        <v>90</v>
      </c>
      <c r="L247" s="225">
        <v>44551</v>
      </c>
      <c r="M247" s="226" t="s">
        <v>53</v>
      </c>
      <c r="N247" s="226" t="s">
        <v>137</v>
      </c>
    </row>
    <row r="248" spans="1:15" s="8" customFormat="1" ht="9.75" customHeight="1" x14ac:dyDescent="0.25">
      <c r="A248" s="226">
        <v>586</v>
      </c>
      <c r="B248" s="226" t="s">
        <v>277</v>
      </c>
      <c r="C248" s="226" t="s">
        <v>278</v>
      </c>
      <c r="D248" s="226" t="s">
        <v>23</v>
      </c>
      <c r="E248" s="226" t="s">
        <v>23</v>
      </c>
      <c r="F248" s="226" t="s">
        <v>47</v>
      </c>
      <c r="G248" s="226" t="s">
        <v>961</v>
      </c>
      <c r="H248" s="226" t="s">
        <v>48</v>
      </c>
      <c r="I248" s="226" t="s">
        <v>279</v>
      </c>
      <c r="J248" s="227">
        <v>27</v>
      </c>
      <c r="K248" s="229">
        <v>81</v>
      </c>
      <c r="L248" s="225">
        <v>44551</v>
      </c>
      <c r="M248" s="226" t="s">
        <v>53</v>
      </c>
      <c r="N248" s="226" t="s">
        <v>67</v>
      </c>
    </row>
    <row r="249" spans="1:15" s="8" customFormat="1" ht="9.75" customHeight="1" x14ac:dyDescent="0.25">
      <c r="A249" s="226">
        <v>1915</v>
      </c>
      <c r="B249" s="226" t="s">
        <v>1411</v>
      </c>
      <c r="C249" s="226" t="s">
        <v>1954</v>
      </c>
      <c r="D249" s="226" t="s">
        <v>23</v>
      </c>
      <c r="E249" s="226" t="s">
        <v>23</v>
      </c>
      <c r="F249" s="226" t="s">
        <v>47</v>
      </c>
      <c r="G249" s="226" t="s">
        <v>963</v>
      </c>
      <c r="H249" s="226" t="s">
        <v>44</v>
      </c>
      <c r="I249" s="226" t="s">
        <v>785</v>
      </c>
      <c r="J249" s="227">
        <v>0</v>
      </c>
      <c r="K249" s="229">
        <v>1</v>
      </c>
      <c r="L249" s="225">
        <v>44551</v>
      </c>
      <c r="M249" s="226" t="s">
        <v>53</v>
      </c>
      <c r="N249" s="226" t="s">
        <v>137</v>
      </c>
    </row>
    <row r="250" spans="1:15" s="8" customFormat="1" ht="9.75" customHeight="1" x14ac:dyDescent="0.25">
      <c r="A250" s="226">
        <v>601</v>
      </c>
      <c r="B250" s="226" t="s">
        <v>179</v>
      </c>
      <c r="C250" s="226" t="s">
        <v>180</v>
      </c>
      <c r="D250" s="226" t="s">
        <v>23</v>
      </c>
      <c r="E250" s="226" t="s">
        <v>134</v>
      </c>
      <c r="F250" s="226" t="s">
        <v>43</v>
      </c>
      <c r="G250" s="226" t="s">
        <v>961</v>
      </c>
      <c r="H250" s="226" t="s">
        <v>44</v>
      </c>
      <c r="I250" s="226" t="s">
        <v>181</v>
      </c>
      <c r="J250" s="227">
        <v>3</v>
      </c>
      <c r="K250" s="229">
        <v>70</v>
      </c>
      <c r="L250" s="225">
        <v>44551</v>
      </c>
      <c r="M250" s="226" t="s">
        <v>53</v>
      </c>
      <c r="N250" s="226" t="s">
        <v>67</v>
      </c>
    </row>
    <row r="251" spans="1:15" s="8" customFormat="1" ht="9.75" customHeight="1" x14ac:dyDescent="0.25">
      <c r="A251" s="226">
        <v>1679</v>
      </c>
      <c r="B251" s="226" t="s">
        <v>1115</v>
      </c>
      <c r="C251" s="226" t="s">
        <v>784</v>
      </c>
      <c r="D251" s="226" t="s">
        <v>23</v>
      </c>
      <c r="E251" s="226" t="s">
        <v>134</v>
      </c>
      <c r="F251" s="226" t="s">
        <v>47</v>
      </c>
      <c r="G251" s="226" t="s">
        <v>963</v>
      </c>
      <c r="H251" s="226" t="s">
        <v>48</v>
      </c>
      <c r="I251" s="226" t="s">
        <v>785</v>
      </c>
      <c r="J251" s="227">
        <v>24</v>
      </c>
      <c r="K251" s="229">
        <v>3</v>
      </c>
      <c r="L251" s="225">
        <v>44551</v>
      </c>
      <c r="M251" s="226" t="s">
        <v>53</v>
      </c>
      <c r="N251" s="226" t="s">
        <v>290</v>
      </c>
    </row>
    <row r="252" spans="1:15" s="8" customFormat="1" ht="9.75" customHeight="1" x14ac:dyDescent="0.25">
      <c r="A252" s="101">
        <v>1613</v>
      </c>
      <c r="B252" s="101" t="s">
        <v>1176</v>
      </c>
      <c r="C252" s="101" t="s">
        <v>880</v>
      </c>
      <c r="D252" s="101" t="s">
        <v>3</v>
      </c>
      <c r="E252" s="101" t="s">
        <v>68</v>
      </c>
      <c r="F252" s="101" t="s">
        <v>47</v>
      </c>
      <c r="G252" s="101" t="s">
        <v>961</v>
      </c>
      <c r="H252" s="101" t="s">
        <v>826</v>
      </c>
      <c r="I252" s="101" t="s">
        <v>881</v>
      </c>
      <c r="J252" s="101">
        <v>10</v>
      </c>
      <c r="K252" s="172">
        <v>85</v>
      </c>
      <c r="L252" s="103">
        <v>44551</v>
      </c>
      <c r="M252" s="101" t="s">
        <v>53</v>
      </c>
      <c r="N252" s="101" t="s">
        <v>67</v>
      </c>
    </row>
    <row r="253" spans="1:15" s="8" customFormat="1" ht="9.75" customHeight="1" x14ac:dyDescent="0.25">
      <c r="A253" s="101">
        <v>1673</v>
      </c>
      <c r="B253" s="101" t="s">
        <v>32</v>
      </c>
      <c r="C253" s="101" t="s">
        <v>923</v>
      </c>
      <c r="D253" s="101" t="s">
        <v>23</v>
      </c>
      <c r="E253" s="101" t="s">
        <v>640</v>
      </c>
      <c r="F253" s="101" t="s">
        <v>47</v>
      </c>
      <c r="G253" s="101" t="s">
        <v>961</v>
      </c>
      <c r="H253" s="101" t="s">
        <v>826</v>
      </c>
      <c r="I253" s="101" t="s">
        <v>924</v>
      </c>
      <c r="J253" s="101">
        <v>10</v>
      </c>
      <c r="K253" s="172">
        <v>1</v>
      </c>
      <c r="L253" s="103">
        <v>44551</v>
      </c>
      <c r="M253" s="101" t="s">
        <v>53</v>
      </c>
      <c r="N253" s="101" t="s">
        <v>366</v>
      </c>
    </row>
    <row r="254" spans="1:15" s="8" customFormat="1" ht="9.75" customHeight="1" x14ac:dyDescent="0.25">
      <c r="A254" s="226">
        <v>887</v>
      </c>
      <c r="B254" s="226" t="s">
        <v>1247</v>
      </c>
      <c r="C254" s="226" t="s">
        <v>1248</v>
      </c>
      <c r="D254" s="226" t="s">
        <v>1211</v>
      </c>
      <c r="E254" s="226" t="s">
        <v>1249</v>
      </c>
      <c r="F254" s="226" t="s">
        <v>43</v>
      </c>
      <c r="G254" s="226" t="s">
        <v>961</v>
      </c>
      <c r="H254" s="226" t="s">
        <v>48</v>
      </c>
      <c r="I254" s="226" t="s">
        <v>1250</v>
      </c>
      <c r="J254" s="227">
        <v>1</v>
      </c>
      <c r="K254" s="229">
        <v>40</v>
      </c>
      <c r="L254" s="225">
        <v>44552</v>
      </c>
      <c r="M254" s="226" t="s">
        <v>53</v>
      </c>
      <c r="N254" s="226" t="s">
        <v>67</v>
      </c>
    </row>
    <row r="255" spans="1:15" s="8" customFormat="1" ht="9.75" customHeight="1" x14ac:dyDescent="0.25">
      <c r="A255" s="226">
        <v>1488</v>
      </c>
      <c r="B255" s="226" t="s">
        <v>1986</v>
      </c>
      <c r="C255" s="226" t="s">
        <v>1258</v>
      </c>
      <c r="D255" s="226" t="s">
        <v>1211</v>
      </c>
      <c r="E255" s="226" t="s">
        <v>1255</v>
      </c>
      <c r="F255" s="226" t="s">
        <v>47</v>
      </c>
      <c r="G255" s="226" t="s">
        <v>963</v>
      </c>
      <c r="H255" s="226" t="s">
        <v>44</v>
      </c>
      <c r="I255" s="226" t="s">
        <v>1259</v>
      </c>
      <c r="J255" s="227">
        <v>9</v>
      </c>
      <c r="K255" s="229">
        <v>1</v>
      </c>
      <c r="L255" s="225">
        <v>44552</v>
      </c>
      <c r="M255" s="226" t="s">
        <v>53</v>
      </c>
      <c r="N255" s="226" t="s">
        <v>1220</v>
      </c>
    </row>
    <row r="256" spans="1:15" s="8" customFormat="1" ht="9.75" customHeight="1" x14ac:dyDescent="0.25">
      <c r="A256" s="226">
        <v>1492</v>
      </c>
      <c r="B256" s="226" t="s">
        <v>32</v>
      </c>
      <c r="C256" s="226" t="s">
        <v>1262</v>
      </c>
      <c r="D256" s="226" t="s">
        <v>1211</v>
      </c>
      <c r="E256" s="226" t="s">
        <v>1255</v>
      </c>
      <c r="F256" s="226" t="s">
        <v>47</v>
      </c>
      <c r="G256" s="226" t="s">
        <v>963</v>
      </c>
      <c r="H256" s="226" t="s">
        <v>48</v>
      </c>
      <c r="I256" s="226" t="s">
        <v>1263</v>
      </c>
      <c r="J256" s="227">
        <v>24</v>
      </c>
      <c r="K256" s="229">
        <v>1</v>
      </c>
      <c r="L256" s="225">
        <v>44552</v>
      </c>
      <c r="M256" s="226" t="s">
        <v>53</v>
      </c>
      <c r="N256" s="226" t="s">
        <v>96</v>
      </c>
    </row>
    <row r="257" spans="1:14" s="8" customFormat="1" ht="9.75" customHeight="1" x14ac:dyDescent="0.25">
      <c r="A257" s="226">
        <v>629</v>
      </c>
      <c r="B257" s="226" t="s">
        <v>529</v>
      </c>
      <c r="C257" s="226" t="s">
        <v>530</v>
      </c>
      <c r="D257" s="226" t="s">
        <v>9</v>
      </c>
      <c r="E257" s="226" t="s">
        <v>528</v>
      </c>
      <c r="F257" s="226" t="s">
        <v>47</v>
      </c>
      <c r="G257" s="226" t="s">
        <v>961</v>
      </c>
      <c r="H257" s="226" t="s">
        <v>44</v>
      </c>
      <c r="I257" s="226" t="s">
        <v>1445</v>
      </c>
      <c r="J257" s="227">
        <v>19</v>
      </c>
      <c r="K257" s="229">
        <v>37</v>
      </c>
      <c r="L257" s="225">
        <v>44552</v>
      </c>
      <c r="M257" s="226" t="s">
        <v>53</v>
      </c>
      <c r="N257" s="226" t="s">
        <v>137</v>
      </c>
    </row>
    <row r="258" spans="1:14" s="8" customFormat="1" ht="9.75" customHeight="1" x14ac:dyDescent="0.25">
      <c r="A258" s="226">
        <v>161</v>
      </c>
      <c r="B258" s="226" t="s">
        <v>345</v>
      </c>
      <c r="C258" s="226" t="s">
        <v>346</v>
      </c>
      <c r="D258" s="226" t="s">
        <v>9</v>
      </c>
      <c r="E258" s="226" t="s">
        <v>347</v>
      </c>
      <c r="F258" s="226" t="s">
        <v>47</v>
      </c>
      <c r="G258" s="226" t="s">
        <v>960</v>
      </c>
      <c r="H258" s="226" t="s">
        <v>44</v>
      </c>
      <c r="I258" s="226" t="s">
        <v>348</v>
      </c>
      <c r="J258" s="227">
        <v>25</v>
      </c>
      <c r="K258" s="229">
        <v>82</v>
      </c>
      <c r="L258" s="225">
        <v>44552</v>
      </c>
      <c r="M258" s="226" t="s">
        <v>53</v>
      </c>
      <c r="N258" s="226" t="s">
        <v>137</v>
      </c>
    </row>
    <row r="259" spans="1:14" s="8" customFormat="1" ht="9.75" customHeight="1" x14ac:dyDescent="0.25">
      <c r="A259" s="226">
        <v>1759</v>
      </c>
      <c r="B259" s="226" t="s">
        <v>32</v>
      </c>
      <c r="C259" s="226" t="s">
        <v>2245</v>
      </c>
      <c r="D259" s="226" t="s">
        <v>6</v>
      </c>
      <c r="E259" s="226" t="s">
        <v>52</v>
      </c>
      <c r="F259" s="226" t="s">
        <v>47</v>
      </c>
      <c r="G259" s="226" t="s">
        <v>963</v>
      </c>
      <c r="H259" s="226" t="s">
        <v>44</v>
      </c>
      <c r="I259" s="226" t="s">
        <v>1454</v>
      </c>
      <c r="J259" s="227">
        <v>24</v>
      </c>
      <c r="K259" s="229">
        <v>5</v>
      </c>
      <c r="L259" s="225">
        <v>44553</v>
      </c>
      <c r="M259" s="226" t="s">
        <v>53</v>
      </c>
      <c r="N259" s="226" t="s">
        <v>956</v>
      </c>
    </row>
    <row r="260" spans="1:14" s="8" customFormat="1" ht="9.75" customHeight="1" x14ac:dyDescent="0.25">
      <c r="A260" s="226">
        <v>510</v>
      </c>
      <c r="B260" s="226" t="s">
        <v>449</v>
      </c>
      <c r="C260" s="226" t="s">
        <v>450</v>
      </c>
      <c r="D260" s="226" t="s">
        <v>6</v>
      </c>
      <c r="E260" s="226" t="s">
        <v>79</v>
      </c>
      <c r="F260" s="226" t="s">
        <v>43</v>
      </c>
      <c r="G260" s="226" t="s">
        <v>961</v>
      </c>
      <c r="H260" s="226" t="s">
        <v>48</v>
      </c>
      <c r="I260" s="226" t="s">
        <v>451</v>
      </c>
      <c r="J260" s="227">
        <v>15</v>
      </c>
      <c r="K260" s="229">
        <v>85</v>
      </c>
      <c r="L260" s="225">
        <v>44553</v>
      </c>
      <c r="M260" s="226" t="s">
        <v>53</v>
      </c>
      <c r="N260" s="226" t="s">
        <v>137</v>
      </c>
    </row>
    <row r="261" spans="1:14" s="8" customFormat="1" ht="9.75" customHeight="1" x14ac:dyDescent="0.25">
      <c r="A261" s="101">
        <v>1588</v>
      </c>
      <c r="B261" s="101" t="s">
        <v>1174</v>
      </c>
      <c r="C261" s="101" t="s">
        <v>94</v>
      </c>
      <c r="D261" s="101" t="s">
        <v>7</v>
      </c>
      <c r="E261" s="101" t="s">
        <v>94</v>
      </c>
      <c r="F261" s="101" t="s">
        <v>47</v>
      </c>
      <c r="G261" s="101" t="s">
        <v>961</v>
      </c>
      <c r="H261" s="101" t="s">
        <v>826</v>
      </c>
      <c r="I261" s="101" t="s">
        <v>906</v>
      </c>
      <c r="J261" s="101">
        <v>10</v>
      </c>
      <c r="K261" s="172">
        <v>3</v>
      </c>
      <c r="L261" s="103">
        <v>44553</v>
      </c>
      <c r="M261" s="101" t="s">
        <v>53</v>
      </c>
      <c r="N261" s="101" t="s">
        <v>96</v>
      </c>
    </row>
    <row r="262" spans="1:14" s="8" customFormat="1" ht="9.75" customHeight="1" x14ac:dyDescent="0.25">
      <c r="A262" s="226">
        <v>502</v>
      </c>
      <c r="B262" s="226" t="s">
        <v>488</v>
      </c>
      <c r="C262" s="226" t="s">
        <v>489</v>
      </c>
      <c r="D262" s="226" t="s">
        <v>6</v>
      </c>
      <c r="E262" s="226" t="s">
        <v>52</v>
      </c>
      <c r="F262" s="226" t="s">
        <v>43</v>
      </c>
      <c r="G262" s="226" t="s">
        <v>961</v>
      </c>
      <c r="H262" s="226" t="s">
        <v>44</v>
      </c>
      <c r="I262" s="226" t="s">
        <v>490</v>
      </c>
      <c r="J262" s="227">
        <v>1</v>
      </c>
      <c r="K262" s="229">
        <v>5</v>
      </c>
      <c r="L262" s="225">
        <v>44554</v>
      </c>
      <c r="M262" s="226" t="s">
        <v>53</v>
      </c>
      <c r="N262" s="226" t="s">
        <v>137</v>
      </c>
    </row>
    <row r="263" spans="1:14" s="8" customFormat="1" ht="9.75" customHeight="1" x14ac:dyDescent="0.25">
      <c r="A263" s="226">
        <v>1126</v>
      </c>
      <c r="B263" s="226" t="s">
        <v>1051</v>
      </c>
      <c r="C263" s="226" t="s">
        <v>510</v>
      </c>
      <c r="D263" s="226" t="s">
        <v>6</v>
      </c>
      <c r="E263" s="226" t="s">
        <v>6</v>
      </c>
      <c r="F263" s="226" t="s">
        <v>47</v>
      </c>
      <c r="G263" s="226" t="s">
        <v>962</v>
      </c>
      <c r="H263" s="226" t="s">
        <v>44</v>
      </c>
      <c r="I263" s="226" t="s">
        <v>511</v>
      </c>
      <c r="J263" s="227">
        <v>18</v>
      </c>
      <c r="K263" s="229">
        <v>35</v>
      </c>
      <c r="L263" s="225">
        <v>44554</v>
      </c>
      <c r="M263" s="226" t="s">
        <v>53</v>
      </c>
      <c r="N263" s="226" t="s">
        <v>113</v>
      </c>
    </row>
    <row r="264" spans="1:14" s="8" customFormat="1" ht="9.75" customHeight="1" x14ac:dyDescent="0.25">
      <c r="A264" s="101">
        <v>1525</v>
      </c>
      <c r="B264" s="101" t="s">
        <v>32</v>
      </c>
      <c r="C264" s="101" t="s">
        <v>1279</v>
      </c>
      <c r="D264" s="101" t="s">
        <v>944</v>
      </c>
      <c r="E264" s="101" t="s">
        <v>1279</v>
      </c>
      <c r="F264" s="101" t="s">
        <v>47</v>
      </c>
      <c r="G264" s="101" t="s">
        <v>961</v>
      </c>
      <c r="H264" s="101" t="s">
        <v>826</v>
      </c>
      <c r="I264" s="101" t="s">
        <v>1676</v>
      </c>
      <c r="J264" s="101">
        <v>10</v>
      </c>
      <c r="K264" s="172">
        <v>1</v>
      </c>
      <c r="L264" s="103">
        <v>44554</v>
      </c>
      <c r="M264" s="101" t="s">
        <v>53</v>
      </c>
      <c r="N264" s="101" t="s">
        <v>1220</v>
      </c>
    </row>
    <row r="265" spans="1:14" s="8" customFormat="1" ht="9.75" customHeight="1" x14ac:dyDescent="0.25">
      <c r="A265" s="226">
        <v>165</v>
      </c>
      <c r="B265" s="226" t="s">
        <v>479</v>
      </c>
      <c r="C265" s="226" t="s">
        <v>480</v>
      </c>
      <c r="D265" s="226" t="s">
        <v>6</v>
      </c>
      <c r="E265" s="226" t="s">
        <v>66</v>
      </c>
      <c r="F265" s="226" t="s">
        <v>47</v>
      </c>
      <c r="G265" s="226" t="s">
        <v>960</v>
      </c>
      <c r="H265" s="226" t="s">
        <v>44</v>
      </c>
      <c r="I265" s="226" t="s">
        <v>481</v>
      </c>
      <c r="J265" s="227">
        <v>16</v>
      </c>
      <c r="K265" s="229">
        <v>40</v>
      </c>
      <c r="L265" s="225">
        <v>44557</v>
      </c>
      <c r="M265" s="226" t="s">
        <v>53</v>
      </c>
      <c r="N265" s="226" t="s">
        <v>137</v>
      </c>
    </row>
    <row r="266" spans="1:14" s="8" customFormat="1" ht="9.75" customHeight="1" x14ac:dyDescent="0.25">
      <c r="A266" s="226">
        <v>499</v>
      </c>
      <c r="B266" s="226" t="s">
        <v>482</v>
      </c>
      <c r="C266" s="226" t="s">
        <v>483</v>
      </c>
      <c r="D266" s="226" t="s">
        <v>6</v>
      </c>
      <c r="E266" s="226" t="s">
        <v>66</v>
      </c>
      <c r="F266" s="226" t="s">
        <v>43</v>
      </c>
      <c r="G266" s="226" t="s">
        <v>961</v>
      </c>
      <c r="H266" s="226" t="s">
        <v>44</v>
      </c>
      <c r="I266" s="226" t="s">
        <v>1338</v>
      </c>
      <c r="J266" s="227">
        <v>3</v>
      </c>
      <c r="K266" s="229">
        <v>5</v>
      </c>
      <c r="L266" s="225">
        <v>44557</v>
      </c>
      <c r="M266" s="226" t="s">
        <v>53</v>
      </c>
      <c r="N266" s="226" t="s">
        <v>137</v>
      </c>
    </row>
    <row r="267" spans="1:14" s="8" customFormat="1" ht="9.75" customHeight="1" x14ac:dyDescent="0.25">
      <c r="A267" s="226">
        <v>500</v>
      </c>
      <c r="B267" s="226" t="s">
        <v>69</v>
      </c>
      <c r="C267" s="226" t="s">
        <v>70</v>
      </c>
      <c r="D267" s="226" t="s">
        <v>6</v>
      </c>
      <c r="E267" s="226" t="s">
        <v>66</v>
      </c>
      <c r="F267" s="226" t="s">
        <v>43</v>
      </c>
      <c r="G267" s="226" t="s">
        <v>961</v>
      </c>
      <c r="H267" s="226" t="s">
        <v>44</v>
      </c>
      <c r="I267" s="226" t="s">
        <v>71</v>
      </c>
      <c r="J267" s="227">
        <v>5</v>
      </c>
      <c r="K267" s="229">
        <v>90</v>
      </c>
      <c r="L267" s="225">
        <v>44557</v>
      </c>
      <c r="M267" s="226" t="s">
        <v>53</v>
      </c>
      <c r="N267" s="226" t="s">
        <v>137</v>
      </c>
    </row>
    <row r="268" spans="1:14" s="8" customFormat="1" ht="9.75" customHeight="1" x14ac:dyDescent="0.25">
      <c r="A268" s="226">
        <v>1118</v>
      </c>
      <c r="B268" s="226" t="s">
        <v>1039</v>
      </c>
      <c r="C268" s="226" t="s">
        <v>586</v>
      </c>
      <c r="D268" s="226" t="s">
        <v>6</v>
      </c>
      <c r="E268" s="226" t="s">
        <v>66</v>
      </c>
      <c r="F268" s="226" t="s">
        <v>47</v>
      </c>
      <c r="G268" s="226" t="s">
        <v>962</v>
      </c>
      <c r="H268" s="226" t="s">
        <v>63</v>
      </c>
      <c r="I268" s="226" t="s">
        <v>587</v>
      </c>
      <c r="J268" s="227">
        <v>24</v>
      </c>
      <c r="K268" s="229">
        <v>40</v>
      </c>
      <c r="L268" s="225">
        <v>44557</v>
      </c>
      <c r="M268" s="226" t="s">
        <v>53</v>
      </c>
      <c r="N268" s="226" t="s">
        <v>67</v>
      </c>
    </row>
    <row r="269" spans="1:14" s="8" customFormat="1" ht="9.75" customHeight="1" x14ac:dyDescent="0.25">
      <c r="A269" s="226">
        <v>504</v>
      </c>
      <c r="B269" s="226" t="s">
        <v>393</v>
      </c>
      <c r="C269" s="226" t="s">
        <v>1904</v>
      </c>
      <c r="D269" s="226" t="s">
        <v>6</v>
      </c>
      <c r="E269" s="226" t="s">
        <v>52</v>
      </c>
      <c r="F269" s="226" t="s">
        <v>43</v>
      </c>
      <c r="G269" s="226" t="s">
        <v>961</v>
      </c>
      <c r="H269" s="226" t="s">
        <v>44</v>
      </c>
      <c r="I269" s="226" t="s">
        <v>395</v>
      </c>
      <c r="J269" s="227">
        <v>3</v>
      </c>
      <c r="K269" s="229">
        <v>90</v>
      </c>
      <c r="L269" s="225">
        <v>44557</v>
      </c>
      <c r="M269" s="226" t="s">
        <v>53</v>
      </c>
      <c r="N269" s="226" t="s">
        <v>137</v>
      </c>
    </row>
    <row r="270" spans="1:14" s="8" customFormat="1" ht="9.75" customHeight="1" x14ac:dyDescent="0.25">
      <c r="A270" s="226">
        <v>443</v>
      </c>
      <c r="B270" s="226" t="s">
        <v>145</v>
      </c>
      <c r="C270" s="226" t="s">
        <v>146</v>
      </c>
      <c r="D270" s="226" t="s">
        <v>16</v>
      </c>
      <c r="E270" s="226" t="s">
        <v>55</v>
      </c>
      <c r="F270" s="226" t="s">
        <v>47</v>
      </c>
      <c r="G270" s="226" t="s">
        <v>961</v>
      </c>
      <c r="H270" s="226" t="s">
        <v>48</v>
      </c>
      <c r="I270" s="226" t="s">
        <v>147</v>
      </c>
      <c r="J270" s="227">
        <v>27</v>
      </c>
      <c r="K270" s="229">
        <v>90</v>
      </c>
      <c r="L270" s="225">
        <v>44558</v>
      </c>
      <c r="M270" s="226" t="s">
        <v>53</v>
      </c>
      <c r="N270" s="226" t="s">
        <v>137</v>
      </c>
    </row>
    <row r="271" spans="1:14" s="8" customFormat="1" ht="9.75" customHeight="1" x14ac:dyDescent="0.25">
      <c r="A271" s="226">
        <v>1564</v>
      </c>
      <c r="B271" s="226" t="s">
        <v>1047</v>
      </c>
      <c r="C271" s="226" t="s">
        <v>705</v>
      </c>
      <c r="D271" s="226" t="s">
        <v>6</v>
      </c>
      <c r="E271" s="226" t="s">
        <v>52</v>
      </c>
      <c r="F271" s="226" t="s">
        <v>47</v>
      </c>
      <c r="G271" s="226" t="s">
        <v>963</v>
      </c>
      <c r="H271" s="226" t="s">
        <v>44</v>
      </c>
      <c r="I271" s="226" t="s">
        <v>706</v>
      </c>
      <c r="J271" s="227">
        <v>6</v>
      </c>
      <c r="K271" s="229">
        <v>20</v>
      </c>
      <c r="L271" s="225">
        <v>44559</v>
      </c>
      <c r="M271" s="226" t="s">
        <v>53</v>
      </c>
      <c r="N271" s="226" t="s">
        <v>67</v>
      </c>
    </row>
    <row r="272" spans="1:14" s="8" customFormat="1" ht="9.75" customHeight="1" x14ac:dyDescent="0.25">
      <c r="A272" s="226">
        <v>1924</v>
      </c>
      <c r="B272" s="226" t="s">
        <v>32</v>
      </c>
      <c r="C272" s="226" t="s">
        <v>1885</v>
      </c>
      <c r="D272" s="226" t="s">
        <v>10</v>
      </c>
      <c r="E272" s="226" t="s">
        <v>87</v>
      </c>
      <c r="F272" s="226" t="s">
        <v>47</v>
      </c>
      <c r="G272" s="226" t="s">
        <v>963</v>
      </c>
      <c r="H272" s="226" t="s">
        <v>44</v>
      </c>
      <c r="I272" s="226" t="s">
        <v>796</v>
      </c>
      <c r="J272" s="227">
        <v>0</v>
      </c>
      <c r="K272" s="229">
        <v>1</v>
      </c>
      <c r="L272" s="225">
        <v>44560</v>
      </c>
      <c r="M272" s="226" t="s">
        <v>53</v>
      </c>
      <c r="N272" s="226" t="s">
        <v>211</v>
      </c>
    </row>
    <row r="273" spans="1:14" s="8" customFormat="1" ht="9.75" customHeight="1" x14ac:dyDescent="0.25">
      <c r="A273" s="226">
        <v>243</v>
      </c>
      <c r="B273" s="226" t="s">
        <v>1004</v>
      </c>
      <c r="C273" s="226" t="s">
        <v>194</v>
      </c>
      <c r="D273" s="226" t="s">
        <v>11</v>
      </c>
      <c r="E273" s="226" t="s">
        <v>11</v>
      </c>
      <c r="F273" s="226" t="s">
        <v>43</v>
      </c>
      <c r="G273" s="226" t="s">
        <v>960</v>
      </c>
      <c r="H273" s="226" t="s">
        <v>44</v>
      </c>
      <c r="I273" s="226" t="s">
        <v>195</v>
      </c>
      <c r="J273" s="227">
        <v>2</v>
      </c>
      <c r="K273" s="229">
        <v>10</v>
      </c>
      <c r="L273" s="225">
        <v>44560</v>
      </c>
      <c r="M273" s="226" t="s">
        <v>53</v>
      </c>
      <c r="N273" s="226" t="s">
        <v>1220</v>
      </c>
    </row>
    <row r="274" spans="1:14" s="8" customFormat="1" ht="9.75" customHeight="1" x14ac:dyDescent="0.25">
      <c r="A274" s="226">
        <v>1456</v>
      </c>
      <c r="B274" s="226" t="s">
        <v>1009</v>
      </c>
      <c r="C274" s="226" t="s">
        <v>678</v>
      </c>
      <c r="D274" s="226" t="s">
        <v>11</v>
      </c>
      <c r="E274" s="226" t="s">
        <v>75</v>
      </c>
      <c r="F274" s="226" t="s">
        <v>47</v>
      </c>
      <c r="G274" s="226" t="s">
        <v>963</v>
      </c>
      <c r="H274" s="226" t="s">
        <v>44</v>
      </c>
      <c r="I274" s="226" t="s">
        <v>679</v>
      </c>
      <c r="J274" s="227">
        <v>18</v>
      </c>
      <c r="K274" s="229">
        <v>1</v>
      </c>
      <c r="L274" s="225">
        <v>44560</v>
      </c>
      <c r="M274" s="226" t="s">
        <v>53</v>
      </c>
      <c r="N274" s="226" t="s">
        <v>1220</v>
      </c>
    </row>
    <row r="275" spans="1:14" s="8" customFormat="1" ht="9.75" customHeight="1" x14ac:dyDescent="0.25">
      <c r="A275" s="226">
        <v>459</v>
      </c>
      <c r="B275" s="226" t="s">
        <v>203</v>
      </c>
      <c r="C275" s="226" t="s">
        <v>204</v>
      </c>
      <c r="D275" s="226" t="s">
        <v>12</v>
      </c>
      <c r="E275" s="226" t="s">
        <v>202</v>
      </c>
      <c r="F275" s="226" t="s">
        <v>43</v>
      </c>
      <c r="G275" s="226" t="s">
        <v>961</v>
      </c>
      <c r="H275" s="226" t="s">
        <v>44</v>
      </c>
      <c r="I275" s="226" t="s">
        <v>205</v>
      </c>
      <c r="J275" s="227">
        <v>9</v>
      </c>
      <c r="K275" s="229">
        <v>66</v>
      </c>
      <c r="L275" s="225">
        <v>44560</v>
      </c>
      <c r="M275" s="226" t="s">
        <v>53</v>
      </c>
      <c r="N275" s="226" t="s">
        <v>137</v>
      </c>
    </row>
    <row r="276" spans="1:14" s="8" customFormat="1" ht="9.75" customHeight="1" x14ac:dyDescent="0.25">
      <c r="A276" s="226">
        <v>366</v>
      </c>
      <c r="B276" s="226" t="s">
        <v>1021</v>
      </c>
      <c r="C276" s="226" t="s">
        <v>1272</v>
      </c>
      <c r="D276" s="226" t="s">
        <v>12</v>
      </c>
      <c r="E276" s="226" t="s">
        <v>124</v>
      </c>
      <c r="F276" s="226" t="s">
        <v>43</v>
      </c>
      <c r="G276" s="226" t="s">
        <v>960</v>
      </c>
      <c r="H276" s="226" t="s">
        <v>44</v>
      </c>
      <c r="I276" s="226" t="s">
        <v>210</v>
      </c>
      <c r="J276" s="227">
        <v>14</v>
      </c>
      <c r="K276" s="229">
        <v>69</v>
      </c>
      <c r="L276" s="225">
        <v>44560</v>
      </c>
      <c r="M276" s="226" t="s">
        <v>53</v>
      </c>
      <c r="N276" s="226" t="s">
        <v>137</v>
      </c>
    </row>
    <row r="277" spans="1:14" s="8" customFormat="1" ht="9.75" customHeight="1" x14ac:dyDescent="0.25">
      <c r="A277" s="226">
        <v>1091</v>
      </c>
      <c r="B277" s="226" t="s">
        <v>1036</v>
      </c>
      <c r="C277" s="226" t="s">
        <v>104</v>
      </c>
      <c r="D277" s="226" t="s">
        <v>13</v>
      </c>
      <c r="E277" s="226" t="s">
        <v>105</v>
      </c>
      <c r="F277" s="226" t="s">
        <v>47</v>
      </c>
      <c r="G277" s="226" t="s">
        <v>962</v>
      </c>
      <c r="H277" s="226" t="s">
        <v>44</v>
      </c>
      <c r="I277" s="226" t="s">
        <v>106</v>
      </c>
      <c r="J277" s="227">
        <v>9</v>
      </c>
      <c r="K277" s="229">
        <v>93</v>
      </c>
      <c r="L277" s="225">
        <v>44560</v>
      </c>
      <c r="M277" s="226" t="s">
        <v>53</v>
      </c>
      <c r="N277" s="226" t="s">
        <v>137</v>
      </c>
    </row>
    <row r="278" spans="1:14" s="8" customFormat="1" ht="9.75" customHeight="1" x14ac:dyDescent="0.25">
      <c r="A278" s="226">
        <v>1950</v>
      </c>
      <c r="B278" s="226" t="s">
        <v>32</v>
      </c>
      <c r="C278" s="226" t="s">
        <v>2076</v>
      </c>
      <c r="D278" s="226" t="s">
        <v>13</v>
      </c>
      <c r="E278" s="226" t="s">
        <v>107</v>
      </c>
      <c r="F278" s="226" t="s">
        <v>47</v>
      </c>
      <c r="G278" s="226" t="s">
        <v>960</v>
      </c>
      <c r="H278" s="226" t="s">
        <v>48</v>
      </c>
      <c r="I278" s="226" t="s">
        <v>2077</v>
      </c>
      <c r="J278" s="227">
        <v>0</v>
      </c>
      <c r="K278" s="229">
        <v>1</v>
      </c>
      <c r="L278" s="225">
        <v>44560</v>
      </c>
      <c r="M278" s="226" t="s">
        <v>53</v>
      </c>
      <c r="N278" s="226" t="s">
        <v>211</v>
      </c>
    </row>
    <row r="279" spans="1:14" s="8" customFormat="1" ht="9.75" customHeight="1" x14ac:dyDescent="0.25">
      <c r="A279" s="226">
        <v>1922</v>
      </c>
      <c r="B279" s="226" t="s">
        <v>32</v>
      </c>
      <c r="C279" s="226" t="s">
        <v>1845</v>
      </c>
      <c r="D279" s="226" t="s">
        <v>13</v>
      </c>
      <c r="E279" s="226" t="s">
        <v>107</v>
      </c>
      <c r="F279" s="226" t="s">
        <v>47</v>
      </c>
      <c r="G279" s="226" t="s">
        <v>963</v>
      </c>
      <c r="H279" s="226" t="s">
        <v>44</v>
      </c>
      <c r="I279" s="226" t="s">
        <v>1591</v>
      </c>
      <c r="J279" s="227">
        <v>0</v>
      </c>
      <c r="K279" s="229">
        <v>5</v>
      </c>
      <c r="L279" s="225">
        <v>44560</v>
      </c>
      <c r="M279" s="226" t="s">
        <v>53</v>
      </c>
      <c r="N279" s="226" t="s">
        <v>211</v>
      </c>
    </row>
    <row r="280" spans="1:14" s="8" customFormat="1" ht="9.75" customHeight="1" x14ac:dyDescent="0.25">
      <c r="A280" s="226">
        <v>1050</v>
      </c>
      <c r="B280" s="226" t="s">
        <v>1064</v>
      </c>
      <c r="C280" s="226" t="s">
        <v>957</v>
      </c>
      <c r="D280" s="226" t="s">
        <v>14</v>
      </c>
      <c r="E280" s="226" t="s">
        <v>109</v>
      </c>
      <c r="F280" s="226" t="s">
        <v>47</v>
      </c>
      <c r="G280" s="226" t="s">
        <v>962</v>
      </c>
      <c r="H280" s="226" t="s">
        <v>44</v>
      </c>
      <c r="I280" s="226" t="s">
        <v>613</v>
      </c>
      <c r="J280" s="227">
        <v>18</v>
      </c>
      <c r="K280" s="229">
        <v>1</v>
      </c>
      <c r="L280" s="225">
        <v>44560</v>
      </c>
      <c r="M280" s="226" t="s">
        <v>53</v>
      </c>
      <c r="N280" s="226" t="s">
        <v>211</v>
      </c>
    </row>
    <row r="281" spans="1:14" s="8" customFormat="1" ht="9.75" customHeight="1" x14ac:dyDescent="0.25">
      <c r="A281" s="226">
        <v>614</v>
      </c>
      <c r="B281" s="226" t="s">
        <v>222</v>
      </c>
      <c r="C281" s="226" t="s">
        <v>223</v>
      </c>
      <c r="D281" s="226" t="s">
        <v>15</v>
      </c>
      <c r="E281" s="226" t="s">
        <v>224</v>
      </c>
      <c r="F281" s="226" t="s">
        <v>43</v>
      </c>
      <c r="G281" s="226" t="s">
        <v>961</v>
      </c>
      <c r="H281" s="226" t="s">
        <v>44</v>
      </c>
      <c r="I281" s="226" t="s">
        <v>225</v>
      </c>
      <c r="J281" s="227">
        <v>2</v>
      </c>
      <c r="K281" s="229">
        <v>71</v>
      </c>
      <c r="L281" s="225">
        <v>44560</v>
      </c>
      <c r="M281" s="226" t="s">
        <v>53</v>
      </c>
      <c r="N281" s="226" t="s">
        <v>137</v>
      </c>
    </row>
    <row r="282" spans="1:14" s="8" customFormat="1" ht="9.75" customHeight="1" x14ac:dyDescent="0.25">
      <c r="A282" s="226">
        <v>1230</v>
      </c>
      <c r="B282" s="226" t="s">
        <v>1119</v>
      </c>
      <c r="C282" s="226" t="s">
        <v>228</v>
      </c>
      <c r="D282" s="226" t="s">
        <v>15</v>
      </c>
      <c r="E282" s="226" t="s">
        <v>84</v>
      </c>
      <c r="F282" s="226" t="s">
        <v>47</v>
      </c>
      <c r="G282" s="226" t="s">
        <v>962</v>
      </c>
      <c r="H282" s="226" t="s">
        <v>48</v>
      </c>
      <c r="I282" s="226" t="s">
        <v>229</v>
      </c>
      <c r="J282" s="227">
        <v>12</v>
      </c>
      <c r="K282" s="229">
        <v>65</v>
      </c>
      <c r="L282" s="225">
        <v>44560</v>
      </c>
      <c r="M282" s="226" t="s">
        <v>53</v>
      </c>
      <c r="N282" s="226" t="s">
        <v>67</v>
      </c>
    </row>
    <row r="283" spans="1:14" s="8" customFormat="1" ht="9.75" customHeight="1" x14ac:dyDescent="0.25">
      <c r="A283" s="226">
        <v>606</v>
      </c>
      <c r="B283" s="226" t="s">
        <v>230</v>
      </c>
      <c r="C283" s="226" t="s">
        <v>231</v>
      </c>
      <c r="D283" s="226" t="s">
        <v>15</v>
      </c>
      <c r="E283" s="226" t="s">
        <v>73</v>
      </c>
      <c r="F283" s="226" t="s">
        <v>47</v>
      </c>
      <c r="G283" s="226" t="s">
        <v>961</v>
      </c>
      <c r="H283" s="226" t="s">
        <v>48</v>
      </c>
      <c r="I283" s="226" t="s">
        <v>232</v>
      </c>
      <c r="J283" s="227">
        <v>8</v>
      </c>
      <c r="K283" s="229">
        <v>85</v>
      </c>
      <c r="L283" s="225">
        <v>44560</v>
      </c>
      <c r="M283" s="226" t="s">
        <v>53</v>
      </c>
      <c r="N283" s="226" t="s">
        <v>67</v>
      </c>
    </row>
    <row r="284" spans="1:14" s="8" customFormat="1" ht="9.75" customHeight="1" x14ac:dyDescent="0.25">
      <c r="A284" s="101">
        <v>1454</v>
      </c>
      <c r="B284" s="101" t="s">
        <v>1154</v>
      </c>
      <c r="C284" s="199" t="s">
        <v>897</v>
      </c>
      <c r="D284" s="101" t="s">
        <v>11</v>
      </c>
      <c r="E284" s="101" t="s">
        <v>11</v>
      </c>
      <c r="F284" s="101" t="s">
        <v>47</v>
      </c>
      <c r="G284" s="101" t="s">
        <v>961</v>
      </c>
      <c r="H284" s="101" t="s">
        <v>826</v>
      </c>
      <c r="I284" s="101" t="s">
        <v>898</v>
      </c>
      <c r="J284" s="101">
        <v>10</v>
      </c>
      <c r="K284" s="172">
        <v>13</v>
      </c>
      <c r="L284" s="103">
        <v>44560</v>
      </c>
      <c r="M284" s="101" t="s">
        <v>53</v>
      </c>
      <c r="N284" s="101" t="s">
        <v>113</v>
      </c>
    </row>
    <row r="285" spans="1:14" s="8" customFormat="1" ht="9.75" customHeight="1" x14ac:dyDescent="0.25">
      <c r="A285" s="226">
        <v>1141</v>
      </c>
      <c r="B285" s="226" t="s">
        <v>1055</v>
      </c>
      <c r="C285" s="226" t="s">
        <v>465</v>
      </c>
      <c r="D285" s="226" t="s">
        <v>7</v>
      </c>
      <c r="E285" s="226" t="s">
        <v>94</v>
      </c>
      <c r="F285" s="226" t="s">
        <v>47</v>
      </c>
      <c r="G285" s="226" t="s">
        <v>962</v>
      </c>
      <c r="H285" s="226" t="s">
        <v>44</v>
      </c>
      <c r="I285" s="226" t="s">
        <v>466</v>
      </c>
      <c r="J285" s="227">
        <v>25</v>
      </c>
      <c r="K285" s="229">
        <v>25</v>
      </c>
      <c r="L285" s="225">
        <v>44561</v>
      </c>
      <c r="M285" s="226" t="s">
        <v>53</v>
      </c>
      <c r="N285" s="226" t="s">
        <v>290</v>
      </c>
    </row>
    <row r="286" spans="1:14" s="8" customFormat="1" ht="9.75" customHeight="1" x14ac:dyDescent="0.25">
      <c r="A286" s="226">
        <v>1585</v>
      </c>
      <c r="B286" s="226" t="s">
        <v>1057</v>
      </c>
      <c r="C286" s="226" t="s">
        <v>718</v>
      </c>
      <c r="D286" s="226" t="s">
        <v>7</v>
      </c>
      <c r="E286" s="226" t="s">
        <v>94</v>
      </c>
      <c r="F286" s="226" t="s">
        <v>47</v>
      </c>
      <c r="G286" s="226" t="s">
        <v>963</v>
      </c>
      <c r="H286" s="226" t="s">
        <v>44</v>
      </c>
      <c r="I286" s="226" t="s">
        <v>719</v>
      </c>
      <c r="J286" s="227">
        <v>24</v>
      </c>
      <c r="K286" s="229">
        <v>1</v>
      </c>
      <c r="L286" s="225">
        <v>44561</v>
      </c>
      <c r="M286" s="226" t="s">
        <v>53</v>
      </c>
      <c r="N286" s="226" t="s">
        <v>317</v>
      </c>
    </row>
    <row r="287" spans="1:14" s="8" customFormat="1" ht="9.75" customHeight="1" x14ac:dyDescent="0.25">
      <c r="A287" s="226">
        <v>1656</v>
      </c>
      <c r="B287" s="226" t="s">
        <v>32</v>
      </c>
      <c r="C287" s="226" t="s">
        <v>758</v>
      </c>
      <c r="D287" s="226" t="s">
        <v>23</v>
      </c>
      <c r="E287" s="226" t="s">
        <v>23</v>
      </c>
      <c r="F287" s="226" t="s">
        <v>47</v>
      </c>
      <c r="G287" s="226" t="s">
        <v>963</v>
      </c>
      <c r="H287" s="226" t="s">
        <v>44</v>
      </c>
      <c r="I287" s="226" t="s">
        <v>759</v>
      </c>
      <c r="J287" s="227">
        <v>9</v>
      </c>
      <c r="K287" s="229">
        <v>1</v>
      </c>
      <c r="L287" s="225">
        <v>44561</v>
      </c>
      <c r="M287" s="226" t="s">
        <v>53</v>
      </c>
      <c r="N287" s="226" t="s">
        <v>1220</v>
      </c>
    </row>
    <row r="288" spans="1:14" s="8" customFormat="1" ht="9.75" customHeight="1" x14ac:dyDescent="0.25">
      <c r="A288" s="226">
        <v>1599</v>
      </c>
      <c r="B288" s="226" t="s">
        <v>32</v>
      </c>
      <c r="C288" s="226" t="s">
        <v>2425</v>
      </c>
      <c r="D288" s="226" t="s">
        <v>23</v>
      </c>
      <c r="E288" s="226" t="s">
        <v>23</v>
      </c>
      <c r="F288" s="226" t="s">
        <v>47</v>
      </c>
      <c r="G288" s="226" t="s">
        <v>963</v>
      </c>
      <c r="H288" s="226" t="s">
        <v>44</v>
      </c>
      <c r="I288" s="226" t="s">
        <v>1386</v>
      </c>
      <c r="J288" s="227">
        <v>7</v>
      </c>
      <c r="K288" s="229">
        <v>1</v>
      </c>
      <c r="L288" s="225">
        <v>44561</v>
      </c>
      <c r="M288" s="226" t="s">
        <v>53</v>
      </c>
      <c r="N288" s="226" t="s">
        <v>317</v>
      </c>
    </row>
    <row r="289" spans="1:14" s="8" customFormat="1" ht="9.75" customHeight="1" x14ac:dyDescent="0.25">
      <c r="A289" s="226">
        <v>1657</v>
      </c>
      <c r="B289" s="226" t="s">
        <v>1103</v>
      </c>
      <c r="C289" s="226" t="s">
        <v>760</v>
      </c>
      <c r="D289" s="226" t="s">
        <v>23</v>
      </c>
      <c r="E289" s="226" t="s">
        <v>23</v>
      </c>
      <c r="F289" s="226" t="s">
        <v>47</v>
      </c>
      <c r="G289" s="226" t="s">
        <v>963</v>
      </c>
      <c r="H289" s="226" t="s">
        <v>44</v>
      </c>
      <c r="I289" s="226" t="s">
        <v>761</v>
      </c>
      <c r="J289" s="227">
        <v>24</v>
      </c>
      <c r="K289" s="229">
        <v>1</v>
      </c>
      <c r="L289" s="225">
        <v>44561</v>
      </c>
      <c r="M289" s="226" t="s">
        <v>53</v>
      </c>
      <c r="N289" s="226" t="s">
        <v>113</v>
      </c>
    </row>
    <row r="290" spans="1:14" s="8" customFormat="1" ht="9.75" customHeight="1" x14ac:dyDescent="0.25">
      <c r="A290" s="226">
        <v>1659</v>
      </c>
      <c r="B290" s="226" t="s">
        <v>32</v>
      </c>
      <c r="C290" s="226" t="s">
        <v>763</v>
      </c>
      <c r="D290" s="226" t="s">
        <v>23</v>
      </c>
      <c r="E290" s="226" t="s">
        <v>23</v>
      </c>
      <c r="F290" s="226" t="s">
        <v>47</v>
      </c>
      <c r="G290" s="226" t="s">
        <v>963</v>
      </c>
      <c r="H290" s="226" t="s">
        <v>44</v>
      </c>
      <c r="I290" s="226" t="s">
        <v>764</v>
      </c>
      <c r="J290" s="227">
        <v>14</v>
      </c>
      <c r="K290" s="229">
        <v>3</v>
      </c>
      <c r="L290" s="225">
        <v>44561</v>
      </c>
      <c r="M290" s="226" t="s">
        <v>53</v>
      </c>
      <c r="N290" s="226" t="s">
        <v>1220</v>
      </c>
    </row>
    <row r="291" spans="1:14" s="8" customFormat="1" ht="9.75" customHeight="1" x14ac:dyDescent="0.25">
      <c r="A291" s="226">
        <v>1664</v>
      </c>
      <c r="B291" s="226" t="s">
        <v>1107</v>
      </c>
      <c r="C291" s="226" t="s">
        <v>771</v>
      </c>
      <c r="D291" s="226" t="s">
        <v>23</v>
      </c>
      <c r="E291" s="226" t="s">
        <v>23</v>
      </c>
      <c r="F291" s="226" t="s">
        <v>47</v>
      </c>
      <c r="G291" s="226" t="s">
        <v>963</v>
      </c>
      <c r="H291" s="226" t="s">
        <v>48</v>
      </c>
      <c r="I291" s="226" t="s">
        <v>772</v>
      </c>
      <c r="J291" s="227">
        <v>24</v>
      </c>
      <c r="K291" s="229">
        <v>1</v>
      </c>
      <c r="L291" s="225">
        <v>44561</v>
      </c>
      <c r="M291" s="226" t="s">
        <v>53</v>
      </c>
      <c r="N291" s="226" t="s">
        <v>113</v>
      </c>
    </row>
    <row r="292" spans="1:14" s="8" customFormat="1" ht="9.75" customHeight="1" x14ac:dyDescent="0.25">
      <c r="A292" s="226">
        <v>1222</v>
      </c>
      <c r="B292" s="226" t="s">
        <v>1932</v>
      </c>
      <c r="C292" s="226" t="s">
        <v>315</v>
      </c>
      <c r="D292" s="226" t="s">
        <v>23</v>
      </c>
      <c r="E292" s="226" t="s">
        <v>112</v>
      </c>
      <c r="F292" s="226" t="s">
        <v>47</v>
      </c>
      <c r="G292" s="226" t="s">
        <v>962</v>
      </c>
      <c r="H292" s="226" t="s">
        <v>44</v>
      </c>
      <c r="I292" s="226" t="s">
        <v>316</v>
      </c>
      <c r="J292" s="227">
        <v>9</v>
      </c>
      <c r="K292" s="229">
        <v>5</v>
      </c>
      <c r="L292" s="225">
        <v>44561</v>
      </c>
      <c r="M292" s="226" t="s">
        <v>53</v>
      </c>
      <c r="N292" s="226" t="s">
        <v>1220</v>
      </c>
    </row>
    <row r="293" spans="1:14" s="8" customFormat="1" ht="9.75" customHeight="1" x14ac:dyDescent="0.25">
      <c r="A293" s="226">
        <v>1681</v>
      </c>
      <c r="B293" s="226" t="s">
        <v>32</v>
      </c>
      <c r="C293" s="226" t="s">
        <v>786</v>
      </c>
      <c r="D293" s="226" t="s">
        <v>23</v>
      </c>
      <c r="E293" s="226" t="s">
        <v>112</v>
      </c>
      <c r="F293" s="226" t="s">
        <v>47</v>
      </c>
      <c r="G293" s="226" t="s">
        <v>963</v>
      </c>
      <c r="H293" s="226" t="s">
        <v>44</v>
      </c>
      <c r="I293" s="226" t="s">
        <v>787</v>
      </c>
      <c r="J293" s="227">
        <v>9</v>
      </c>
      <c r="K293" s="229">
        <v>5</v>
      </c>
      <c r="L293" s="225">
        <v>44561</v>
      </c>
      <c r="M293" s="226" t="s">
        <v>53</v>
      </c>
      <c r="N293" s="226" t="s">
        <v>1220</v>
      </c>
    </row>
    <row r="294" spans="1:14" s="8" customFormat="1" ht="9.75" customHeight="1" x14ac:dyDescent="0.25">
      <c r="A294" s="101">
        <v>1647</v>
      </c>
      <c r="B294" s="101" t="s">
        <v>32</v>
      </c>
      <c r="C294" s="101" t="s">
        <v>74</v>
      </c>
      <c r="D294" s="101" t="s">
        <v>23</v>
      </c>
      <c r="E294" s="101" t="s">
        <v>74</v>
      </c>
      <c r="F294" s="101" t="s">
        <v>47</v>
      </c>
      <c r="G294" s="101" t="s">
        <v>961</v>
      </c>
      <c r="H294" s="101" t="s">
        <v>826</v>
      </c>
      <c r="I294" s="101" t="s">
        <v>916</v>
      </c>
      <c r="J294" s="101">
        <v>10</v>
      </c>
      <c r="K294" s="172">
        <v>1</v>
      </c>
      <c r="L294" s="103">
        <v>44561</v>
      </c>
      <c r="M294" s="101" t="s">
        <v>53</v>
      </c>
      <c r="N294" s="101" t="s">
        <v>317</v>
      </c>
    </row>
    <row r="295" spans="1:14" s="8" customFormat="1" ht="9.75" customHeight="1" x14ac:dyDescent="0.25">
      <c r="A295" s="101">
        <v>976</v>
      </c>
      <c r="B295" s="101" t="s">
        <v>1187</v>
      </c>
      <c r="C295" s="101" t="s">
        <v>891</v>
      </c>
      <c r="D295" s="101" t="s">
        <v>23</v>
      </c>
      <c r="E295" s="101" t="s">
        <v>23</v>
      </c>
      <c r="F295" s="101" t="s">
        <v>47</v>
      </c>
      <c r="G295" s="101" t="s">
        <v>960</v>
      </c>
      <c r="H295" s="101" t="s">
        <v>826</v>
      </c>
      <c r="I295" s="101" t="s">
        <v>892</v>
      </c>
      <c r="J295" s="101">
        <v>10</v>
      </c>
      <c r="K295" s="172">
        <v>1</v>
      </c>
      <c r="L295" s="103">
        <v>44561</v>
      </c>
      <c r="M295" s="101" t="s">
        <v>53</v>
      </c>
      <c r="N295" s="101" t="s">
        <v>113</v>
      </c>
    </row>
    <row r="296" spans="1:14" s="8" customFormat="1" ht="9.75" customHeight="1" x14ac:dyDescent="0.25">
      <c r="A296" s="101">
        <v>1668</v>
      </c>
      <c r="B296" s="101" t="s">
        <v>32</v>
      </c>
      <c r="C296" s="101" t="s">
        <v>921</v>
      </c>
      <c r="D296" s="101" t="s">
        <v>23</v>
      </c>
      <c r="E296" s="101" t="s">
        <v>23</v>
      </c>
      <c r="F296" s="101" t="s">
        <v>47</v>
      </c>
      <c r="G296" s="101" t="s">
        <v>961</v>
      </c>
      <c r="H296" s="101" t="s">
        <v>826</v>
      </c>
      <c r="I296" s="101" t="s">
        <v>922</v>
      </c>
      <c r="J296" s="101">
        <v>10</v>
      </c>
      <c r="K296" s="172">
        <v>1</v>
      </c>
      <c r="L296" s="103">
        <v>44561</v>
      </c>
      <c r="M296" s="101" t="s">
        <v>53</v>
      </c>
      <c r="N296" s="101" t="s">
        <v>317</v>
      </c>
    </row>
  </sheetData>
  <autoFilter ref="A1:AB296"/>
  <conditionalFormatting sqref="A142:A296">
    <cfRule type="duplicateValues" dxfId="5" priority="739"/>
  </conditionalFormatting>
  <conditionalFormatting sqref="A2:A141">
    <cfRule type="duplicateValues" dxfId="4" priority="818"/>
  </conditionalFormatting>
  <printOptions horizontalCentered="1"/>
  <pageMargins left="0.39370078740157483" right="0.39370078740157483" top="0.39370078740157483" bottom="0.39370078740157483" header="0" footer="0"/>
  <pageSetup scale="6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649"/>
  <sheetViews>
    <sheetView tabSelected="1" view="pageBreakPreview" zoomScale="70" zoomScaleNormal="130" zoomScaleSheetLayoutView="70" workbookViewId="0">
      <selection activeCell="F29" sqref="F29"/>
    </sheetView>
  </sheetViews>
  <sheetFormatPr baseColWidth="10" defaultColWidth="8" defaultRowHeight="10.5" x14ac:dyDescent="0.25"/>
  <cols>
    <col min="1" max="1" width="6.28515625" style="322" customWidth="1"/>
    <col min="2" max="2" width="8.140625" style="322" customWidth="1"/>
    <col min="3" max="3" width="22.85546875" style="322" customWidth="1"/>
    <col min="4" max="4" width="15.42578125" style="322" customWidth="1"/>
    <col min="5" max="5" width="13.85546875" style="322" customWidth="1"/>
    <col min="6" max="6" width="22.140625" style="322" customWidth="1"/>
    <col min="7" max="7" width="14.85546875" style="322" customWidth="1"/>
    <col min="8" max="8" width="8.85546875" style="322" customWidth="1"/>
    <col min="9" max="9" width="10.5703125" style="322" customWidth="1"/>
    <col min="10" max="10" width="7.5703125" style="322" customWidth="1"/>
    <col min="11" max="11" width="18.42578125" style="322" customWidth="1"/>
    <col min="12" max="12" width="6.42578125" style="322" customWidth="1"/>
    <col min="13" max="13" width="14.140625" style="322" customWidth="1"/>
    <col min="14" max="14" width="9" style="322" customWidth="1"/>
    <col min="15" max="15" width="9.5703125" style="93" customWidth="1"/>
    <col min="16" max="17" width="11.7109375" style="93" customWidth="1"/>
    <col min="18" max="18" width="10" style="322" customWidth="1"/>
    <col min="19" max="19" width="24" style="322" customWidth="1"/>
    <col min="20" max="20" width="28.5703125" style="322" customWidth="1"/>
    <col min="21" max="21" width="20.7109375" style="322" customWidth="1"/>
    <col min="22" max="22" width="25.85546875" style="322" customWidth="1"/>
    <col min="23" max="16384" width="8" style="322"/>
  </cols>
  <sheetData>
    <row r="1" spans="1:30" s="1" customFormat="1" ht="37.15" customHeight="1" x14ac:dyDescent="0.25">
      <c r="A1" s="368" t="s">
        <v>0</v>
      </c>
      <c r="B1" s="368"/>
      <c r="C1" s="368"/>
      <c r="D1" s="368"/>
      <c r="E1" s="368"/>
      <c r="F1" s="368"/>
      <c r="G1" s="368"/>
      <c r="H1" s="368"/>
      <c r="I1" s="368"/>
      <c r="J1" s="368"/>
      <c r="K1" s="368"/>
      <c r="L1" s="368"/>
      <c r="M1" s="368"/>
      <c r="N1" s="368"/>
      <c r="O1" s="368"/>
      <c r="P1" s="368"/>
      <c r="Q1" s="368"/>
      <c r="R1" s="368"/>
      <c r="S1" s="368"/>
      <c r="T1" s="368"/>
      <c r="U1" s="12"/>
      <c r="V1" s="12"/>
      <c r="W1" s="12"/>
      <c r="X1" s="12"/>
      <c r="Y1" s="12"/>
      <c r="Z1" s="12"/>
      <c r="AA1" s="12"/>
      <c r="AB1" s="12"/>
      <c r="AC1" s="12"/>
      <c r="AD1" s="12"/>
    </row>
    <row r="2" spans="1:30" s="1" customFormat="1" ht="25.5" customHeight="1" x14ac:dyDescent="0.25">
      <c r="A2" s="387" t="s">
        <v>1</v>
      </c>
      <c r="B2" s="387"/>
      <c r="C2" s="387"/>
      <c r="D2" s="387"/>
      <c r="E2" s="387"/>
      <c r="F2" s="387"/>
      <c r="G2" s="387"/>
      <c r="H2" s="387"/>
      <c r="I2" s="387"/>
      <c r="J2" s="387"/>
      <c r="K2" s="387"/>
      <c r="L2" s="387"/>
      <c r="M2" s="387"/>
      <c r="N2" s="387"/>
      <c r="O2" s="387"/>
      <c r="P2" s="387"/>
      <c r="Q2" s="387"/>
      <c r="R2" s="387"/>
      <c r="S2" s="387"/>
      <c r="T2" s="387"/>
      <c r="U2" s="13"/>
      <c r="V2" s="13"/>
      <c r="W2" s="13"/>
      <c r="X2" s="13"/>
      <c r="Y2" s="13"/>
      <c r="Z2" s="13"/>
      <c r="AA2" s="13"/>
      <c r="AB2" s="13"/>
      <c r="AC2" s="13"/>
      <c r="AD2" s="13"/>
    </row>
    <row r="3" spans="1:30" s="1" customFormat="1" ht="33" customHeight="1" x14ac:dyDescent="0.25">
      <c r="A3" s="388" t="s">
        <v>1208</v>
      </c>
      <c r="B3" s="388"/>
      <c r="C3" s="388"/>
      <c r="D3" s="388"/>
      <c r="E3" s="388"/>
      <c r="F3" s="388"/>
      <c r="G3" s="388"/>
      <c r="H3" s="388"/>
      <c r="I3" s="388"/>
      <c r="J3" s="388"/>
      <c r="K3" s="388"/>
      <c r="L3" s="388"/>
      <c r="M3" s="388"/>
      <c r="N3" s="388"/>
      <c r="O3" s="388"/>
      <c r="P3" s="388"/>
      <c r="Q3" s="388"/>
      <c r="R3" s="388"/>
      <c r="S3" s="388"/>
      <c r="T3" s="388"/>
      <c r="U3" s="14"/>
      <c r="V3" s="14"/>
      <c r="W3" s="14"/>
      <c r="X3" s="14"/>
      <c r="Y3" s="14"/>
      <c r="Z3" s="14"/>
      <c r="AA3" s="14"/>
      <c r="AB3" s="14"/>
      <c r="AC3" s="14"/>
      <c r="AD3" s="14"/>
    </row>
    <row r="4" spans="1:30" customFormat="1" ht="24" customHeight="1" thickBot="1" x14ac:dyDescent="0.3">
      <c r="A4" s="11"/>
      <c r="B4" s="11"/>
      <c r="C4" s="78"/>
      <c r="D4" s="321"/>
      <c r="E4" s="321"/>
      <c r="F4" s="321"/>
      <c r="G4" s="321"/>
      <c r="H4" s="321"/>
      <c r="I4" s="321"/>
      <c r="J4" s="321"/>
      <c r="K4" s="321"/>
      <c r="L4" s="322"/>
      <c r="M4" s="322"/>
      <c r="N4" s="322"/>
      <c r="O4" s="93"/>
      <c r="P4" s="321"/>
      <c r="Q4" s="321"/>
      <c r="R4" s="327" t="s">
        <v>2930</v>
      </c>
      <c r="S4" s="327"/>
      <c r="T4" s="327"/>
      <c r="U4" s="327"/>
      <c r="V4" s="18"/>
      <c r="W4" s="18"/>
      <c r="X4" s="18"/>
      <c r="Y4" s="18"/>
      <c r="Z4" s="18"/>
      <c r="AA4" s="18"/>
      <c r="AB4" s="18"/>
      <c r="AC4" s="18"/>
      <c r="AD4" s="18"/>
    </row>
    <row r="5" spans="1:30" s="277" customFormat="1" ht="13.5" customHeight="1" x14ac:dyDescent="0.25">
      <c r="A5" s="82" t="s">
        <v>25</v>
      </c>
      <c r="B5" s="83" t="s">
        <v>33</v>
      </c>
      <c r="C5" s="83" t="s">
        <v>34</v>
      </c>
      <c r="D5" s="83" t="s">
        <v>1855</v>
      </c>
      <c r="E5" s="83" t="s">
        <v>4</v>
      </c>
      <c r="F5" s="83" t="s">
        <v>35</v>
      </c>
      <c r="G5" s="83" t="s">
        <v>36</v>
      </c>
      <c r="H5" s="84" t="s">
        <v>37</v>
      </c>
      <c r="I5" s="83" t="s">
        <v>38</v>
      </c>
      <c r="J5" s="83" t="s">
        <v>1811</v>
      </c>
      <c r="K5" s="83" t="s">
        <v>39</v>
      </c>
      <c r="L5" s="84" t="s">
        <v>1206</v>
      </c>
      <c r="M5" s="85" t="s">
        <v>24</v>
      </c>
      <c r="N5" s="83" t="s">
        <v>40</v>
      </c>
      <c r="O5" s="96" t="s">
        <v>1210</v>
      </c>
      <c r="P5" s="96" t="s">
        <v>1809</v>
      </c>
      <c r="Q5" s="96" t="s">
        <v>53</v>
      </c>
      <c r="R5" s="83" t="s">
        <v>1207</v>
      </c>
      <c r="S5" s="83" t="s">
        <v>41</v>
      </c>
      <c r="T5" s="83" t="s">
        <v>42</v>
      </c>
    </row>
    <row r="6" spans="1:30" ht="9.75" customHeight="1" x14ac:dyDescent="0.25">
      <c r="A6" s="226">
        <v>29</v>
      </c>
      <c r="B6" s="226" t="s">
        <v>446</v>
      </c>
      <c r="C6" s="226" t="s">
        <v>447</v>
      </c>
      <c r="D6" s="226" t="s">
        <v>32</v>
      </c>
      <c r="E6" s="226" t="s">
        <v>2</v>
      </c>
      <c r="F6" s="226" t="s">
        <v>2</v>
      </c>
      <c r="G6" s="226" t="s">
        <v>47</v>
      </c>
      <c r="H6" s="226" t="s">
        <v>960</v>
      </c>
      <c r="I6" s="226" t="s">
        <v>44</v>
      </c>
      <c r="J6" s="226" t="s">
        <v>1219</v>
      </c>
      <c r="K6" s="226" t="s">
        <v>448</v>
      </c>
      <c r="L6" s="227">
        <v>9</v>
      </c>
      <c r="M6" s="226" t="s">
        <v>2408</v>
      </c>
      <c r="N6" s="229">
        <v>65</v>
      </c>
      <c r="O6" s="225">
        <v>44253</v>
      </c>
      <c r="P6" s="225"/>
      <c r="Q6" s="225">
        <v>43670</v>
      </c>
      <c r="R6" s="226" t="s">
        <v>53</v>
      </c>
      <c r="S6" s="226" t="s">
        <v>211</v>
      </c>
      <c r="T6" s="226" t="s">
        <v>2562</v>
      </c>
    </row>
    <row r="7" spans="1:30" ht="9.75" customHeight="1" x14ac:dyDescent="0.25">
      <c r="A7" s="226">
        <v>30</v>
      </c>
      <c r="B7" s="226" t="s">
        <v>569</v>
      </c>
      <c r="C7" s="226" t="s">
        <v>570</v>
      </c>
      <c r="D7" s="226" t="s">
        <v>32</v>
      </c>
      <c r="E7" s="226" t="s">
        <v>2</v>
      </c>
      <c r="F7" s="226" t="s">
        <v>2</v>
      </c>
      <c r="G7" s="226" t="s">
        <v>47</v>
      </c>
      <c r="H7" s="226" t="s">
        <v>960</v>
      </c>
      <c r="I7" s="226" t="s">
        <v>48</v>
      </c>
      <c r="J7" s="226" t="s">
        <v>1219</v>
      </c>
      <c r="K7" s="226" t="s">
        <v>571</v>
      </c>
      <c r="L7" s="227">
        <v>14</v>
      </c>
      <c r="M7" s="226" t="s">
        <v>2408</v>
      </c>
      <c r="N7" s="229">
        <v>95</v>
      </c>
      <c r="O7" s="225">
        <v>44551</v>
      </c>
      <c r="P7" s="225"/>
      <c r="Q7" s="225">
        <v>42643</v>
      </c>
      <c r="R7" s="226" t="s">
        <v>53</v>
      </c>
      <c r="S7" s="226" t="s">
        <v>137</v>
      </c>
      <c r="T7" s="226" t="s">
        <v>2563</v>
      </c>
    </row>
    <row r="8" spans="1:30" ht="9.75" customHeight="1" x14ac:dyDescent="0.25">
      <c r="A8" s="226">
        <v>1957</v>
      </c>
      <c r="B8" s="226" t="s">
        <v>2332</v>
      </c>
      <c r="C8" s="226" t="s">
        <v>572</v>
      </c>
      <c r="D8" s="226" t="s">
        <v>32</v>
      </c>
      <c r="E8" s="226" t="s">
        <v>2</v>
      </c>
      <c r="F8" s="226" t="s">
        <v>2</v>
      </c>
      <c r="G8" s="226" t="s">
        <v>43</v>
      </c>
      <c r="H8" s="226" t="s">
        <v>961</v>
      </c>
      <c r="I8" s="226" t="s">
        <v>44</v>
      </c>
      <c r="J8" s="226" t="s">
        <v>1219</v>
      </c>
      <c r="K8" s="226" t="s">
        <v>2333</v>
      </c>
      <c r="L8" s="227">
        <v>6</v>
      </c>
      <c r="M8" s="226" t="s">
        <v>2408</v>
      </c>
      <c r="N8" s="229">
        <v>85</v>
      </c>
      <c r="O8" s="225">
        <v>44253</v>
      </c>
      <c r="P8" s="225"/>
      <c r="Q8" s="225"/>
      <c r="R8" s="226" t="s">
        <v>49</v>
      </c>
      <c r="S8" s="226" t="s">
        <v>1224</v>
      </c>
      <c r="T8" s="226" t="s">
        <v>2707</v>
      </c>
    </row>
    <row r="9" spans="1:30" ht="9.75" customHeight="1" x14ac:dyDescent="0.25">
      <c r="A9" s="226">
        <v>1434</v>
      </c>
      <c r="B9" s="226" t="s">
        <v>989</v>
      </c>
      <c r="C9" s="226" t="s">
        <v>573</v>
      </c>
      <c r="D9" s="226" t="s">
        <v>32</v>
      </c>
      <c r="E9" s="226" t="s">
        <v>2</v>
      </c>
      <c r="F9" s="226" t="s">
        <v>2</v>
      </c>
      <c r="G9" s="226" t="s">
        <v>47</v>
      </c>
      <c r="H9" s="226" t="s">
        <v>963</v>
      </c>
      <c r="I9" s="226" t="s">
        <v>44</v>
      </c>
      <c r="J9" s="226" t="s">
        <v>1219</v>
      </c>
      <c r="K9" s="226" t="s">
        <v>574</v>
      </c>
      <c r="L9" s="227">
        <v>24</v>
      </c>
      <c r="M9" s="226" t="s">
        <v>2408</v>
      </c>
      <c r="N9" s="229">
        <v>51</v>
      </c>
      <c r="O9" s="225">
        <v>44253</v>
      </c>
      <c r="P9" s="225"/>
      <c r="Q9" s="225">
        <v>43909</v>
      </c>
      <c r="R9" s="226" t="s">
        <v>49</v>
      </c>
      <c r="S9" s="226" t="s">
        <v>2334</v>
      </c>
      <c r="T9" s="226" t="s">
        <v>2564</v>
      </c>
    </row>
    <row r="10" spans="1:30" ht="9.75" customHeight="1" x14ac:dyDescent="0.25">
      <c r="A10" s="226">
        <v>1436</v>
      </c>
      <c r="B10" s="226" t="s">
        <v>991</v>
      </c>
      <c r="C10" s="226" t="s">
        <v>577</v>
      </c>
      <c r="D10" s="226" t="s">
        <v>32</v>
      </c>
      <c r="E10" s="226" t="s">
        <v>2</v>
      </c>
      <c r="F10" s="226" t="s">
        <v>2</v>
      </c>
      <c r="G10" s="226" t="s">
        <v>47</v>
      </c>
      <c r="H10" s="226" t="s">
        <v>963</v>
      </c>
      <c r="I10" s="226" t="s">
        <v>48</v>
      </c>
      <c r="J10" s="226" t="s">
        <v>1219</v>
      </c>
      <c r="K10" s="226" t="s">
        <v>578</v>
      </c>
      <c r="L10" s="227">
        <v>24</v>
      </c>
      <c r="M10" s="226" t="s">
        <v>2408</v>
      </c>
      <c r="N10" s="229">
        <v>53</v>
      </c>
      <c r="O10" s="225">
        <v>44253</v>
      </c>
      <c r="P10" s="225"/>
      <c r="Q10" s="225">
        <v>43910</v>
      </c>
      <c r="R10" s="226" t="s">
        <v>49</v>
      </c>
      <c r="S10" s="226" t="s">
        <v>2334</v>
      </c>
      <c r="T10" s="226" t="s">
        <v>2708</v>
      </c>
    </row>
    <row r="11" spans="1:30" ht="9.75" customHeight="1" x14ac:dyDescent="0.25">
      <c r="A11" s="226">
        <v>25</v>
      </c>
      <c r="B11" s="226" t="s">
        <v>384</v>
      </c>
      <c r="C11" s="226" t="s">
        <v>385</v>
      </c>
      <c r="D11" s="226" t="s">
        <v>32</v>
      </c>
      <c r="E11" s="226" t="s">
        <v>2</v>
      </c>
      <c r="F11" s="226" t="s">
        <v>386</v>
      </c>
      <c r="G11" s="226" t="s">
        <v>47</v>
      </c>
      <c r="H11" s="226" t="s">
        <v>960</v>
      </c>
      <c r="I11" s="226" t="s">
        <v>48</v>
      </c>
      <c r="J11" s="226" t="s">
        <v>1219</v>
      </c>
      <c r="K11" s="226" t="s">
        <v>387</v>
      </c>
      <c r="L11" s="227">
        <v>12</v>
      </c>
      <c r="M11" s="226" t="s">
        <v>2408</v>
      </c>
      <c r="N11" s="229">
        <v>80</v>
      </c>
      <c r="O11" s="225">
        <v>44551</v>
      </c>
      <c r="P11" s="225"/>
      <c r="Q11" s="225">
        <v>42338</v>
      </c>
      <c r="R11" s="226" t="s">
        <v>53</v>
      </c>
      <c r="S11" s="226" t="s">
        <v>137</v>
      </c>
      <c r="T11" s="226" t="s">
        <v>2709</v>
      </c>
    </row>
    <row r="12" spans="1:30" ht="9.75" customHeight="1" x14ac:dyDescent="0.25">
      <c r="A12" s="226">
        <v>1958</v>
      </c>
      <c r="B12" s="226" t="s">
        <v>2335</v>
      </c>
      <c r="C12" s="226" t="s">
        <v>413</v>
      </c>
      <c r="D12" s="226" t="s">
        <v>32</v>
      </c>
      <c r="E12" s="226" t="s">
        <v>2</v>
      </c>
      <c r="F12" s="226" t="s">
        <v>311</v>
      </c>
      <c r="G12" s="226" t="s">
        <v>47</v>
      </c>
      <c r="H12" s="226" t="s">
        <v>961</v>
      </c>
      <c r="I12" s="226" t="s">
        <v>48</v>
      </c>
      <c r="J12" s="226" t="s">
        <v>1219</v>
      </c>
      <c r="K12" s="226" t="s">
        <v>2336</v>
      </c>
      <c r="L12" s="227">
        <v>9</v>
      </c>
      <c r="M12" s="226" t="s">
        <v>2408</v>
      </c>
      <c r="N12" s="229">
        <v>77</v>
      </c>
      <c r="O12" s="225">
        <v>44439</v>
      </c>
      <c r="P12" s="225"/>
      <c r="Q12" s="225">
        <v>43917</v>
      </c>
      <c r="R12" s="226" t="s">
        <v>53</v>
      </c>
      <c r="S12" s="226" t="s">
        <v>211</v>
      </c>
      <c r="T12" s="226" t="s">
        <v>2710</v>
      </c>
    </row>
    <row r="13" spans="1:30" ht="9.75" customHeight="1" x14ac:dyDescent="0.25">
      <c r="A13" s="226">
        <v>1025</v>
      </c>
      <c r="B13" s="226" t="s">
        <v>992</v>
      </c>
      <c r="C13" s="226" t="s">
        <v>310</v>
      </c>
      <c r="D13" s="226" t="s">
        <v>32</v>
      </c>
      <c r="E13" s="226" t="s">
        <v>2</v>
      </c>
      <c r="F13" s="226" t="s">
        <v>311</v>
      </c>
      <c r="G13" s="226" t="s">
        <v>47</v>
      </c>
      <c r="H13" s="226" t="s">
        <v>962</v>
      </c>
      <c r="I13" s="226" t="s">
        <v>48</v>
      </c>
      <c r="J13" s="226" t="s">
        <v>1219</v>
      </c>
      <c r="K13" s="226" t="s">
        <v>312</v>
      </c>
      <c r="L13" s="227">
        <v>17</v>
      </c>
      <c r="M13" s="226" t="s">
        <v>2408</v>
      </c>
      <c r="N13" s="229">
        <v>55</v>
      </c>
      <c r="O13" s="225">
        <v>44551</v>
      </c>
      <c r="P13" s="225"/>
      <c r="Q13" s="225">
        <v>43231</v>
      </c>
      <c r="R13" s="226" t="s">
        <v>53</v>
      </c>
      <c r="S13" s="226" t="s">
        <v>137</v>
      </c>
      <c r="T13" s="226" t="s">
        <v>2565</v>
      </c>
    </row>
    <row r="14" spans="1:30" ht="9.75" customHeight="1" x14ac:dyDescent="0.25">
      <c r="A14" s="226">
        <v>1437</v>
      </c>
      <c r="B14" s="226" t="s">
        <v>993</v>
      </c>
      <c r="C14" s="226" t="s">
        <v>664</v>
      </c>
      <c r="D14" s="226" t="s">
        <v>664</v>
      </c>
      <c r="E14" s="226" t="s">
        <v>2</v>
      </c>
      <c r="F14" s="226" t="s">
        <v>311</v>
      </c>
      <c r="G14" s="226" t="s">
        <v>47</v>
      </c>
      <c r="H14" s="226" t="s">
        <v>963</v>
      </c>
      <c r="I14" s="226" t="s">
        <v>44</v>
      </c>
      <c r="J14" s="226" t="s">
        <v>1219</v>
      </c>
      <c r="K14" s="226" t="s">
        <v>665</v>
      </c>
      <c r="L14" s="227">
        <v>13</v>
      </c>
      <c r="M14" s="226" t="s">
        <v>2408</v>
      </c>
      <c r="N14" s="229">
        <v>18</v>
      </c>
      <c r="O14" s="225">
        <v>44424</v>
      </c>
      <c r="P14" s="225"/>
      <c r="Q14" s="225">
        <v>43853</v>
      </c>
      <c r="R14" s="226" t="s">
        <v>53</v>
      </c>
      <c r="S14" s="226" t="s">
        <v>67</v>
      </c>
      <c r="T14" s="226" t="s">
        <v>2861</v>
      </c>
    </row>
    <row r="15" spans="1:30" ht="9.75" customHeight="1" x14ac:dyDescent="0.25">
      <c r="A15" s="226">
        <v>1438</v>
      </c>
      <c r="B15" s="226" t="s">
        <v>994</v>
      </c>
      <c r="C15" s="226" t="s">
        <v>666</v>
      </c>
      <c r="D15" s="226" t="s">
        <v>666</v>
      </c>
      <c r="E15" s="226" t="s">
        <v>2</v>
      </c>
      <c r="F15" s="226" t="s">
        <v>311</v>
      </c>
      <c r="G15" s="226" t="s">
        <v>47</v>
      </c>
      <c r="H15" s="226" t="s">
        <v>963</v>
      </c>
      <c r="I15" s="226" t="s">
        <v>44</v>
      </c>
      <c r="J15" s="226" t="s">
        <v>1219</v>
      </c>
      <c r="K15" s="226" t="s">
        <v>667</v>
      </c>
      <c r="L15" s="227">
        <v>9</v>
      </c>
      <c r="M15" s="226" t="s">
        <v>2408</v>
      </c>
      <c r="N15" s="229">
        <v>9</v>
      </c>
      <c r="O15" s="225">
        <v>44424</v>
      </c>
      <c r="P15" s="225"/>
      <c r="Q15" s="225">
        <v>43908</v>
      </c>
      <c r="R15" s="226" t="s">
        <v>53</v>
      </c>
      <c r="S15" s="226" t="s">
        <v>211</v>
      </c>
      <c r="T15" s="226" t="s">
        <v>2566</v>
      </c>
    </row>
    <row r="16" spans="1:30" ht="9.75" customHeight="1" x14ac:dyDescent="0.25">
      <c r="A16" s="226">
        <v>710</v>
      </c>
      <c r="B16" s="226" t="s">
        <v>1221</v>
      </c>
      <c r="C16" s="226" t="s">
        <v>579</v>
      </c>
      <c r="D16" s="226" t="s">
        <v>32</v>
      </c>
      <c r="E16" s="226" t="s">
        <v>2</v>
      </c>
      <c r="F16" s="226" t="s">
        <v>580</v>
      </c>
      <c r="G16" s="226" t="s">
        <v>43</v>
      </c>
      <c r="H16" s="226" t="s">
        <v>961</v>
      </c>
      <c r="I16" s="226" t="s">
        <v>48</v>
      </c>
      <c r="J16" s="226" t="s">
        <v>1219</v>
      </c>
      <c r="K16" s="226" t="s">
        <v>581</v>
      </c>
      <c r="L16" s="227">
        <v>7</v>
      </c>
      <c r="M16" s="226" t="s">
        <v>2408</v>
      </c>
      <c r="N16" s="229">
        <v>57</v>
      </c>
      <c r="O16" s="225">
        <v>44253</v>
      </c>
      <c r="P16" s="225"/>
      <c r="Q16" s="225">
        <v>43908</v>
      </c>
      <c r="R16" s="226" t="s">
        <v>53</v>
      </c>
      <c r="S16" s="226" t="s">
        <v>67</v>
      </c>
      <c r="T16" s="226" t="s">
        <v>2711</v>
      </c>
    </row>
    <row r="17" spans="1:20" ht="9.75" customHeight="1" x14ac:dyDescent="0.25">
      <c r="A17" s="226">
        <v>1026</v>
      </c>
      <c r="B17" s="226" t="s">
        <v>995</v>
      </c>
      <c r="C17" s="226" t="s">
        <v>607</v>
      </c>
      <c r="D17" s="226" t="s">
        <v>32</v>
      </c>
      <c r="E17" s="226" t="s">
        <v>2</v>
      </c>
      <c r="F17" s="226" t="s">
        <v>580</v>
      </c>
      <c r="G17" s="226" t="s">
        <v>47</v>
      </c>
      <c r="H17" s="226" t="s">
        <v>962</v>
      </c>
      <c r="I17" s="226" t="s">
        <v>44</v>
      </c>
      <c r="J17" s="226" t="s">
        <v>1219</v>
      </c>
      <c r="K17" s="226" t="s">
        <v>608</v>
      </c>
      <c r="L17" s="227">
        <v>15</v>
      </c>
      <c r="M17" s="226" t="s">
        <v>2408</v>
      </c>
      <c r="N17" s="229">
        <v>23</v>
      </c>
      <c r="O17" s="225">
        <v>44343</v>
      </c>
      <c r="P17" s="225"/>
      <c r="Q17" s="225">
        <v>44067</v>
      </c>
      <c r="R17" s="226" t="s">
        <v>53</v>
      </c>
      <c r="S17" s="226" t="s">
        <v>211</v>
      </c>
      <c r="T17" s="226" t="s">
        <v>2807</v>
      </c>
    </row>
    <row r="18" spans="1:20" ht="9.75" customHeight="1" x14ac:dyDescent="0.25">
      <c r="A18" s="226">
        <v>1439</v>
      </c>
      <c r="B18" s="226" t="s">
        <v>996</v>
      </c>
      <c r="C18" s="226" t="s">
        <v>668</v>
      </c>
      <c r="D18" s="226" t="s">
        <v>32</v>
      </c>
      <c r="E18" s="226" t="s">
        <v>2</v>
      </c>
      <c r="F18" s="226" t="s">
        <v>580</v>
      </c>
      <c r="G18" s="226" t="s">
        <v>47</v>
      </c>
      <c r="H18" s="226" t="s">
        <v>963</v>
      </c>
      <c r="I18" s="226" t="s">
        <v>44</v>
      </c>
      <c r="J18" s="226" t="s">
        <v>1219</v>
      </c>
      <c r="K18" s="226" t="s">
        <v>669</v>
      </c>
      <c r="L18" s="227">
        <v>9</v>
      </c>
      <c r="M18" s="226" t="s">
        <v>2408</v>
      </c>
      <c r="N18" s="229">
        <v>10</v>
      </c>
      <c r="O18" s="225">
        <v>44424</v>
      </c>
      <c r="P18" s="225"/>
      <c r="Q18" s="225"/>
      <c r="R18" s="226" t="s">
        <v>49</v>
      </c>
      <c r="S18" s="226" t="s">
        <v>2334</v>
      </c>
      <c r="T18" s="226" t="s">
        <v>2712</v>
      </c>
    </row>
    <row r="19" spans="1:20" ht="9.75" customHeight="1" x14ac:dyDescent="0.25">
      <c r="A19" s="226">
        <v>1440</v>
      </c>
      <c r="B19" s="226" t="s">
        <v>997</v>
      </c>
      <c r="C19" s="226" t="s">
        <v>1905</v>
      </c>
      <c r="D19" s="226" t="s">
        <v>670</v>
      </c>
      <c r="E19" s="226" t="s">
        <v>2</v>
      </c>
      <c r="F19" s="226" t="s">
        <v>580</v>
      </c>
      <c r="G19" s="226" t="s">
        <v>47</v>
      </c>
      <c r="H19" s="226" t="s">
        <v>963</v>
      </c>
      <c r="I19" s="226" t="s">
        <v>44</v>
      </c>
      <c r="J19" s="226" t="s">
        <v>1219</v>
      </c>
      <c r="K19" s="226" t="s">
        <v>671</v>
      </c>
      <c r="L19" s="227">
        <v>9</v>
      </c>
      <c r="M19" s="226" t="s">
        <v>2408</v>
      </c>
      <c r="N19" s="229">
        <v>6</v>
      </c>
      <c r="O19" s="225">
        <v>44551</v>
      </c>
      <c r="P19" s="225"/>
      <c r="Q19" s="225">
        <v>43689</v>
      </c>
      <c r="R19" s="226" t="s">
        <v>53</v>
      </c>
      <c r="S19" s="226" t="s">
        <v>317</v>
      </c>
      <c r="T19" s="226" t="s">
        <v>2567</v>
      </c>
    </row>
    <row r="20" spans="1:20" ht="9.75" customHeight="1" x14ac:dyDescent="0.25">
      <c r="A20" s="226">
        <v>374</v>
      </c>
      <c r="B20" s="226" t="s">
        <v>433</v>
      </c>
      <c r="C20" s="226" t="s">
        <v>434</v>
      </c>
      <c r="D20" s="226" t="s">
        <v>32</v>
      </c>
      <c r="E20" s="226" t="s">
        <v>2</v>
      </c>
      <c r="F20" s="226" t="s">
        <v>435</v>
      </c>
      <c r="G20" s="226" t="s">
        <v>47</v>
      </c>
      <c r="H20" s="226" t="s">
        <v>961</v>
      </c>
      <c r="I20" s="226" t="s">
        <v>44</v>
      </c>
      <c r="J20" s="226" t="s">
        <v>1219</v>
      </c>
      <c r="K20" s="226" t="s">
        <v>436</v>
      </c>
      <c r="L20" s="227">
        <v>21</v>
      </c>
      <c r="M20" s="226" t="s">
        <v>2408</v>
      </c>
      <c r="N20" s="229">
        <v>70</v>
      </c>
      <c r="O20" s="225">
        <v>44253</v>
      </c>
      <c r="P20" s="225"/>
      <c r="Q20" s="225">
        <v>43850</v>
      </c>
      <c r="R20" s="226" t="s">
        <v>53</v>
      </c>
      <c r="S20" s="226" t="s">
        <v>137</v>
      </c>
      <c r="T20" s="226" t="s">
        <v>2862</v>
      </c>
    </row>
    <row r="21" spans="1:20" ht="9.75" customHeight="1" x14ac:dyDescent="0.25">
      <c r="A21" s="226">
        <v>1027</v>
      </c>
      <c r="B21" s="226" t="s">
        <v>998</v>
      </c>
      <c r="C21" s="226" t="s">
        <v>618</v>
      </c>
      <c r="D21" s="226" t="s">
        <v>32</v>
      </c>
      <c r="E21" s="226" t="s">
        <v>2</v>
      </c>
      <c r="F21" s="226" t="s">
        <v>435</v>
      </c>
      <c r="G21" s="226" t="s">
        <v>47</v>
      </c>
      <c r="H21" s="226" t="s">
        <v>962</v>
      </c>
      <c r="I21" s="226" t="s">
        <v>44</v>
      </c>
      <c r="J21" s="226" t="s">
        <v>1219</v>
      </c>
      <c r="K21" s="226" t="s">
        <v>619</v>
      </c>
      <c r="L21" s="227">
        <v>12</v>
      </c>
      <c r="M21" s="226" t="s">
        <v>2408</v>
      </c>
      <c r="N21" s="229">
        <v>14</v>
      </c>
      <c r="O21" s="225">
        <v>44343</v>
      </c>
      <c r="P21" s="225"/>
      <c r="Q21" s="225">
        <v>43914</v>
      </c>
      <c r="R21" s="226" t="s">
        <v>53</v>
      </c>
      <c r="S21" s="226" t="s">
        <v>1225</v>
      </c>
      <c r="T21" s="226" t="s">
        <v>2808</v>
      </c>
    </row>
    <row r="22" spans="1:20" ht="9.75" customHeight="1" x14ac:dyDescent="0.25">
      <c r="A22" s="226">
        <v>23</v>
      </c>
      <c r="B22" s="226" t="s">
        <v>414</v>
      </c>
      <c r="C22" s="226" t="s">
        <v>415</v>
      </c>
      <c r="D22" s="226" t="s">
        <v>32</v>
      </c>
      <c r="E22" s="226" t="s">
        <v>2</v>
      </c>
      <c r="F22" s="226" t="s">
        <v>123</v>
      </c>
      <c r="G22" s="226" t="s">
        <v>47</v>
      </c>
      <c r="H22" s="226" t="s">
        <v>960</v>
      </c>
      <c r="I22" s="226" t="s">
        <v>44</v>
      </c>
      <c r="J22" s="226" t="s">
        <v>1219</v>
      </c>
      <c r="K22" s="226" t="s">
        <v>416</v>
      </c>
      <c r="L22" s="227">
        <v>17</v>
      </c>
      <c r="M22" s="226" t="s">
        <v>2408</v>
      </c>
      <c r="N22" s="229">
        <v>70</v>
      </c>
      <c r="O22" s="225">
        <v>44551</v>
      </c>
      <c r="P22" s="225"/>
      <c r="Q22" s="225">
        <v>43531</v>
      </c>
      <c r="R22" s="226" t="s">
        <v>53</v>
      </c>
      <c r="S22" s="226" t="s">
        <v>67</v>
      </c>
      <c r="T22" s="226" t="s">
        <v>2568</v>
      </c>
    </row>
    <row r="23" spans="1:20" ht="9.75" customHeight="1" x14ac:dyDescent="0.25">
      <c r="A23" s="226">
        <v>721</v>
      </c>
      <c r="B23" s="226" t="s">
        <v>965</v>
      </c>
      <c r="C23" s="226" t="s">
        <v>582</v>
      </c>
      <c r="D23" s="226" t="s">
        <v>32</v>
      </c>
      <c r="E23" s="226" t="s">
        <v>2</v>
      </c>
      <c r="F23" s="226" t="s">
        <v>54</v>
      </c>
      <c r="G23" s="226" t="s">
        <v>43</v>
      </c>
      <c r="H23" s="226" t="s">
        <v>961</v>
      </c>
      <c r="I23" s="226" t="s">
        <v>44</v>
      </c>
      <c r="J23" s="226" t="s">
        <v>1219</v>
      </c>
      <c r="K23" s="226" t="s">
        <v>583</v>
      </c>
      <c r="L23" s="227">
        <v>15</v>
      </c>
      <c r="M23" s="226" t="s">
        <v>2408</v>
      </c>
      <c r="N23" s="229">
        <v>65</v>
      </c>
      <c r="O23" s="225">
        <v>44551</v>
      </c>
      <c r="P23" s="225"/>
      <c r="Q23" s="225">
        <v>43668</v>
      </c>
      <c r="R23" s="226" t="s">
        <v>53</v>
      </c>
      <c r="S23" s="226" t="s">
        <v>67</v>
      </c>
      <c r="T23" s="226" t="s">
        <v>2569</v>
      </c>
    </row>
    <row r="24" spans="1:20" ht="9.75" customHeight="1" x14ac:dyDescent="0.25">
      <c r="A24" s="226">
        <v>723</v>
      </c>
      <c r="B24" s="226" t="s">
        <v>999</v>
      </c>
      <c r="C24" s="226" t="s">
        <v>584</v>
      </c>
      <c r="D24" s="226" t="s">
        <v>32</v>
      </c>
      <c r="E24" s="226" t="s">
        <v>2</v>
      </c>
      <c r="F24" s="226" t="s">
        <v>584</v>
      </c>
      <c r="G24" s="226" t="s">
        <v>43</v>
      </c>
      <c r="H24" s="226" t="s">
        <v>961</v>
      </c>
      <c r="I24" s="226" t="s">
        <v>44</v>
      </c>
      <c r="J24" s="226" t="s">
        <v>1219</v>
      </c>
      <c r="K24" s="226" t="s">
        <v>585</v>
      </c>
      <c r="L24" s="227">
        <v>6</v>
      </c>
      <c r="M24" s="226" t="s">
        <v>2408</v>
      </c>
      <c r="N24" s="229">
        <v>91</v>
      </c>
      <c r="O24" s="225">
        <v>44253</v>
      </c>
      <c r="P24" s="225"/>
      <c r="Q24" s="225">
        <v>43914</v>
      </c>
      <c r="R24" s="226" t="s">
        <v>53</v>
      </c>
      <c r="S24" s="226" t="s">
        <v>50</v>
      </c>
      <c r="T24" s="226" t="s">
        <v>2570</v>
      </c>
    </row>
    <row r="25" spans="1:20" ht="9.75" customHeight="1" x14ac:dyDescent="0.25">
      <c r="A25" s="226">
        <v>390</v>
      </c>
      <c r="B25" s="226" t="s">
        <v>80</v>
      </c>
      <c r="C25" s="226" t="s">
        <v>2059</v>
      </c>
      <c r="D25" s="226" t="s">
        <v>81</v>
      </c>
      <c r="E25" s="226" t="s">
        <v>10</v>
      </c>
      <c r="F25" s="226" t="s">
        <v>82</v>
      </c>
      <c r="G25" s="226" t="s">
        <v>47</v>
      </c>
      <c r="H25" s="226" t="s">
        <v>961</v>
      </c>
      <c r="I25" s="226" t="s">
        <v>48</v>
      </c>
      <c r="J25" s="226" t="s">
        <v>1219</v>
      </c>
      <c r="K25" s="226" t="s">
        <v>83</v>
      </c>
      <c r="L25" s="227">
        <v>16</v>
      </c>
      <c r="M25" s="226" t="s">
        <v>1802</v>
      </c>
      <c r="N25" s="229">
        <v>90</v>
      </c>
      <c r="O25" s="225">
        <v>44560</v>
      </c>
      <c r="P25" s="225"/>
      <c r="Q25" s="225">
        <v>43864</v>
      </c>
      <c r="R25" s="226" t="s">
        <v>53</v>
      </c>
      <c r="S25" s="226" t="s">
        <v>67</v>
      </c>
      <c r="T25" s="226" t="s">
        <v>2809</v>
      </c>
    </row>
    <row r="26" spans="1:20" ht="9.75" customHeight="1" x14ac:dyDescent="0.25">
      <c r="A26" s="226">
        <v>1030</v>
      </c>
      <c r="B26" s="226" t="s">
        <v>1001</v>
      </c>
      <c r="C26" s="226" t="s">
        <v>115</v>
      </c>
      <c r="D26" s="226" t="s">
        <v>115</v>
      </c>
      <c r="E26" s="226" t="s">
        <v>10</v>
      </c>
      <c r="F26" s="226" t="s">
        <v>82</v>
      </c>
      <c r="G26" s="226" t="s">
        <v>47</v>
      </c>
      <c r="H26" s="226" t="s">
        <v>962</v>
      </c>
      <c r="I26" s="226" t="s">
        <v>44</v>
      </c>
      <c r="J26" s="226" t="s">
        <v>1219</v>
      </c>
      <c r="K26" s="226" t="s">
        <v>185</v>
      </c>
      <c r="L26" s="227">
        <v>23</v>
      </c>
      <c r="M26" s="226" t="s">
        <v>1802</v>
      </c>
      <c r="N26" s="229">
        <v>51</v>
      </c>
      <c r="O26" s="225">
        <v>44285</v>
      </c>
      <c r="P26" s="225"/>
      <c r="Q26" s="225">
        <v>44058</v>
      </c>
      <c r="R26" s="226" t="s">
        <v>53</v>
      </c>
      <c r="S26" s="226" t="s">
        <v>211</v>
      </c>
      <c r="T26" s="226" t="s">
        <v>2714</v>
      </c>
    </row>
    <row r="27" spans="1:20" ht="9.75" customHeight="1" x14ac:dyDescent="0.25">
      <c r="A27" s="226">
        <v>1445</v>
      </c>
      <c r="B27" s="226" t="s">
        <v>1002</v>
      </c>
      <c r="C27" s="226" t="s">
        <v>186</v>
      </c>
      <c r="D27" s="226" t="s">
        <v>32</v>
      </c>
      <c r="E27" s="226" t="s">
        <v>10</v>
      </c>
      <c r="F27" s="226" t="s">
        <v>82</v>
      </c>
      <c r="G27" s="226" t="s">
        <v>47</v>
      </c>
      <c r="H27" s="226" t="s">
        <v>963</v>
      </c>
      <c r="I27" s="226" t="s">
        <v>187</v>
      </c>
      <c r="J27" s="226" t="s">
        <v>1219</v>
      </c>
      <c r="K27" s="226" t="s">
        <v>188</v>
      </c>
      <c r="L27" s="227">
        <v>20</v>
      </c>
      <c r="M27" s="226" t="s">
        <v>1802</v>
      </c>
      <c r="N27" s="229">
        <v>45</v>
      </c>
      <c r="O27" s="225">
        <v>44285</v>
      </c>
      <c r="P27" s="225"/>
      <c r="Q27" s="225">
        <v>44035</v>
      </c>
      <c r="R27" s="226" t="s">
        <v>53</v>
      </c>
      <c r="S27" s="226" t="s">
        <v>67</v>
      </c>
      <c r="T27" s="226" t="s">
        <v>2878</v>
      </c>
    </row>
    <row r="28" spans="1:20" ht="9.75" customHeight="1" x14ac:dyDescent="0.25">
      <c r="A28" s="226">
        <v>1924</v>
      </c>
      <c r="B28" s="226" t="s">
        <v>2810</v>
      </c>
      <c r="C28" s="226" t="s">
        <v>1885</v>
      </c>
      <c r="D28" s="226" t="s">
        <v>32</v>
      </c>
      <c r="E28" s="226" t="s">
        <v>10</v>
      </c>
      <c r="F28" s="226" t="s">
        <v>87</v>
      </c>
      <c r="G28" s="226" t="s">
        <v>47</v>
      </c>
      <c r="H28" s="226" t="s">
        <v>963</v>
      </c>
      <c r="I28" s="226" t="s">
        <v>44</v>
      </c>
      <c r="J28" s="226" t="s">
        <v>1219</v>
      </c>
      <c r="K28" s="226" t="s">
        <v>796</v>
      </c>
      <c r="L28" s="227">
        <v>0</v>
      </c>
      <c r="M28" s="226" t="s">
        <v>1802</v>
      </c>
      <c r="N28" s="229">
        <v>1</v>
      </c>
      <c r="O28" s="225">
        <v>44560</v>
      </c>
      <c r="P28" s="225"/>
      <c r="Q28" s="225">
        <v>43697</v>
      </c>
      <c r="R28" s="226" t="s">
        <v>53</v>
      </c>
      <c r="S28" s="226" t="s">
        <v>211</v>
      </c>
      <c r="T28" s="226" t="s">
        <v>2533</v>
      </c>
    </row>
    <row r="29" spans="1:20" ht="9.75" customHeight="1" x14ac:dyDescent="0.25">
      <c r="A29" s="226">
        <v>1447</v>
      </c>
      <c r="B29" s="226" t="s">
        <v>1003</v>
      </c>
      <c r="C29" s="226" t="s">
        <v>191</v>
      </c>
      <c r="D29" s="226" t="s">
        <v>32</v>
      </c>
      <c r="E29" s="226" t="s">
        <v>10</v>
      </c>
      <c r="F29" s="226" t="s">
        <v>87</v>
      </c>
      <c r="G29" s="226" t="s">
        <v>47</v>
      </c>
      <c r="H29" s="226" t="s">
        <v>963</v>
      </c>
      <c r="I29" s="226" t="s">
        <v>44</v>
      </c>
      <c r="J29" s="226" t="s">
        <v>1219</v>
      </c>
      <c r="K29" s="226" t="s">
        <v>1226</v>
      </c>
      <c r="L29" s="227">
        <v>9</v>
      </c>
      <c r="M29" s="226" t="s">
        <v>1802</v>
      </c>
      <c r="N29" s="229">
        <v>33</v>
      </c>
      <c r="O29" s="225">
        <v>44253</v>
      </c>
      <c r="P29" s="225"/>
      <c r="Q29" s="225">
        <v>44037</v>
      </c>
      <c r="R29" s="226" t="s">
        <v>53</v>
      </c>
      <c r="S29" s="226" t="s">
        <v>211</v>
      </c>
      <c r="T29" s="226" t="s">
        <v>2715</v>
      </c>
    </row>
    <row r="30" spans="1:20" ht="9.75" customHeight="1" x14ac:dyDescent="0.25">
      <c r="A30" s="226">
        <v>243</v>
      </c>
      <c r="B30" s="226" t="s">
        <v>1004</v>
      </c>
      <c r="C30" s="226" t="s">
        <v>194</v>
      </c>
      <c r="D30" s="226" t="s">
        <v>194</v>
      </c>
      <c r="E30" s="226" t="s">
        <v>11</v>
      </c>
      <c r="F30" s="226" t="s">
        <v>11</v>
      </c>
      <c r="G30" s="226" t="s">
        <v>43</v>
      </c>
      <c r="H30" s="226" t="s">
        <v>960</v>
      </c>
      <c r="I30" s="226" t="s">
        <v>44</v>
      </c>
      <c r="J30" s="226" t="s">
        <v>1219</v>
      </c>
      <c r="K30" s="226" t="s">
        <v>195</v>
      </c>
      <c r="L30" s="227">
        <v>2</v>
      </c>
      <c r="M30" s="226" t="s">
        <v>1802</v>
      </c>
      <c r="N30" s="229">
        <v>10</v>
      </c>
      <c r="O30" s="225">
        <v>44560</v>
      </c>
      <c r="P30" s="225"/>
      <c r="Q30" s="225">
        <v>41284</v>
      </c>
      <c r="R30" s="226" t="s">
        <v>53</v>
      </c>
      <c r="S30" s="226" t="s">
        <v>1220</v>
      </c>
      <c r="T30" s="226" t="s">
        <v>2024</v>
      </c>
    </row>
    <row r="31" spans="1:20" ht="9.75" customHeight="1" x14ac:dyDescent="0.25">
      <c r="A31" s="226">
        <v>1452</v>
      </c>
      <c r="B31" s="226" t="s">
        <v>1006</v>
      </c>
      <c r="C31" s="226" t="s">
        <v>674</v>
      </c>
      <c r="D31" s="226" t="s">
        <v>2716</v>
      </c>
      <c r="E31" s="226" t="s">
        <v>11</v>
      </c>
      <c r="F31" s="226" t="s">
        <v>11</v>
      </c>
      <c r="G31" s="226" t="s">
        <v>47</v>
      </c>
      <c r="H31" s="226" t="s">
        <v>963</v>
      </c>
      <c r="I31" s="226" t="s">
        <v>44</v>
      </c>
      <c r="J31" s="226" t="s">
        <v>1219</v>
      </c>
      <c r="K31" s="226" t="s">
        <v>1227</v>
      </c>
      <c r="L31" s="227">
        <v>24</v>
      </c>
      <c r="M31" s="226" t="s">
        <v>1802</v>
      </c>
      <c r="N31" s="229">
        <v>100</v>
      </c>
      <c r="O31" s="225">
        <v>44084</v>
      </c>
      <c r="P31" s="225"/>
      <c r="Q31" s="225"/>
      <c r="R31" s="226" t="s">
        <v>45</v>
      </c>
      <c r="S31" s="226" t="s">
        <v>2713</v>
      </c>
      <c r="T31" s="226" t="s">
        <v>2879</v>
      </c>
    </row>
    <row r="32" spans="1:20" ht="9.75" customHeight="1" x14ac:dyDescent="0.25">
      <c r="A32" s="226">
        <v>1453</v>
      </c>
      <c r="B32" s="226" t="s">
        <v>1007</v>
      </c>
      <c r="C32" s="226" t="s">
        <v>186</v>
      </c>
      <c r="D32" s="226" t="s">
        <v>32</v>
      </c>
      <c r="E32" s="226" t="s">
        <v>11</v>
      </c>
      <c r="F32" s="226" t="s">
        <v>11</v>
      </c>
      <c r="G32" s="226" t="s">
        <v>47</v>
      </c>
      <c r="H32" s="226" t="s">
        <v>963</v>
      </c>
      <c r="I32" s="226" t="s">
        <v>187</v>
      </c>
      <c r="J32" s="226" t="s">
        <v>1219</v>
      </c>
      <c r="K32" s="226" t="s">
        <v>675</v>
      </c>
      <c r="L32" s="227">
        <v>20</v>
      </c>
      <c r="M32" s="226" t="s">
        <v>1802</v>
      </c>
      <c r="N32" s="229">
        <v>0</v>
      </c>
      <c r="O32" s="225">
        <v>44560</v>
      </c>
      <c r="P32" s="225"/>
      <c r="Q32" s="225"/>
      <c r="R32" s="226" t="s">
        <v>309</v>
      </c>
      <c r="S32" s="226" t="s">
        <v>620</v>
      </c>
      <c r="T32" s="226" t="s">
        <v>620</v>
      </c>
    </row>
    <row r="33" spans="1:20" ht="9.75" customHeight="1" x14ac:dyDescent="0.25">
      <c r="A33" s="226">
        <v>1656</v>
      </c>
      <c r="B33" s="226" t="s">
        <v>2811</v>
      </c>
      <c r="C33" s="226" t="s">
        <v>2717</v>
      </c>
      <c r="D33" s="226" t="s">
        <v>758</v>
      </c>
      <c r="E33" s="226" t="s">
        <v>11</v>
      </c>
      <c r="F33" s="226" t="s">
        <v>11</v>
      </c>
      <c r="G33" s="226" t="s">
        <v>47</v>
      </c>
      <c r="H33" s="226" t="s">
        <v>963</v>
      </c>
      <c r="I33" s="226" t="s">
        <v>48</v>
      </c>
      <c r="J33" s="226" t="s">
        <v>1219</v>
      </c>
      <c r="K33" s="226" t="s">
        <v>759</v>
      </c>
      <c r="L33" s="227">
        <v>9</v>
      </c>
      <c r="M33" s="226" t="s">
        <v>1802</v>
      </c>
      <c r="N33" s="229">
        <v>1</v>
      </c>
      <c r="O33" s="225">
        <v>44561</v>
      </c>
      <c r="P33" s="225"/>
      <c r="Q33" s="225">
        <v>43389</v>
      </c>
      <c r="R33" s="226" t="s">
        <v>1222</v>
      </c>
      <c r="S33" s="226" t="s">
        <v>211</v>
      </c>
      <c r="T33" s="226" t="s">
        <v>2880</v>
      </c>
    </row>
    <row r="34" spans="1:20" ht="9.75" customHeight="1" x14ac:dyDescent="0.25">
      <c r="A34" s="226">
        <v>1455</v>
      </c>
      <c r="B34" s="226" t="s">
        <v>1008</v>
      </c>
      <c r="C34" s="226" t="s">
        <v>676</v>
      </c>
      <c r="D34" s="226" t="s">
        <v>676</v>
      </c>
      <c r="E34" s="226" t="s">
        <v>11</v>
      </c>
      <c r="F34" s="226" t="s">
        <v>11</v>
      </c>
      <c r="G34" s="226" t="s">
        <v>47</v>
      </c>
      <c r="H34" s="226" t="s">
        <v>963</v>
      </c>
      <c r="I34" s="226" t="s">
        <v>48</v>
      </c>
      <c r="J34" s="226" t="s">
        <v>1219</v>
      </c>
      <c r="K34" s="226" t="s">
        <v>677</v>
      </c>
      <c r="L34" s="227">
        <v>16</v>
      </c>
      <c r="M34" s="226" t="s">
        <v>1802</v>
      </c>
      <c r="N34" s="229">
        <v>0</v>
      </c>
      <c r="O34" s="225">
        <v>44560</v>
      </c>
      <c r="P34" s="225"/>
      <c r="Q34" s="225"/>
      <c r="R34" s="226" t="s">
        <v>309</v>
      </c>
      <c r="S34" s="226" t="s">
        <v>1815</v>
      </c>
      <c r="T34" s="226" t="s">
        <v>2881</v>
      </c>
    </row>
    <row r="35" spans="1:20" ht="9.75" customHeight="1" x14ac:dyDescent="0.25">
      <c r="A35" s="226">
        <v>1456</v>
      </c>
      <c r="B35" s="226" t="s">
        <v>1009</v>
      </c>
      <c r="C35" s="226" t="s">
        <v>678</v>
      </c>
      <c r="D35" s="226" t="s">
        <v>32</v>
      </c>
      <c r="E35" s="226" t="s">
        <v>11</v>
      </c>
      <c r="F35" s="226" t="s">
        <v>75</v>
      </c>
      <c r="G35" s="226" t="s">
        <v>47</v>
      </c>
      <c r="H35" s="226" t="s">
        <v>963</v>
      </c>
      <c r="I35" s="226" t="s">
        <v>44</v>
      </c>
      <c r="J35" s="226" t="s">
        <v>1219</v>
      </c>
      <c r="K35" s="226" t="s">
        <v>679</v>
      </c>
      <c r="L35" s="227">
        <v>18</v>
      </c>
      <c r="M35" s="226" t="s">
        <v>1802</v>
      </c>
      <c r="N35" s="229">
        <v>1</v>
      </c>
      <c r="O35" s="225">
        <v>44560</v>
      </c>
      <c r="P35" s="225"/>
      <c r="Q35" s="225">
        <v>43910</v>
      </c>
      <c r="R35" s="226" t="s">
        <v>53</v>
      </c>
      <c r="S35" s="226" t="s">
        <v>2337</v>
      </c>
      <c r="T35" s="226" t="s">
        <v>2882</v>
      </c>
    </row>
    <row r="36" spans="1:20" ht="9.75" customHeight="1" x14ac:dyDescent="0.25">
      <c r="A36" s="226">
        <v>1908</v>
      </c>
      <c r="B36" s="226" t="s">
        <v>1019</v>
      </c>
      <c r="C36" s="226" t="s">
        <v>680</v>
      </c>
      <c r="D36" s="226" t="s">
        <v>32</v>
      </c>
      <c r="E36" s="226" t="s">
        <v>11</v>
      </c>
      <c r="F36" s="226" t="s">
        <v>681</v>
      </c>
      <c r="G36" s="226" t="s">
        <v>43</v>
      </c>
      <c r="H36" s="226" t="s">
        <v>963</v>
      </c>
      <c r="I36" s="226" t="s">
        <v>48</v>
      </c>
      <c r="J36" s="226" t="s">
        <v>1219</v>
      </c>
      <c r="K36" s="226" t="s">
        <v>958</v>
      </c>
      <c r="L36" s="227">
        <v>4</v>
      </c>
      <c r="M36" s="226" t="s">
        <v>1802</v>
      </c>
      <c r="N36" s="229">
        <v>1</v>
      </c>
      <c r="O36" s="225">
        <v>44438</v>
      </c>
      <c r="P36" s="225"/>
      <c r="Q36" s="225">
        <v>43039</v>
      </c>
      <c r="R36" s="226" t="s">
        <v>1222</v>
      </c>
      <c r="S36" s="226" t="s">
        <v>2337</v>
      </c>
      <c r="T36" s="226" t="s">
        <v>2718</v>
      </c>
    </row>
    <row r="37" spans="1:20" ht="9.75" customHeight="1" x14ac:dyDescent="0.25">
      <c r="A37" s="226">
        <v>1038</v>
      </c>
      <c r="B37" s="226" t="s">
        <v>1010</v>
      </c>
      <c r="C37" s="226" t="s">
        <v>196</v>
      </c>
      <c r="D37" s="226" t="s">
        <v>196</v>
      </c>
      <c r="E37" s="226" t="s">
        <v>11</v>
      </c>
      <c r="F37" s="226" t="s">
        <v>197</v>
      </c>
      <c r="G37" s="226" t="s">
        <v>47</v>
      </c>
      <c r="H37" s="226" t="s">
        <v>962</v>
      </c>
      <c r="I37" s="226" t="s">
        <v>44</v>
      </c>
      <c r="J37" s="226" t="s">
        <v>1219</v>
      </c>
      <c r="K37" s="226" t="s">
        <v>198</v>
      </c>
      <c r="L37" s="227">
        <v>17</v>
      </c>
      <c r="M37" s="226" t="s">
        <v>1802</v>
      </c>
      <c r="N37" s="229">
        <v>68</v>
      </c>
      <c r="O37" s="225">
        <v>44226</v>
      </c>
      <c r="P37" s="225"/>
      <c r="Q37" s="225">
        <v>44039</v>
      </c>
      <c r="R37" s="226" t="s">
        <v>53</v>
      </c>
      <c r="S37" s="226" t="s">
        <v>50</v>
      </c>
      <c r="T37" s="226" t="s">
        <v>2812</v>
      </c>
    </row>
    <row r="38" spans="1:20" ht="9.75" customHeight="1" x14ac:dyDescent="0.25">
      <c r="A38" s="226">
        <v>1457</v>
      </c>
      <c r="B38" s="226" t="s">
        <v>1011</v>
      </c>
      <c r="C38" s="226" t="s">
        <v>682</v>
      </c>
      <c r="D38" s="226" t="s">
        <v>32</v>
      </c>
      <c r="E38" s="226" t="s">
        <v>11</v>
      </c>
      <c r="F38" s="226" t="s">
        <v>197</v>
      </c>
      <c r="G38" s="226" t="s">
        <v>47</v>
      </c>
      <c r="H38" s="226" t="s">
        <v>963</v>
      </c>
      <c r="I38" s="226" t="s">
        <v>44</v>
      </c>
      <c r="J38" s="226" t="s">
        <v>1219</v>
      </c>
      <c r="K38" s="226" t="s">
        <v>683</v>
      </c>
      <c r="L38" s="227">
        <v>17</v>
      </c>
      <c r="M38" s="226" t="s">
        <v>1802</v>
      </c>
      <c r="N38" s="229">
        <v>69</v>
      </c>
      <c r="O38" s="225">
        <v>44285</v>
      </c>
      <c r="P38" s="225"/>
      <c r="Q38" s="225">
        <v>44075</v>
      </c>
      <c r="R38" s="226" t="s">
        <v>53</v>
      </c>
      <c r="S38" s="226" t="s">
        <v>50</v>
      </c>
      <c r="T38" s="226" t="s">
        <v>2883</v>
      </c>
    </row>
    <row r="39" spans="1:20" ht="9.75" customHeight="1" x14ac:dyDescent="0.25">
      <c r="A39" s="226">
        <v>427</v>
      </c>
      <c r="B39" s="226" t="s">
        <v>1012</v>
      </c>
      <c r="C39" s="226" t="s">
        <v>2042</v>
      </c>
      <c r="D39" s="226" t="s">
        <v>636</v>
      </c>
      <c r="E39" s="226" t="s">
        <v>11</v>
      </c>
      <c r="F39" s="226" t="s">
        <v>637</v>
      </c>
      <c r="G39" s="226" t="s">
        <v>43</v>
      </c>
      <c r="H39" s="226" t="s">
        <v>961</v>
      </c>
      <c r="I39" s="226" t="s">
        <v>44</v>
      </c>
      <c r="J39" s="226" t="s">
        <v>1219</v>
      </c>
      <c r="K39" s="226" t="s">
        <v>638</v>
      </c>
      <c r="L39" s="227">
        <v>5</v>
      </c>
      <c r="M39" s="226" t="s">
        <v>1802</v>
      </c>
      <c r="N39" s="229">
        <v>5</v>
      </c>
      <c r="O39" s="225">
        <v>44253</v>
      </c>
      <c r="P39" s="225"/>
      <c r="Q39" s="225">
        <v>44039</v>
      </c>
      <c r="R39" s="226" t="s">
        <v>53</v>
      </c>
      <c r="S39" s="226" t="s">
        <v>211</v>
      </c>
      <c r="T39" s="226" t="s">
        <v>2884</v>
      </c>
    </row>
    <row r="40" spans="1:20" ht="9.75" customHeight="1" x14ac:dyDescent="0.25">
      <c r="A40" s="226">
        <v>62</v>
      </c>
      <c r="B40" s="226" t="s">
        <v>267</v>
      </c>
      <c r="C40" s="226" t="s">
        <v>268</v>
      </c>
      <c r="D40" s="226" t="s">
        <v>32</v>
      </c>
      <c r="E40" s="226" t="s">
        <v>18</v>
      </c>
      <c r="F40" s="226" t="s">
        <v>18</v>
      </c>
      <c r="G40" s="226" t="s">
        <v>47</v>
      </c>
      <c r="H40" s="226" t="s">
        <v>960</v>
      </c>
      <c r="I40" s="226" t="s">
        <v>44</v>
      </c>
      <c r="J40" s="226" t="s">
        <v>1219</v>
      </c>
      <c r="K40" s="226" t="s">
        <v>269</v>
      </c>
      <c r="L40" s="227">
        <v>20</v>
      </c>
      <c r="M40" s="226" t="s">
        <v>2097</v>
      </c>
      <c r="N40" s="229">
        <v>61</v>
      </c>
      <c r="O40" s="225">
        <v>44362</v>
      </c>
      <c r="P40" s="225"/>
      <c r="Q40" s="225">
        <v>43648</v>
      </c>
      <c r="R40" s="226" t="s">
        <v>53</v>
      </c>
      <c r="S40" s="226" t="s">
        <v>1225</v>
      </c>
      <c r="T40" s="226" t="s">
        <v>2571</v>
      </c>
    </row>
    <row r="41" spans="1:20" ht="9.75" customHeight="1" x14ac:dyDescent="0.25">
      <c r="A41" s="226">
        <v>1939</v>
      </c>
      <c r="B41" s="226" t="s">
        <v>2385</v>
      </c>
      <c r="C41" s="226" t="s">
        <v>2040</v>
      </c>
      <c r="D41" s="226" t="s">
        <v>32</v>
      </c>
      <c r="E41" s="226" t="s">
        <v>18</v>
      </c>
      <c r="F41" s="226" t="s">
        <v>18</v>
      </c>
      <c r="G41" s="226" t="s">
        <v>47</v>
      </c>
      <c r="H41" s="226" t="s">
        <v>962</v>
      </c>
      <c r="I41" s="226" t="s">
        <v>63</v>
      </c>
      <c r="J41" s="226" t="s">
        <v>1219</v>
      </c>
      <c r="K41" s="226" t="s">
        <v>336</v>
      </c>
      <c r="L41" s="227">
        <v>0</v>
      </c>
      <c r="M41" s="226" t="s">
        <v>2097</v>
      </c>
      <c r="N41" s="229">
        <v>11</v>
      </c>
      <c r="O41" s="225">
        <v>44428</v>
      </c>
      <c r="P41" s="225"/>
      <c r="Q41" s="225">
        <v>44053</v>
      </c>
      <c r="R41" s="226" t="s">
        <v>53</v>
      </c>
      <c r="S41" s="226" t="s">
        <v>290</v>
      </c>
      <c r="T41" s="226" t="s">
        <v>32</v>
      </c>
    </row>
    <row r="42" spans="1:20" ht="9.75" customHeight="1" x14ac:dyDescent="0.25">
      <c r="A42" s="226">
        <v>1940</v>
      </c>
      <c r="B42" s="226" t="s">
        <v>2813</v>
      </c>
      <c r="C42" s="226" t="s">
        <v>2041</v>
      </c>
      <c r="D42" s="226" t="s">
        <v>32</v>
      </c>
      <c r="E42" s="226" t="s">
        <v>18</v>
      </c>
      <c r="F42" s="226" t="s">
        <v>18</v>
      </c>
      <c r="G42" s="226" t="s">
        <v>47</v>
      </c>
      <c r="H42" s="226" t="s">
        <v>962</v>
      </c>
      <c r="I42" s="226" t="s">
        <v>735</v>
      </c>
      <c r="J42" s="226" t="s">
        <v>1219</v>
      </c>
      <c r="K42" s="226" t="s">
        <v>336</v>
      </c>
      <c r="L42" s="227">
        <v>0</v>
      </c>
      <c r="M42" s="226" t="s">
        <v>2097</v>
      </c>
      <c r="N42" s="229">
        <v>11</v>
      </c>
      <c r="O42" s="225">
        <v>44438</v>
      </c>
      <c r="P42" s="225"/>
      <c r="Q42" s="225">
        <v>44053</v>
      </c>
      <c r="R42" s="226" t="s">
        <v>53</v>
      </c>
      <c r="S42" s="226" t="s">
        <v>290</v>
      </c>
      <c r="T42" s="226" t="s">
        <v>2572</v>
      </c>
    </row>
    <row r="43" spans="1:20" ht="9.75" customHeight="1" x14ac:dyDescent="0.25">
      <c r="A43" s="226">
        <v>1459</v>
      </c>
      <c r="B43" s="226" t="s">
        <v>1013</v>
      </c>
      <c r="C43" s="226" t="s">
        <v>186</v>
      </c>
      <c r="D43" s="226" t="s">
        <v>186</v>
      </c>
      <c r="E43" s="226" t="s">
        <v>18</v>
      </c>
      <c r="F43" s="226" t="s">
        <v>18</v>
      </c>
      <c r="G43" s="226" t="s">
        <v>47</v>
      </c>
      <c r="H43" s="226" t="s">
        <v>963</v>
      </c>
      <c r="I43" s="226" t="s">
        <v>187</v>
      </c>
      <c r="J43" s="226" t="s">
        <v>1219</v>
      </c>
      <c r="K43" s="226" t="s">
        <v>417</v>
      </c>
      <c r="L43" s="227">
        <v>20</v>
      </c>
      <c r="M43" s="226" t="s">
        <v>2097</v>
      </c>
      <c r="N43" s="229">
        <v>21</v>
      </c>
      <c r="O43" s="225">
        <v>44239</v>
      </c>
      <c r="P43" s="225"/>
      <c r="Q43" s="225">
        <v>44047</v>
      </c>
      <c r="R43" s="226" t="s">
        <v>53</v>
      </c>
      <c r="S43" s="226" t="s">
        <v>50</v>
      </c>
      <c r="T43" s="226" t="s">
        <v>2573</v>
      </c>
    </row>
    <row r="44" spans="1:20" ht="9.75" customHeight="1" x14ac:dyDescent="0.25">
      <c r="A44" s="226">
        <v>1928</v>
      </c>
      <c r="B44" s="226" t="s">
        <v>1906</v>
      </c>
      <c r="C44" s="226" t="s">
        <v>294</v>
      </c>
      <c r="D44" s="226" t="s">
        <v>32</v>
      </c>
      <c r="E44" s="226" t="s">
        <v>18</v>
      </c>
      <c r="F44" s="226" t="s">
        <v>295</v>
      </c>
      <c r="G44" s="226" t="s">
        <v>47</v>
      </c>
      <c r="H44" s="226" t="s">
        <v>961</v>
      </c>
      <c r="I44" s="226" t="s">
        <v>48</v>
      </c>
      <c r="J44" s="226" t="s">
        <v>1219</v>
      </c>
      <c r="K44" s="226" t="s">
        <v>1907</v>
      </c>
      <c r="L44" s="227">
        <v>0</v>
      </c>
      <c r="M44" s="226" t="s">
        <v>2097</v>
      </c>
      <c r="N44" s="229">
        <v>66</v>
      </c>
      <c r="O44" s="225">
        <v>44439</v>
      </c>
      <c r="P44" s="225"/>
      <c r="Q44" s="225">
        <v>43658</v>
      </c>
      <c r="R44" s="226" t="s">
        <v>53</v>
      </c>
      <c r="S44" s="226" t="s">
        <v>1903</v>
      </c>
      <c r="T44" s="226" t="s">
        <v>2574</v>
      </c>
    </row>
    <row r="45" spans="1:20" ht="9.75" customHeight="1" x14ac:dyDescent="0.25">
      <c r="A45" s="226">
        <v>1044</v>
      </c>
      <c r="B45" s="226" t="s">
        <v>1014</v>
      </c>
      <c r="C45" s="226" t="s">
        <v>418</v>
      </c>
      <c r="D45" s="226" t="s">
        <v>32</v>
      </c>
      <c r="E45" s="226" t="s">
        <v>18</v>
      </c>
      <c r="F45" s="226" t="s">
        <v>270</v>
      </c>
      <c r="G45" s="226" t="s">
        <v>47</v>
      </c>
      <c r="H45" s="226" t="s">
        <v>962</v>
      </c>
      <c r="I45" s="226" t="s">
        <v>44</v>
      </c>
      <c r="J45" s="226" t="s">
        <v>1219</v>
      </c>
      <c r="K45" s="226" t="s">
        <v>419</v>
      </c>
      <c r="L45" s="227">
        <v>12</v>
      </c>
      <c r="M45" s="226" t="s">
        <v>2097</v>
      </c>
      <c r="N45" s="229">
        <v>28</v>
      </c>
      <c r="O45" s="225">
        <v>44239</v>
      </c>
      <c r="P45" s="225"/>
      <c r="Q45" s="225">
        <v>43910</v>
      </c>
      <c r="R45" s="226" t="s">
        <v>49</v>
      </c>
      <c r="S45" s="226" t="s">
        <v>2334</v>
      </c>
      <c r="T45" s="226" t="s">
        <v>2575</v>
      </c>
    </row>
    <row r="46" spans="1:20" ht="9.75" customHeight="1" x14ac:dyDescent="0.25">
      <c r="A46" s="226">
        <v>439</v>
      </c>
      <c r="B46" s="226" t="s">
        <v>248</v>
      </c>
      <c r="C46" s="226" t="s">
        <v>249</v>
      </c>
      <c r="D46" s="226" t="s">
        <v>32</v>
      </c>
      <c r="E46" s="226" t="s">
        <v>18</v>
      </c>
      <c r="F46" s="226" t="s">
        <v>247</v>
      </c>
      <c r="G46" s="226" t="s">
        <v>43</v>
      </c>
      <c r="H46" s="226" t="s">
        <v>961</v>
      </c>
      <c r="I46" s="226" t="s">
        <v>44</v>
      </c>
      <c r="J46" s="226" t="s">
        <v>1219</v>
      </c>
      <c r="K46" s="226" t="s">
        <v>250</v>
      </c>
      <c r="L46" s="227">
        <v>9</v>
      </c>
      <c r="M46" s="226" t="s">
        <v>2097</v>
      </c>
      <c r="N46" s="229">
        <v>76</v>
      </c>
      <c r="O46" s="225">
        <v>44301</v>
      </c>
      <c r="P46" s="225"/>
      <c r="Q46" s="225">
        <v>43676</v>
      </c>
      <c r="R46" s="226" t="s">
        <v>53</v>
      </c>
      <c r="S46" s="226" t="s">
        <v>67</v>
      </c>
      <c r="T46" s="226" t="s">
        <v>2386</v>
      </c>
    </row>
    <row r="47" spans="1:20" ht="9.75" customHeight="1" x14ac:dyDescent="0.25">
      <c r="A47" s="226">
        <v>1461</v>
      </c>
      <c r="B47" s="226" t="s">
        <v>1015</v>
      </c>
      <c r="C47" s="226" t="s">
        <v>420</v>
      </c>
      <c r="D47" s="226" t="s">
        <v>420</v>
      </c>
      <c r="E47" s="226" t="s">
        <v>18</v>
      </c>
      <c r="F47" s="226" t="s">
        <v>247</v>
      </c>
      <c r="G47" s="226" t="s">
        <v>47</v>
      </c>
      <c r="H47" s="226" t="s">
        <v>963</v>
      </c>
      <c r="I47" s="226" t="s">
        <v>44</v>
      </c>
      <c r="J47" s="226" t="s">
        <v>1219</v>
      </c>
      <c r="K47" s="226" t="s">
        <v>421</v>
      </c>
      <c r="L47" s="227">
        <v>7</v>
      </c>
      <c r="M47" s="226" t="s">
        <v>2097</v>
      </c>
      <c r="N47" s="229">
        <v>4</v>
      </c>
      <c r="O47" s="225">
        <v>44421</v>
      </c>
      <c r="P47" s="225"/>
      <c r="Q47" s="225">
        <v>43766</v>
      </c>
      <c r="R47" s="226" t="s">
        <v>309</v>
      </c>
      <c r="S47" s="226" t="s">
        <v>1815</v>
      </c>
      <c r="T47" s="226" t="s">
        <v>2576</v>
      </c>
    </row>
    <row r="48" spans="1:20" ht="9.75" customHeight="1" x14ac:dyDescent="0.25">
      <c r="A48" s="226">
        <v>163</v>
      </c>
      <c r="B48" s="226" t="s">
        <v>142</v>
      </c>
      <c r="C48" s="226" t="s">
        <v>143</v>
      </c>
      <c r="D48" s="226" t="s">
        <v>32</v>
      </c>
      <c r="E48" s="226" t="s">
        <v>16</v>
      </c>
      <c r="F48" s="226" t="s">
        <v>55</v>
      </c>
      <c r="G48" s="226" t="s">
        <v>47</v>
      </c>
      <c r="H48" s="226" t="s">
        <v>960</v>
      </c>
      <c r="I48" s="226" t="s">
        <v>48</v>
      </c>
      <c r="J48" s="226" t="s">
        <v>1219</v>
      </c>
      <c r="K48" s="226" t="s">
        <v>144</v>
      </c>
      <c r="L48" s="227">
        <v>28</v>
      </c>
      <c r="M48" s="226" t="s">
        <v>1798</v>
      </c>
      <c r="N48" s="229">
        <v>75</v>
      </c>
      <c r="O48" s="225">
        <v>44545</v>
      </c>
      <c r="P48" s="225"/>
      <c r="Q48" s="225">
        <v>42912</v>
      </c>
      <c r="R48" s="226" t="s">
        <v>53</v>
      </c>
      <c r="S48" s="226" t="s">
        <v>137</v>
      </c>
      <c r="T48" s="226" t="s">
        <v>2577</v>
      </c>
    </row>
    <row r="49" spans="1:20" ht="9.75" customHeight="1" x14ac:dyDescent="0.25">
      <c r="A49" s="226">
        <v>343</v>
      </c>
      <c r="B49" s="226" t="s">
        <v>1889</v>
      </c>
      <c r="C49" s="226" t="s">
        <v>1229</v>
      </c>
      <c r="D49" s="226" t="s">
        <v>32</v>
      </c>
      <c r="E49" s="226" t="s">
        <v>16</v>
      </c>
      <c r="F49" s="226" t="s">
        <v>55</v>
      </c>
      <c r="G49" s="226" t="s">
        <v>47</v>
      </c>
      <c r="H49" s="226" t="s">
        <v>960</v>
      </c>
      <c r="I49" s="226" t="s">
        <v>48</v>
      </c>
      <c r="J49" s="226" t="s">
        <v>1228</v>
      </c>
      <c r="K49" s="226" t="s">
        <v>1230</v>
      </c>
      <c r="L49" s="227">
        <v>25</v>
      </c>
      <c r="M49" s="226" t="s">
        <v>1798</v>
      </c>
      <c r="N49" s="229">
        <v>90</v>
      </c>
      <c r="O49" s="225">
        <v>44545</v>
      </c>
      <c r="P49" s="225"/>
      <c r="Q49" s="225">
        <v>43908</v>
      </c>
      <c r="R49" s="226" t="s">
        <v>49</v>
      </c>
      <c r="S49" s="226" t="s">
        <v>2334</v>
      </c>
      <c r="T49" s="226" t="s">
        <v>2534</v>
      </c>
    </row>
    <row r="50" spans="1:20" ht="9.75" customHeight="1" x14ac:dyDescent="0.25">
      <c r="A50" s="226">
        <v>440</v>
      </c>
      <c r="B50" s="226" t="s">
        <v>138</v>
      </c>
      <c r="C50" s="226" t="s">
        <v>139</v>
      </c>
      <c r="D50" s="226" t="s">
        <v>32</v>
      </c>
      <c r="E50" s="226" t="s">
        <v>16</v>
      </c>
      <c r="F50" s="226" t="s">
        <v>55</v>
      </c>
      <c r="G50" s="226" t="s">
        <v>47</v>
      </c>
      <c r="H50" s="226" t="s">
        <v>961</v>
      </c>
      <c r="I50" s="226" t="s">
        <v>44</v>
      </c>
      <c r="J50" s="226" t="s">
        <v>1219</v>
      </c>
      <c r="K50" s="226" t="s">
        <v>140</v>
      </c>
      <c r="L50" s="227">
        <v>24</v>
      </c>
      <c r="M50" s="226" t="s">
        <v>1798</v>
      </c>
      <c r="N50" s="229">
        <v>57</v>
      </c>
      <c r="O50" s="225">
        <v>44371</v>
      </c>
      <c r="P50" s="225"/>
      <c r="Q50" s="225">
        <v>43913</v>
      </c>
      <c r="R50" s="226" t="s">
        <v>49</v>
      </c>
      <c r="S50" s="226" t="s">
        <v>2719</v>
      </c>
      <c r="T50" s="226" t="s">
        <v>2885</v>
      </c>
    </row>
    <row r="51" spans="1:20" ht="9.75" customHeight="1" x14ac:dyDescent="0.25">
      <c r="A51" s="226">
        <v>443</v>
      </c>
      <c r="B51" s="226" t="s">
        <v>145</v>
      </c>
      <c r="C51" s="226" t="s">
        <v>146</v>
      </c>
      <c r="D51" s="226" t="s">
        <v>32</v>
      </c>
      <c r="E51" s="226" t="s">
        <v>16</v>
      </c>
      <c r="F51" s="226" t="s">
        <v>55</v>
      </c>
      <c r="G51" s="226" t="s">
        <v>47</v>
      </c>
      <c r="H51" s="226" t="s">
        <v>961</v>
      </c>
      <c r="I51" s="226" t="s">
        <v>48</v>
      </c>
      <c r="J51" s="226" t="s">
        <v>1219</v>
      </c>
      <c r="K51" s="226" t="s">
        <v>147</v>
      </c>
      <c r="L51" s="227">
        <v>27</v>
      </c>
      <c r="M51" s="226" t="s">
        <v>1798</v>
      </c>
      <c r="N51" s="229">
        <v>90</v>
      </c>
      <c r="O51" s="225">
        <v>44558</v>
      </c>
      <c r="P51" s="225"/>
      <c r="Q51" s="225">
        <v>42055</v>
      </c>
      <c r="R51" s="226" t="s">
        <v>53</v>
      </c>
      <c r="S51" s="226" t="s">
        <v>137</v>
      </c>
      <c r="T51" s="226" t="s">
        <v>2578</v>
      </c>
    </row>
    <row r="52" spans="1:20" ht="9.75" customHeight="1" x14ac:dyDescent="0.25">
      <c r="A52" s="226">
        <v>448</v>
      </c>
      <c r="B52" s="226" t="s">
        <v>616</v>
      </c>
      <c r="C52" s="226" t="s">
        <v>1231</v>
      </c>
      <c r="D52" s="226" t="s">
        <v>2007</v>
      </c>
      <c r="E52" s="226" t="s">
        <v>16</v>
      </c>
      <c r="F52" s="226" t="s">
        <v>55</v>
      </c>
      <c r="G52" s="226" t="s">
        <v>43</v>
      </c>
      <c r="H52" s="226" t="s">
        <v>961</v>
      </c>
      <c r="I52" s="226" t="s">
        <v>44</v>
      </c>
      <c r="J52" s="226" t="s">
        <v>1219</v>
      </c>
      <c r="K52" s="226" t="s">
        <v>617</v>
      </c>
      <c r="L52" s="227">
        <v>14</v>
      </c>
      <c r="M52" s="226" t="s">
        <v>1798</v>
      </c>
      <c r="N52" s="229">
        <v>100</v>
      </c>
      <c r="O52" s="225">
        <v>43321</v>
      </c>
      <c r="P52" s="225"/>
      <c r="Q52" s="225"/>
      <c r="R52" s="226" t="s">
        <v>45</v>
      </c>
      <c r="S52" s="226" t="s">
        <v>46</v>
      </c>
      <c r="T52" s="226" t="s">
        <v>32</v>
      </c>
    </row>
    <row r="53" spans="1:20" ht="9.75" customHeight="1" x14ac:dyDescent="0.25">
      <c r="A53" s="226">
        <v>1052</v>
      </c>
      <c r="B53" s="226" t="s">
        <v>32</v>
      </c>
      <c r="C53" s="226" t="s">
        <v>609</v>
      </c>
      <c r="D53" s="226" t="s">
        <v>32</v>
      </c>
      <c r="E53" s="226" t="s">
        <v>16</v>
      </c>
      <c r="F53" s="226" t="s">
        <v>55</v>
      </c>
      <c r="G53" s="226" t="s">
        <v>47</v>
      </c>
      <c r="H53" s="226" t="s">
        <v>962</v>
      </c>
      <c r="I53" s="226" t="s">
        <v>44</v>
      </c>
      <c r="J53" s="226" t="s">
        <v>1219</v>
      </c>
      <c r="K53" s="226" t="s">
        <v>610</v>
      </c>
      <c r="L53" s="227">
        <v>15</v>
      </c>
      <c r="M53" s="226" t="s">
        <v>1798</v>
      </c>
      <c r="N53" s="229">
        <v>6</v>
      </c>
      <c r="O53" s="225">
        <v>44424</v>
      </c>
      <c r="P53" s="225"/>
      <c r="Q53" s="225"/>
      <c r="R53" s="226" t="s">
        <v>1222</v>
      </c>
      <c r="S53" s="226" t="s">
        <v>2611</v>
      </c>
      <c r="T53" s="226" t="s">
        <v>2579</v>
      </c>
    </row>
    <row r="54" spans="1:20" ht="9.75" customHeight="1" x14ac:dyDescent="0.25">
      <c r="A54" s="226">
        <v>1049</v>
      </c>
      <c r="B54" s="226" t="s">
        <v>32</v>
      </c>
      <c r="C54" s="226" t="s">
        <v>611</v>
      </c>
      <c r="D54" s="226" t="s">
        <v>32</v>
      </c>
      <c r="E54" s="226" t="s">
        <v>16</v>
      </c>
      <c r="F54" s="226" t="s">
        <v>55</v>
      </c>
      <c r="G54" s="226" t="s">
        <v>47</v>
      </c>
      <c r="H54" s="226" t="s">
        <v>962</v>
      </c>
      <c r="I54" s="226" t="s">
        <v>44</v>
      </c>
      <c r="J54" s="226" t="s">
        <v>1219</v>
      </c>
      <c r="K54" s="226" t="s">
        <v>612</v>
      </c>
      <c r="L54" s="227">
        <v>10</v>
      </c>
      <c r="M54" s="226" t="s">
        <v>1798</v>
      </c>
      <c r="N54" s="229">
        <v>0</v>
      </c>
      <c r="O54" s="225">
        <v>44787</v>
      </c>
      <c r="P54" s="225"/>
      <c r="Q54" s="225"/>
      <c r="R54" s="226" t="s">
        <v>309</v>
      </c>
      <c r="S54" s="226" t="s">
        <v>1815</v>
      </c>
      <c r="T54" s="226" t="s">
        <v>2043</v>
      </c>
    </row>
    <row r="55" spans="1:20" ht="9.75" customHeight="1" x14ac:dyDescent="0.25">
      <c r="A55" s="226">
        <v>1051</v>
      </c>
      <c r="B55" s="226" t="s">
        <v>1016</v>
      </c>
      <c r="C55" s="226" t="s">
        <v>359</v>
      </c>
      <c r="D55" s="226" t="s">
        <v>32</v>
      </c>
      <c r="E55" s="226" t="s">
        <v>16</v>
      </c>
      <c r="F55" s="226" t="s">
        <v>55</v>
      </c>
      <c r="G55" s="226" t="s">
        <v>47</v>
      </c>
      <c r="H55" s="226" t="s">
        <v>962</v>
      </c>
      <c r="I55" s="226" t="s">
        <v>44</v>
      </c>
      <c r="J55" s="226" t="s">
        <v>1219</v>
      </c>
      <c r="K55" s="226" t="s">
        <v>360</v>
      </c>
      <c r="L55" s="227">
        <v>18</v>
      </c>
      <c r="M55" s="226" t="s">
        <v>1798</v>
      </c>
      <c r="N55" s="229">
        <v>10</v>
      </c>
      <c r="O55" s="225">
        <v>44423</v>
      </c>
      <c r="P55" s="225"/>
      <c r="Q55" s="225">
        <v>42173</v>
      </c>
      <c r="R55" s="226" t="s">
        <v>53</v>
      </c>
      <c r="S55" s="226" t="s">
        <v>113</v>
      </c>
      <c r="T55" s="226" t="s">
        <v>2580</v>
      </c>
    </row>
    <row r="56" spans="1:20" ht="9.75" customHeight="1" x14ac:dyDescent="0.25">
      <c r="A56" s="226">
        <v>1403</v>
      </c>
      <c r="B56" s="226" t="s">
        <v>1148</v>
      </c>
      <c r="C56" s="226" t="s">
        <v>2240</v>
      </c>
      <c r="D56" s="226" t="s">
        <v>32</v>
      </c>
      <c r="E56" s="226" t="s">
        <v>16</v>
      </c>
      <c r="F56" s="226" t="s">
        <v>55</v>
      </c>
      <c r="G56" s="226" t="s">
        <v>47</v>
      </c>
      <c r="H56" s="226" t="s">
        <v>962</v>
      </c>
      <c r="I56" s="226" t="s">
        <v>44</v>
      </c>
      <c r="J56" s="226" t="s">
        <v>1219</v>
      </c>
      <c r="K56" s="226" t="s">
        <v>623</v>
      </c>
      <c r="L56" s="227">
        <v>24</v>
      </c>
      <c r="M56" s="226" t="s">
        <v>1798</v>
      </c>
      <c r="N56" s="229">
        <v>75</v>
      </c>
      <c r="O56" s="225">
        <v>44302</v>
      </c>
      <c r="P56" s="225"/>
      <c r="Q56" s="225">
        <v>43913</v>
      </c>
      <c r="R56" s="226" t="s">
        <v>49</v>
      </c>
      <c r="S56" s="226" t="s">
        <v>2334</v>
      </c>
      <c r="T56" s="226" t="s">
        <v>2581</v>
      </c>
    </row>
    <row r="57" spans="1:20" ht="9.75" customHeight="1" x14ac:dyDescent="0.25">
      <c r="A57" s="226">
        <v>1406</v>
      </c>
      <c r="B57" s="226" t="s">
        <v>986</v>
      </c>
      <c r="C57" s="226" t="s">
        <v>2368</v>
      </c>
      <c r="D57" s="226" t="s">
        <v>32</v>
      </c>
      <c r="E57" s="226" t="s">
        <v>16</v>
      </c>
      <c r="F57" s="226" t="s">
        <v>55</v>
      </c>
      <c r="G57" s="226" t="s">
        <v>47</v>
      </c>
      <c r="H57" s="226" t="s">
        <v>962</v>
      </c>
      <c r="I57" s="226" t="s">
        <v>44</v>
      </c>
      <c r="J57" s="226" t="s">
        <v>1219</v>
      </c>
      <c r="K57" s="226" t="s">
        <v>432</v>
      </c>
      <c r="L57" s="227">
        <v>24</v>
      </c>
      <c r="M57" s="226" t="s">
        <v>1798</v>
      </c>
      <c r="N57" s="229">
        <v>17</v>
      </c>
      <c r="O57" s="225">
        <v>44424</v>
      </c>
      <c r="P57" s="225"/>
      <c r="Q57" s="225">
        <v>43913</v>
      </c>
      <c r="R57" s="226" t="s">
        <v>49</v>
      </c>
      <c r="S57" s="226" t="s">
        <v>2719</v>
      </c>
      <c r="T57" s="226" t="s">
        <v>2582</v>
      </c>
    </row>
    <row r="58" spans="1:20" ht="9.75" customHeight="1" x14ac:dyDescent="0.25">
      <c r="A58" s="226">
        <v>1405</v>
      </c>
      <c r="B58" s="226" t="s">
        <v>985</v>
      </c>
      <c r="C58" s="226" t="s">
        <v>2583</v>
      </c>
      <c r="D58" s="226" t="s">
        <v>32</v>
      </c>
      <c r="E58" s="226" t="s">
        <v>16</v>
      </c>
      <c r="F58" s="226" t="s">
        <v>55</v>
      </c>
      <c r="G58" s="226" t="s">
        <v>47</v>
      </c>
      <c r="H58" s="226" t="s">
        <v>962</v>
      </c>
      <c r="I58" s="226" t="s">
        <v>44</v>
      </c>
      <c r="J58" s="226" t="s">
        <v>1219</v>
      </c>
      <c r="K58" s="226" t="s">
        <v>604</v>
      </c>
      <c r="L58" s="227">
        <v>24</v>
      </c>
      <c r="M58" s="226" t="s">
        <v>1798</v>
      </c>
      <c r="N58" s="229">
        <v>1</v>
      </c>
      <c r="O58" s="225">
        <v>44550</v>
      </c>
      <c r="P58" s="225"/>
      <c r="Q58" s="225">
        <v>43662</v>
      </c>
      <c r="R58" s="226" t="s">
        <v>53</v>
      </c>
      <c r="S58" s="226" t="s">
        <v>113</v>
      </c>
      <c r="T58" s="226" t="s">
        <v>2250</v>
      </c>
    </row>
    <row r="59" spans="1:20" ht="9.75" customHeight="1" x14ac:dyDescent="0.25">
      <c r="A59" s="226">
        <v>1053</v>
      </c>
      <c r="B59" s="226" t="s">
        <v>1017</v>
      </c>
      <c r="C59" s="226" t="s">
        <v>614</v>
      </c>
      <c r="D59" s="226" t="s">
        <v>32</v>
      </c>
      <c r="E59" s="226" t="s">
        <v>16</v>
      </c>
      <c r="F59" s="226" t="s">
        <v>55</v>
      </c>
      <c r="G59" s="226" t="s">
        <v>47</v>
      </c>
      <c r="H59" s="226" t="s">
        <v>962</v>
      </c>
      <c r="I59" s="226" t="s">
        <v>63</v>
      </c>
      <c r="J59" s="226" t="s">
        <v>1219</v>
      </c>
      <c r="K59" s="226" t="s">
        <v>615</v>
      </c>
      <c r="L59" s="227">
        <v>20</v>
      </c>
      <c r="M59" s="226" t="s">
        <v>1798</v>
      </c>
      <c r="N59" s="229">
        <v>52</v>
      </c>
      <c r="O59" s="225">
        <v>44245</v>
      </c>
      <c r="P59" s="225"/>
      <c r="Q59" s="225">
        <v>43913</v>
      </c>
      <c r="R59" s="226" t="s">
        <v>49</v>
      </c>
      <c r="S59" s="226" t="s">
        <v>2719</v>
      </c>
      <c r="T59" s="226" t="s">
        <v>2584</v>
      </c>
    </row>
    <row r="60" spans="1:20" ht="9.75" customHeight="1" x14ac:dyDescent="0.25">
      <c r="A60" s="226">
        <v>1404</v>
      </c>
      <c r="B60" s="226" t="s">
        <v>1149</v>
      </c>
      <c r="C60" s="226" t="s">
        <v>1232</v>
      </c>
      <c r="D60" s="226" t="s">
        <v>32</v>
      </c>
      <c r="E60" s="226" t="s">
        <v>16</v>
      </c>
      <c r="F60" s="226" t="s">
        <v>55</v>
      </c>
      <c r="G60" s="226" t="s">
        <v>47</v>
      </c>
      <c r="H60" s="226" t="s">
        <v>962</v>
      </c>
      <c r="I60" s="226" t="s">
        <v>44</v>
      </c>
      <c r="J60" s="226" t="s">
        <v>1219</v>
      </c>
      <c r="K60" s="226" t="s">
        <v>602</v>
      </c>
      <c r="L60" s="227">
        <v>24</v>
      </c>
      <c r="M60" s="226" t="s">
        <v>1798</v>
      </c>
      <c r="N60" s="229">
        <v>75</v>
      </c>
      <c r="O60" s="225">
        <v>44302</v>
      </c>
      <c r="P60" s="225"/>
      <c r="Q60" s="225">
        <v>43913</v>
      </c>
      <c r="R60" s="226" t="s">
        <v>49</v>
      </c>
      <c r="S60" s="226" t="s">
        <v>2334</v>
      </c>
      <c r="T60" s="226" t="s">
        <v>2585</v>
      </c>
    </row>
    <row r="61" spans="1:20" ht="9.75" customHeight="1" x14ac:dyDescent="0.25">
      <c r="A61" s="226">
        <v>1462</v>
      </c>
      <c r="B61" s="226" t="s">
        <v>1941</v>
      </c>
      <c r="C61" s="226" t="s">
        <v>1233</v>
      </c>
      <c r="D61" s="226" t="s">
        <v>32</v>
      </c>
      <c r="E61" s="226" t="s">
        <v>16</v>
      </c>
      <c r="F61" s="226" t="s">
        <v>55</v>
      </c>
      <c r="G61" s="226" t="s">
        <v>47</v>
      </c>
      <c r="H61" s="226" t="s">
        <v>963</v>
      </c>
      <c r="I61" s="226" t="s">
        <v>44</v>
      </c>
      <c r="J61" s="226" t="s">
        <v>1228</v>
      </c>
      <c r="K61" s="226" t="s">
        <v>1234</v>
      </c>
      <c r="L61" s="227">
        <v>29</v>
      </c>
      <c r="M61" s="226" t="s">
        <v>1798</v>
      </c>
      <c r="N61" s="229">
        <v>57</v>
      </c>
      <c r="O61" s="225">
        <v>44376</v>
      </c>
      <c r="P61" s="225"/>
      <c r="Q61" s="225">
        <v>43913</v>
      </c>
      <c r="R61" s="226" t="s">
        <v>49</v>
      </c>
      <c r="S61" s="226" t="s">
        <v>2334</v>
      </c>
      <c r="T61" s="226" t="s">
        <v>2814</v>
      </c>
    </row>
    <row r="62" spans="1:20" ht="9.75" customHeight="1" x14ac:dyDescent="0.25">
      <c r="A62" s="226">
        <v>1463</v>
      </c>
      <c r="B62" s="226" t="s">
        <v>1942</v>
      </c>
      <c r="C62" s="226" t="s">
        <v>1235</v>
      </c>
      <c r="D62" s="226" t="s">
        <v>32</v>
      </c>
      <c r="E62" s="226" t="s">
        <v>16</v>
      </c>
      <c r="F62" s="226" t="s">
        <v>55</v>
      </c>
      <c r="G62" s="226" t="s">
        <v>47</v>
      </c>
      <c r="H62" s="226" t="s">
        <v>963</v>
      </c>
      <c r="I62" s="226" t="s">
        <v>44</v>
      </c>
      <c r="J62" s="226" t="s">
        <v>1228</v>
      </c>
      <c r="K62" s="226" t="s">
        <v>1236</v>
      </c>
      <c r="L62" s="227">
        <v>24</v>
      </c>
      <c r="M62" s="226" t="s">
        <v>1798</v>
      </c>
      <c r="N62" s="229">
        <v>5</v>
      </c>
      <c r="O62" s="225">
        <v>44420</v>
      </c>
      <c r="P62" s="225"/>
      <c r="Q62" s="225"/>
      <c r="R62" s="226" t="s">
        <v>1222</v>
      </c>
      <c r="S62" s="226" t="s">
        <v>2611</v>
      </c>
      <c r="T62" s="226" t="s">
        <v>2586</v>
      </c>
    </row>
    <row r="63" spans="1:20" ht="9.75" customHeight="1" x14ac:dyDescent="0.25">
      <c r="A63" s="226">
        <v>1464</v>
      </c>
      <c r="B63" s="226" t="s">
        <v>1237</v>
      </c>
      <c r="C63" s="226" t="s">
        <v>1238</v>
      </c>
      <c r="D63" s="226" t="s">
        <v>32</v>
      </c>
      <c r="E63" s="226" t="s">
        <v>16</v>
      </c>
      <c r="F63" s="226" t="s">
        <v>55</v>
      </c>
      <c r="G63" s="226" t="s">
        <v>47</v>
      </c>
      <c r="H63" s="226" t="s">
        <v>963</v>
      </c>
      <c r="I63" s="226" t="s">
        <v>44</v>
      </c>
      <c r="J63" s="226" t="s">
        <v>1228</v>
      </c>
      <c r="K63" s="226" t="s">
        <v>1239</v>
      </c>
      <c r="L63" s="227">
        <v>24</v>
      </c>
      <c r="M63" s="226" t="s">
        <v>1798</v>
      </c>
      <c r="N63" s="229">
        <v>5</v>
      </c>
      <c r="O63" s="225">
        <v>44420</v>
      </c>
      <c r="P63" s="225"/>
      <c r="Q63" s="225"/>
      <c r="R63" s="226" t="s">
        <v>1222</v>
      </c>
      <c r="S63" s="226" t="s">
        <v>2611</v>
      </c>
      <c r="T63" s="226" t="s">
        <v>2586</v>
      </c>
    </row>
    <row r="64" spans="1:20" ht="9.75" customHeight="1" x14ac:dyDescent="0.25">
      <c r="A64" s="226">
        <v>1948</v>
      </c>
      <c r="B64" s="226" t="s">
        <v>2815</v>
      </c>
      <c r="C64" s="226" t="s">
        <v>2073</v>
      </c>
      <c r="D64" s="226" t="s">
        <v>32</v>
      </c>
      <c r="E64" s="226" t="s">
        <v>16</v>
      </c>
      <c r="F64" s="226" t="s">
        <v>55</v>
      </c>
      <c r="G64" s="226" t="s">
        <v>47</v>
      </c>
      <c r="H64" s="226" t="s">
        <v>963</v>
      </c>
      <c r="I64" s="226" t="s">
        <v>44</v>
      </c>
      <c r="J64" s="226" t="s">
        <v>1219</v>
      </c>
      <c r="K64" s="226" t="s">
        <v>2074</v>
      </c>
      <c r="L64" s="227">
        <v>0</v>
      </c>
      <c r="M64" s="226" t="s">
        <v>1798</v>
      </c>
      <c r="N64" s="229">
        <v>5</v>
      </c>
      <c r="O64" s="225">
        <v>44428</v>
      </c>
      <c r="P64" s="225"/>
      <c r="Q64" s="225"/>
      <c r="R64" s="226" t="s">
        <v>1222</v>
      </c>
      <c r="S64" s="226" t="s">
        <v>211</v>
      </c>
      <c r="T64" s="226" t="s">
        <v>32</v>
      </c>
    </row>
    <row r="65" spans="1:20" ht="9.75" customHeight="1" x14ac:dyDescent="0.25">
      <c r="A65" s="226">
        <v>1472</v>
      </c>
      <c r="B65" s="226" t="s">
        <v>1943</v>
      </c>
      <c r="C65" s="226" t="s">
        <v>1240</v>
      </c>
      <c r="D65" s="226" t="s">
        <v>32</v>
      </c>
      <c r="E65" s="226" t="s">
        <v>16</v>
      </c>
      <c r="F65" s="226" t="s">
        <v>55</v>
      </c>
      <c r="G65" s="226" t="s">
        <v>47</v>
      </c>
      <c r="H65" s="226" t="s">
        <v>963</v>
      </c>
      <c r="I65" s="226" t="s">
        <v>48</v>
      </c>
      <c r="J65" s="226" t="s">
        <v>1228</v>
      </c>
      <c r="K65" s="226" t="s">
        <v>1241</v>
      </c>
      <c r="L65" s="227">
        <v>24</v>
      </c>
      <c r="M65" s="226" t="s">
        <v>1798</v>
      </c>
      <c r="N65" s="229">
        <v>5</v>
      </c>
      <c r="O65" s="225">
        <v>44420</v>
      </c>
      <c r="P65" s="225"/>
      <c r="Q65" s="225">
        <v>43853</v>
      </c>
      <c r="R65" s="226" t="s">
        <v>1222</v>
      </c>
      <c r="S65" s="226" t="s">
        <v>211</v>
      </c>
      <c r="T65" s="226" t="s">
        <v>2587</v>
      </c>
    </row>
    <row r="66" spans="1:20" ht="9.75" customHeight="1" x14ac:dyDescent="0.25">
      <c r="A66" s="226">
        <v>1792</v>
      </c>
      <c r="B66" s="226" t="s">
        <v>32</v>
      </c>
      <c r="C66" s="226" t="s">
        <v>2588</v>
      </c>
      <c r="D66" s="226" t="s">
        <v>32</v>
      </c>
      <c r="E66" s="226" t="s">
        <v>16</v>
      </c>
      <c r="F66" s="226" t="s">
        <v>55</v>
      </c>
      <c r="G66" s="226" t="s">
        <v>47</v>
      </c>
      <c r="H66" s="226" t="s">
        <v>963</v>
      </c>
      <c r="I66" s="226" t="s">
        <v>44</v>
      </c>
      <c r="J66" s="226" t="s">
        <v>1228</v>
      </c>
      <c r="K66" s="226" t="s">
        <v>1510</v>
      </c>
      <c r="L66" s="227">
        <v>24</v>
      </c>
      <c r="M66" s="226" t="s">
        <v>1798</v>
      </c>
      <c r="N66" s="229">
        <v>5</v>
      </c>
      <c r="O66" s="225">
        <v>44545</v>
      </c>
      <c r="P66" s="225"/>
      <c r="Q66" s="225">
        <v>43271</v>
      </c>
      <c r="R66" s="226" t="s">
        <v>53</v>
      </c>
      <c r="S66" s="226" t="s">
        <v>211</v>
      </c>
      <c r="T66" s="226" t="s">
        <v>2352</v>
      </c>
    </row>
    <row r="67" spans="1:20" ht="9.75" customHeight="1" x14ac:dyDescent="0.25">
      <c r="A67" s="226">
        <v>1937</v>
      </c>
      <c r="B67" s="226" t="s">
        <v>2816</v>
      </c>
      <c r="C67" s="226" t="s">
        <v>2036</v>
      </c>
      <c r="D67" s="226" t="s">
        <v>32</v>
      </c>
      <c r="E67" s="226" t="s">
        <v>16</v>
      </c>
      <c r="F67" s="226" t="s">
        <v>55</v>
      </c>
      <c r="G67" s="226" t="s">
        <v>43</v>
      </c>
      <c r="H67" s="226" t="s">
        <v>963</v>
      </c>
      <c r="I67" s="226" t="s">
        <v>63</v>
      </c>
      <c r="J67" s="226" t="s">
        <v>1219</v>
      </c>
      <c r="K67" s="226" t="s">
        <v>2037</v>
      </c>
      <c r="L67" s="227">
        <v>0</v>
      </c>
      <c r="M67" s="226" t="s">
        <v>1798</v>
      </c>
      <c r="N67" s="229">
        <v>5</v>
      </c>
      <c r="O67" s="225">
        <v>44392</v>
      </c>
      <c r="P67" s="225"/>
      <c r="Q67" s="225">
        <v>43913</v>
      </c>
      <c r="R67" s="226" t="s">
        <v>53</v>
      </c>
      <c r="S67" s="226" t="s">
        <v>96</v>
      </c>
      <c r="T67" s="226" t="s">
        <v>2720</v>
      </c>
    </row>
    <row r="68" spans="1:20" ht="9.75" customHeight="1" x14ac:dyDescent="0.25">
      <c r="A68" s="226">
        <v>1938</v>
      </c>
      <c r="B68" s="226" t="s">
        <v>2816</v>
      </c>
      <c r="C68" s="226" t="s">
        <v>2038</v>
      </c>
      <c r="D68" s="226" t="s">
        <v>32</v>
      </c>
      <c r="E68" s="226" t="s">
        <v>16</v>
      </c>
      <c r="F68" s="226" t="s">
        <v>55</v>
      </c>
      <c r="G68" s="226" t="s">
        <v>43</v>
      </c>
      <c r="H68" s="226" t="s">
        <v>963</v>
      </c>
      <c r="I68" s="226" t="s">
        <v>63</v>
      </c>
      <c r="J68" s="226" t="s">
        <v>1219</v>
      </c>
      <c r="K68" s="226" t="s">
        <v>2039</v>
      </c>
      <c r="L68" s="227">
        <v>0</v>
      </c>
      <c r="M68" s="226" t="s">
        <v>1798</v>
      </c>
      <c r="N68" s="229">
        <v>7</v>
      </c>
      <c r="O68" s="225">
        <v>44420</v>
      </c>
      <c r="P68" s="225"/>
      <c r="Q68" s="225"/>
      <c r="R68" s="226" t="s">
        <v>1222</v>
      </c>
      <c r="S68" s="226" t="s">
        <v>211</v>
      </c>
      <c r="T68" s="226" t="s">
        <v>2589</v>
      </c>
    </row>
    <row r="69" spans="1:20" ht="9.75" customHeight="1" x14ac:dyDescent="0.25">
      <c r="A69" s="226">
        <v>1483</v>
      </c>
      <c r="B69" s="226" t="s">
        <v>1944</v>
      </c>
      <c r="C69" s="226" t="s">
        <v>1242</v>
      </c>
      <c r="D69" s="226" t="s">
        <v>32</v>
      </c>
      <c r="E69" s="226" t="s">
        <v>16</v>
      </c>
      <c r="F69" s="226" t="s">
        <v>55</v>
      </c>
      <c r="G69" s="226" t="s">
        <v>47</v>
      </c>
      <c r="H69" s="226" t="s">
        <v>963</v>
      </c>
      <c r="I69" s="226" t="s">
        <v>168</v>
      </c>
      <c r="J69" s="226" t="s">
        <v>1228</v>
      </c>
      <c r="K69" s="226" t="s">
        <v>1243</v>
      </c>
      <c r="L69" s="227">
        <v>0</v>
      </c>
      <c r="M69" s="226" t="s">
        <v>1798</v>
      </c>
      <c r="N69" s="229">
        <v>15</v>
      </c>
      <c r="O69" s="225">
        <v>44405</v>
      </c>
      <c r="P69" s="225"/>
      <c r="Q69" s="225">
        <v>43805</v>
      </c>
      <c r="R69" s="226" t="s">
        <v>49</v>
      </c>
      <c r="S69" s="226" t="s">
        <v>2334</v>
      </c>
      <c r="T69" s="226" t="s">
        <v>2590</v>
      </c>
    </row>
    <row r="70" spans="1:20" ht="9.75" customHeight="1" x14ac:dyDescent="0.25">
      <c r="A70" s="226">
        <v>1947</v>
      </c>
      <c r="B70" s="226" t="s">
        <v>2815</v>
      </c>
      <c r="C70" s="226" t="s">
        <v>2075</v>
      </c>
      <c r="D70" s="226" t="s">
        <v>32</v>
      </c>
      <c r="E70" s="226" t="s">
        <v>16</v>
      </c>
      <c r="F70" s="226" t="s">
        <v>55</v>
      </c>
      <c r="G70" s="226" t="s">
        <v>43</v>
      </c>
      <c r="H70" s="226" t="s">
        <v>963</v>
      </c>
      <c r="I70" s="226" t="s">
        <v>44</v>
      </c>
      <c r="J70" s="226" t="s">
        <v>1219</v>
      </c>
      <c r="K70" s="226" t="s">
        <v>2015</v>
      </c>
      <c r="L70" s="227">
        <v>0</v>
      </c>
      <c r="M70" s="226" t="s">
        <v>1798</v>
      </c>
      <c r="N70" s="229">
        <v>5</v>
      </c>
      <c r="O70" s="225">
        <v>44545</v>
      </c>
      <c r="P70" s="225"/>
      <c r="Q70" s="225">
        <v>43913</v>
      </c>
      <c r="R70" s="226" t="s">
        <v>53</v>
      </c>
      <c r="S70" s="226" t="s">
        <v>1903</v>
      </c>
      <c r="T70" s="226" t="s">
        <v>2721</v>
      </c>
    </row>
    <row r="71" spans="1:20" ht="9.75" customHeight="1" x14ac:dyDescent="0.25">
      <c r="A71" s="226">
        <v>1054</v>
      </c>
      <c r="B71" s="226" t="s">
        <v>1872</v>
      </c>
      <c r="C71" s="226" t="s">
        <v>1244</v>
      </c>
      <c r="D71" s="226" t="s">
        <v>32</v>
      </c>
      <c r="E71" s="226" t="s">
        <v>1211</v>
      </c>
      <c r="F71" s="226" t="s">
        <v>1245</v>
      </c>
      <c r="G71" s="226" t="s">
        <v>47</v>
      </c>
      <c r="H71" s="226" t="s">
        <v>962</v>
      </c>
      <c r="I71" s="226" t="s">
        <v>44</v>
      </c>
      <c r="J71" s="226" t="s">
        <v>1228</v>
      </c>
      <c r="K71" s="226" t="s">
        <v>1246</v>
      </c>
      <c r="L71" s="227">
        <v>4</v>
      </c>
      <c r="M71" s="226" t="s">
        <v>1800</v>
      </c>
      <c r="N71" s="229">
        <v>50</v>
      </c>
      <c r="O71" s="225">
        <v>44545</v>
      </c>
      <c r="P71" s="225"/>
      <c r="Q71" s="225">
        <v>43451</v>
      </c>
      <c r="R71" s="226" t="s">
        <v>53</v>
      </c>
      <c r="S71" s="226" t="s">
        <v>67</v>
      </c>
      <c r="T71" s="226" t="s">
        <v>2276</v>
      </c>
    </row>
    <row r="72" spans="1:20" ht="9.75" customHeight="1" x14ac:dyDescent="0.25">
      <c r="A72" s="226">
        <v>887</v>
      </c>
      <c r="B72" s="226" t="s">
        <v>1247</v>
      </c>
      <c r="C72" s="226" t="s">
        <v>1248</v>
      </c>
      <c r="D72" s="226" t="s">
        <v>32</v>
      </c>
      <c r="E72" s="276" t="s">
        <v>1211</v>
      </c>
      <c r="F72" s="226" t="s">
        <v>1249</v>
      </c>
      <c r="G72" s="226" t="s">
        <v>43</v>
      </c>
      <c r="H72" s="226" t="s">
        <v>961</v>
      </c>
      <c r="I72" s="226" t="s">
        <v>48</v>
      </c>
      <c r="J72" s="226" t="s">
        <v>1228</v>
      </c>
      <c r="K72" s="226" t="s">
        <v>1250</v>
      </c>
      <c r="L72" s="227">
        <v>1</v>
      </c>
      <c r="M72" s="226" t="s">
        <v>1800</v>
      </c>
      <c r="N72" s="229">
        <v>40</v>
      </c>
      <c r="O72" s="225">
        <v>44552</v>
      </c>
      <c r="P72" s="225"/>
      <c r="Q72" s="225">
        <v>42234</v>
      </c>
      <c r="R72" s="226" t="s">
        <v>53</v>
      </c>
      <c r="S72" s="226" t="s">
        <v>67</v>
      </c>
      <c r="T72" s="226" t="s">
        <v>2060</v>
      </c>
    </row>
    <row r="73" spans="1:20" ht="9.75" customHeight="1" x14ac:dyDescent="0.25">
      <c r="A73" s="226">
        <v>889</v>
      </c>
      <c r="B73" s="226" t="s">
        <v>1251</v>
      </c>
      <c r="C73" s="226" t="s">
        <v>1252</v>
      </c>
      <c r="D73" s="226" t="s">
        <v>32</v>
      </c>
      <c r="E73" s="226" t="s">
        <v>1211</v>
      </c>
      <c r="F73" s="226" t="s">
        <v>1253</v>
      </c>
      <c r="G73" s="226" t="s">
        <v>43</v>
      </c>
      <c r="H73" s="226" t="s">
        <v>961</v>
      </c>
      <c r="I73" s="226" t="s">
        <v>48</v>
      </c>
      <c r="J73" s="226" t="s">
        <v>1228</v>
      </c>
      <c r="K73" s="226" t="s">
        <v>1254</v>
      </c>
      <c r="L73" s="227">
        <v>14</v>
      </c>
      <c r="M73" s="226" t="s">
        <v>1800</v>
      </c>
      <c r="N73" s="229">
        <v>61</v>
      </c>
      <c r="O73" s="225">
        <v>44547</v>
      </c>
      <c r="P73" s="225"/>
      <c r="Q73" s="225">
        <v>44041</v>
      </c>
      <c r="R73" s="226" t="s">
        <v>53</v>
      </c>
      <c r="S73" s="226" t="s">
        <v>1819</v>
      </c>
      <c r="T73" s="226" t="s">
        <v>2591</v>
      </c>
    </row>
    <row r="74" spans="1:20" ht="9.75" customHeight="1" x14ac:dyDescent="0.25">
      <c r="A74" s="226">
        <v>603</v>
      </c>
      <c r="B74" s="226" t="s">
        <v>306</v>
      </c>
      <c r="C74" s="226" t="s">
        <v>2369</v>
      </c>
      <c r="D74" s="226" t="s">
        <v>307</v>
      </c>
      <c r="E74" s="226" t="s">
        <v>1211</v>
      </c>
      <c r="F74" s="226" t="s">
        <v>1255</v>
      </c>
      <c r="G74" s="226" t="s">
        <v>43</v>
      </c>
      <c r="H74" s="226" t="s">
        <v>961</v>
      </c>
      <c r="I74" s="226" t="s">
        <v>44</v>
      </c>
      <c r="J74" s="226" t="s">
        <v>1219</v>
      </c>
      <c r="K74" s="226" t="s">
        <v>308</v>
      </c>
      <c r="L74" s="227">
        <v>1</v>
      </c>
      <c r="M74" s="226" t="s">
        <v>1800</v>
      </c>
      <c r="N74" s="229">
        <v>3</v>
      </c>
      <c r="O74" s="225">
        <v>44433</v>
      </c>
      <c r="P74" s="225"/>
      <c r="Q74" s="225">
        <v>44029</v>
      </c>
      <c r="R74" s="226" t="s">
        <v>53</v>
      </c>
      <c r="S74" s="226" t="s">
        <v>211</v>
      </c>
      <c r="T74" s="226" t="s">
        <v>2535</v>
      </c>
    </row>
    <row r="75" spans="1:20" ht="9.75" customHeight="1" x14ac:dyDescent="0.25">
      <c r="A75" s="226">
        <v>1487</v>
      </c>
      <c r="B75" s="226" t="s">
        <v>2124</v>
      </c>
      <c r="C75" s="226" t="s">
        <v>1256</v>
      </c>
      <c r="D75" s="226" t="s">
        <v>32</v>
      </c>
      <c r="E75" s="226" t="s">
        <v>1211</v>
      </c>
      <c r="F75" s="226" t="s">
        <v>1255</v>
      </c>
      <c r="G75" s="226" t="s">
        <v>47</v>
      </c>
      <c r="H75" s="226" t="s">
        <v>963</v>
      </c>
      <c r="I75" s="226" t="s">
        <v>44</v>
      </c>
      <c r="J75" s="226" t="s">
        <v>1228</v>
      </c>
      <c r="K75" s="226" t="s">
        <v>1257</v>
      </c>
      <c r="L75" s="227">
        <v>9</v>
      </c>
      <c r="M75" s="226" t="s">
        <v>1800</v>
      </c>
      <c r="N75" s="229">
        <v>3</v>
      </c>
      <c r="O75" s="225">
        <v>44428</v>
      </c>
      <c r="P75" s="225"/>
      <c r="Q75" s="225">
        <v>43775</v>
      </c>
      <c r="R75" s="226" t="s">
        <v>53</v>
      </c>
      <c r="S75" s="226" t="s">
        <v>1225</v>
      </c>
      <c r="T75" s="226" t="s">
        <v>2338</v>
      </c>
    </row>
    <row r="76" spans="1:20" ht="9.75" customHeight="1" x14ac:dyDescent="0.25">
      <c r="A76" s="226">
        <v>1488</v>
      </c>
      <c r="B76" s="226" t="s">
        <v>1986</v>
      </c>
      <c r="C76" s="226" t="s">
        <v>1258</v>
      </c>
      <c r="D76" s="226" t="s">
        <v>32</v>
      </c>
      <c r="E76" s="226" t="s">
        <v>1211</v>
      </c>
      <c r="F76" s="226" t="s">
        <v>1255</v>
      </c>
      <c r="G76" s="226" t="s">
        <v>47</v>
      </c>
      <c r="H76" s="226" t="s">
        <v>963</v>
      </c>
      <c r="I76" s="226" t="s">
        <v>44</v>
      </c>
      <c r="J76" s="226" t="s">
        <v>1228</v>
      </c>
      <c r="K76" s="226" t="s">
        <v>1259</v>
      </c>
      <c r="L76" s="227">
        <v>9</v>
      </c>
      <c r="M76" s="226" t="s">
        <v>1800</v>
      </c>
      <c r="N76" s="229">
        <v>1</v>
      </c>
      <c r="O76" s="225">
        <v>44552</v>
      </c>
      <c r="P76" s="225"/>
      <c r="Q76" s="225">
        <v>43599</v>
      </c>
      <c r="R76" s="226" t="s">
        <v>53</v>
      </c>
      <c r="S76" s="226" t="s">
        <v>1220</v>
      </c>
      <c r="T76" s="226" t="s">
        <v>2536</v>
      </c>
    </row>
    <row r="77" spans="1:20" ht="9.75" customHeight="1" x14ac:dyDescent="0.25">
      <c r="A77" s="226">
        <v>1489</v>
      </c>
      <c r="B77" s="226" t="s">
        <v>1890</v>
      </c>
      <c r="C77" s="226" t="s">
        <v>1260</v>
      </c>
      <c r="D77" s="226" t="s">
        <v>32</v>
      </c>
      <c r="E77" s="226" t="s">
        <v>1211</v>
      </c>
      <c r="F77" s="226" t="s">
        <v>1255</v>
      </c>
      <c r="G77" s="226" t="s">
        <v>47</v>
      </c>
      <c r="H77" s="226" t="s">
        <v>963</v>
      </c>
      <c r="I77" s="226" t="s">
        <v>44</v>
      </c>
      <c r="J77" s="226" t="s">
        <v>1228</v>
      </c>
      <c r="K77" s="226" t="s">
        <v>1261</v>
      </c>
      <c r="L77" s="227">
        <v>24</v>
      </c>
      <c r="M77" s="226" t="s">
        <v>1800</v>
      </c>
      <c r="N77" s="229">
        <v>24</v>
      </c>
      <c r="O77" s="225">
        <v>44428</v>
      </c>
      <c r="P77" s="225"/>
      <c r="Q77" s="225"/>
      <c r="R77" s="226" t="s">
        <v>49</v>
      </c>
      <c r="S77" s="226" t="s">
        <v>2334</v>
      </c>
      <c r="T77" s="226" t="s">
        <v>2886</v>
      </c>
    </row>
    <row r="78" spans="1:20" ht="9.75" customHeight="1" x14ac:dyDescent="0.25">
      <c r="A78" s="226">
        <v>1492</v>
      </c>
      <c r="B78" s="226" t="s">
        <v>2592</v>
      </c>
      <c r="C78" s="226" t="s">
        <v>1262</v>
      </c>
      <c r="D78" s="226" t="s">
        <v>32</v>
      </c>
      <c r="E78" s="226" t="s">
        <v>1211</v>
      </c>
      <c r="F78" s="226" t="s">
        <v>1255</v>
      </c>
      <c r="G78" s="226" t="s">
        <v>47</v>
      </c>
      <c r="H78" s="226" t="s">
        <v>963</v>
      </c>
      <c r="I78" s="226" t="s">
        <v>48</v>
      </c>
      <c r="J78" s="226" t="s">
        <v>1228</v>
      </c>
      <c r="K78" s="226" t="s">
        <v>1263</v>
      </c>
      <c r="L78" s="227">
        <v>24</v>
      </c>
      <c r="M78" s="226" t="s">
        <v>1800</v>
      </c>
      <c r="N78" s="229">
        <v>1</v>
      </c>
      <c r="O78" s="225">
        <v>44552</v>
      </c>
      <c r="P78" s="225"/>
      <c r="Q78" s="225">
        <v>44028</v>
      </c>
      <c r="R78" s="226" t="s">
        <v>53</v>
      </c>
      <c r="S78" s="226" t="s">
        <v>96</v>
      </c>
      <c r="T78" s="226" t="s">
        <v>2887</v>
      </c>
    </row>
    <row r="79" spans="1:20" ht="9.75" customHeight="1" x14ac:dyDescent="0.25">
      <c r="A79" s="226">
        <v>1493</v>
      </c>
      <c r="B79" s="226" t="s">
        <v>1891</v>
      </c>
      <c r="C79" s="226" t="s">
        <v>1264</v>
      </c>
      <c r="D79" s="226" t="s">
        <v>32</v>
      </c>
      <c r="E79" s="226" t="s">
        <v>1211</v>
      </c>
      <c r="F79" s="226" t="s">
        <v>1255</v>
      </c>
      <c r="G79" s="226" t="s">
        <v>47</v>
      </c>
      <c r="H79" s="226" t="s">
        <v>963</v>
      </c>
      <c r="I79" s="226" t="s">
        <v>48</v>
      </c>
      <c r="J79" s="226" t="s">
        <v>1228</v>
      </c>
      <c r="K79" s="226" t="s">
        <v>1265</v>
      </c>
      <c r="L79" s="227">
        <v>6</v>
      </c>
      <c r="M79" s="226" t="s">
        <v>1800</v>
      </c>
      <c r="N79" s="229">
        <v>77</v>
      </c>
      <c r="O79" s="225">
        <v>44166</v>
      </c>
      <c r="P79" s="225"/>
      <c r="Q79" s="225">
        <v>44048</v>
      </c>
      <c r="R79" s="226" t="s">
        <v>53</v>
      </c>
      <c r="S79" s="226" t="s">
        <v>1819</v>
      </c>
      <c r="T79" s="226" t="s">
        <v>2722</v>
      </c>
    </row>
    <row r="80" spans="1:20" ht="9.75" customHeight="1" x14ac:dyDescent="0.25">
      <c r="A80" s="226">
        <v>1494</v>
      </c>
      <c r="B80" s="226" t="s">
        <v>2133</v>
      </c>
      <c r="C80" s="226" t="s">
        <v>1266</v>
      </c>
      <c r="D80" s="226" t="s">
        <v>32</v>
      </c>
      <c r="E80" s="226" t="s">
        <v>1211</v>
      </c>
      <c r="F80" s="226" t="s">
        <v>1255</v>
      </c>
      <c r="G80" s="226" t="s">
        <v>47</v>
      </c>
      <c r="H80" s="226" t="s">
        <v>963</v>
      </c>
      <c r="I80" s="226" t="s">
        <v>168</v>
      </c>
      <c r="J80" s="226" t="s">
        <v>1228</v>
      </c>
      <c r="K80" s="226" t="s">
        <v>1267</v>
      </c>
      <c r="L80" s="227">
        <v>0</v>
      </c>
      <c r="M80" s="226" t="s">
        <v>1800</v>
      </c>
      <c r="N80" s="229">
        <v>46</v>
      </c>
      <c r="O80" s="225">
        <v>44210</v>
      </c>
      <c r="P80" s="225"/>
      <c r="Q80" s="225">
        <v>44013</v>
      </c>
      <c r="R80" s="226" t="s">
        <v>53</v>
      </c>
      <c r="S80" s="226" t="s">
        <v>50</v>
      </c>
      <c r="T80" s="226" t="s">
        <v>2723</v>
      </c>
    </row>
    <row r="81" spans="1:20" ht="9.75" customHeight="1" x14ac:dyDescent="0.25">
      <c r="A81" s="226">
        <v>911</v>
      </c>
      <c r="B81" s="226" t="s">
        <v>1268</v>
      </c>
      <c r="C81" s="226" t="s">
        <v>1269</v>
      </c>
      <c r="D81" s="226" t="s">
        <v>32</v>
      </c>
      <c r="E81" s="226" t="s">
        <v>1211</v>
      </c>
      <c r="F81" s="226" t="s">
        <v>1270</v>
      </c>
      <c r="G81" s="226" t="s">
        <v>43</v>
      </c>
      <c r="H81" s="226" t="s">
        <v>961</v>
      </c>
      <c r="I81" s="226" t="s">
        <v>44</v>
      </c>
      <c r="J81" s="226" t="s">
        <v>1228</v>
      </c>
      <c r="K81" s="226" t="s">
        <v>1271</v>
      </c>
      <c r="L81" s="227">
        <v>7</v>
      </c>
      <c r="M81" s="226" t="s">
        <v>1800</v>
      </c>
      <c r="N81" s="229">
        <v>46</v>
      </c>
      <c r="O81" s="225">
        <v>44550</v>
      </c>
      <c r="P81" s="225"/>
      <c r="Q81" s="225">
        <v>42235</v>
      </c>
      <c r="R81" s="226" t="s">
        <v>53</v>
      </c>
      <c r="S81" s="226" t="s">
        <v>67</v>
      </c>
      <c r="T81" s="226" t="s">
        <v>2180</v>
      </c>
    </row>
    <row r="82" spans="1:20" ht="9.75" customHeight="1" x14ac:dyDescent="0.25">
      <c r="A82" s="226">
        <v>1925</v>
      </c>
      <c r="B82" s="226" t="s">
        <v>2810</v>
      </c>
      <c r="C82" s="226" t="s">
        <v>1886</v>
      </c>
      <c r="D82" s="226" t="s">
        <v>32</v>
      </c>
      <c r="E82" s="226" t="s">
        <v>1214</v>
      </c>
      <c r="F82" s="226" t="s">
        <v>1843</v>
      </c>
      <c r="G82" s="226" t="s">
        <v>47</v>
      </c>
      <c r="H82" s="226" t="s">
        <v>963</v>
      </c>
      <c r="I82" s="226" t="s">
        <v>44</v>
      </c>
      <c r="J82" s="226" t="s">
        <v>1219</v>
      </c>
      <c r="K82" s="226" t="s">
        <v>796</v>
      </c>
      <c r="L82" s="227">
        <v>0</v>
      </c>
      <c r="M82" s="226" t="s">
        <v>1799</v>
      </c>
      <c r="N82" s="229">
        <v>30</v>
      </c>
      <c r="O82" s="225">
        <v>44424</v>
      </c>
      <c r="P82" s="225"/>
      <c r="Q82" s="225">
        <v>43889</v>
      </c>
      <c r="R82" s="226" t="s">
        <v>53</v>
      </c>
      <c r="S82" s="226" t="s">
        <v>50</v>
      </c>
      <c r="T82" s="226" t="s">
        <v>32</v>
      </c>
    </row>
    <row r="83" spans="1:20" ht="9.75" customHeight="1" x14ac:dyDescent="0.25">
      <c r="A83" s="226">
        <v>1066</v>
      </c>
      <c r="B83" s="226" t="s">
        <v>1018</v>
      </c>
      <c r="C83" s="226" t="s">
        <v>199</v>
      </c>
      <c r="D83" s="226" t="s">
        <v>199</v>
      </c>
      <c r="E83" s="226" t="s">
        <v>12</v>
      </c>
      <c r="F83" s="226" t="s">
        <v>200</v>
      </c>
      <c r="G83" s="226" t="s">
        <v>47</v>
      </c>
      <c r="H83" s="226" t="s">
        <v>962</v>
      </c>
      <c r="I83" s="226" t="s">
        <v>44</v>
      </c>
      <c r="J83" s="226" t="s">
        <v>1219</v>
      </c>
      <c r="K83" s="226" t="s">
        <v>201</v>
      </c>
      <c r="L83" s="227">
        <v>24</v>
      </c>
      <c r="M83" s="226" t="s">
        <v>1802</v>
      </c>
      <c r="N83" s="229">
        <v>65</v>
      </c>
      <c r="O83" s="225">
        <v>44377</v>
      </c>
      <c r="P83" s="225"/>
      <c r="Q83" s="225">
        <v>43927</v>
      </c>
      <c r="R83" s="226" t="s">
        <v>53</v>
      </c>
      <c r="S83" s="226" t="s">
        <v>211</v>
      </c>
      <c r="T83" s="226" t="s">
        <v>2888</v>
      </c>
    </row>
    <row r="84" spans="1:20" ht="9.75" customHeight="1" x14ac:dyDescent="0.25">
      <c r="A84" s="226">
        <v>1906</v>
      </c>
      <c r="B84" s="226" t="s">
        <v>1019</v>
      </c>
      <c r="C84" s="226" t="s">
        <v>684</v>
      </c>
      <c r="D84" s="226" t="s">
        <v>32</v>
      </c>
      <c r="E84" s="226" t="s">
        <v>12</v>
      </c>
      <c r="F84" s="226" t="s">
        <v>200</v>
      </c>
      <c r="G84" s="226" t="s">
        <v>43</v>
      </c>
      <c r="H84" s="226" t="s">
        <v>963</v>
      </c>
      <c r="I84" s="226" t="s">
        <v>44</v>
      </c>
      <c r="J84" s="226" t="s">
        <v>1219</v>
      </c>
      <c r="K84" s="226" t="s">
        <v>958</v>
      </c>
      <c r="L84" s="227">
        <v>7</v>
      </c>
      <c r="M84" s="226" t="s">
        <v>1802</v>
      </c>
      <c r="N84" s="229">
        <v>1</v>
      </c>
      <c r="O84" s="225">
        <v>44253</v>
      </c>
      <c r="P84" s="225"/>
      <c r="Q84" s="225">
        <v>42957</v>
      </c>
      <c r="R84" s="226" t="s">
        <v>53</v>
      </c>
      <c r="S84" s="226" t="s">
        <v>1225</v>
      </c>
      <c r="T84" s="226" t="s">
        <v>2241</v>
      </c>
    </row>
    <row r="85" spans="1:20" ht="9.75" customHeight="1" x14ac:dyDescent="0.25">
      <c r="A85" s="226">
        <v>1500</v>
      </c>
      <c r="B85" s="226" t="s">
        <v>1020</v>
      </c>
      <c r="C85" s="226" t="s">
        <v>685</v>
      </c>
      <c r="D85" s="226" t="s">
        <v>32</v>
      </c>
      <c r="E85" s="226" t="s">
        <v>12</v>
      </c>
      <c r="F85" s="226" t="s">
        <v>200</v>
      </c>
      <c r="G85" s="226" t="s">
        <v>47</v>
      </c>
      <c r="H85" s="226" t="s">
        <v>963</v>
      </c>
      <c r="I85" s="226" t="s">
        <v>44</v>
      </c>
      <c r="J85" s="226" t="s">
        <v>1219</v>
      </c>
      <c r="K85" s="226" t="s">
        <v>686</v>
      </c>
      <c r="L85" s="227">
        <v>7</v>
      </c>
      <c r="M85" s="226" t="s">
        <v>1802</v>
      </c>
      <c r="N85" s="229">
        <v>5</v>
      </c>
      <c r="O85" s="225">
        <v>44438</v>
      </c>
      <c r="P85" s="225"/>
      <c r="Q85" s="225">
        <v>43419</v>
      </c>
      <c r="R85" s="226" t="s">
        <v>53</v>
      </c>
      <c r="S85" s="226" t="s">
        <v>113</v>
      </c>
      <c r="T85" s="226" t="s">
        <v>2593</v>
      </c>
    </row>
    <row r="86" spans="1:20" ht="9.75" customHeight="1" x14ac:dyDescent="0.25">
      <c r="A86" s="226">
        <v>459</v>
      </c>
      <c r="B86" s="226" t="s">
        <v>203</v>
      </c>
      <c r="C86" s="226" t="s">
        <v>204</v>
      </c>
      <c r="D86" s="226" t="s">
        <v>204</v>
      </c>
      <c r="E86" s="226" t="s">
        <v>12</v>
      </c>
      <c r="F86" s="226" t="s">
        <v>202</v>
      </c>
      <c r="G86" s="226" t="s">
        <v>43</v>
      </c>
      <c r="H86" s="226" t="s">
        <v>961</v>
      </c>
      <c r="I86" s="226" t="s">
        <v>44</v>
      </c>
      <c r="J86" s="226" t="s">
        <v>1219</v>
      </c>
      <c r="K86" s="226" t="s">
        <v>205</v>
      </c>
      <c r="L86" s="227">
        <v>9</v>
      </c>
      <c r="M86" s="226" t="s">
        <v>1802</v>
      </c>
      <c r="N86" s="229">
        <v>70</v>
      </c>
      <c r="O86" s="225">
        <v>44226</v>
      </c>
      <c r="P86" s="225"/>
      <c r="Q86" s="225">
        <v>43927</v>
      </c>
      <c r="R86" s="226" t="s">
        <v>53</v>
      </c>
      <c r="S86" s="226" t="s">
        <v>211</v>
      </c>
      <c r="T86" s="226" t="s">
        <v>2889</v>
      </c>
    </row>
    <row r="87" spans="1:20" ht="9.75" customHeight="1" x14ac:dyDescent="0.25">
      <c r="A87" s="226">
        <v>14</v>
      </c>
      <c r="B87" s="226" t="s">
        <v>206</v>
      </c>
      <c r="C87" s="226" t="s">
        <v>207</v>
      </c>
      <c r="D87" s="226" t="s">
        <v>207</v>
      </c>
      <c r="E87" s="226" t="s">
        <v>12</v>
      </c>
      <c r="F87" s="226" t="s">
        <v>124</v>
      </c>
      <c r="G87" s="226" t="s">
        <v>47</v>
      </c>
      <c r="H87" s="226" t="s">
        <v>960</v>
      </c>
      <c r="I87" s="226" t="s">
        <v>48</v>
      </c>
      <c r="J87" s="226" t="s">
        <v>1219</v>
      </c>
      <c r="K87" s="226" t="s">
        <v>208</v>
      </c>
      <c r="L87" s="227">
        <v>8</v>
      </c>
      <c r="M87" s="226" t="s">
        <v>1802</v>
      </c>
      <c r="N87" s="229">
        <v>80</v>
      </c>
      <c r="O87" s="225">
        <v>44285</v>
      </c>
      <c r="P87" s="225"/>
      <c r="Q87" s="225">
        <v>43913</v>
      </c>
      <c r="R87" s="226" t="s">
        <v>53</v>
      </c>
      <c r="S87" s="226" t="s">
        <v>211</v>
      </c>
      <c r="T87" s="226" t="s">
        <v>2890</v>
      </c>
    </row>
    <row r="88" spans="1:20" ht="9.75" customHeight="1" x14ac:dyDescent="0.25">
      <c r="A88" s="226">
        <v>366</v>
      </c>
      <c r="B88" s="226" t="s">
        <v>1021</v>
      </c>
      <c r="C88" s="226" t="s">
        <v>1272</v>
      </c>
      <c r="D88" s="226" t="s">
        <v>1272</v>
      </c>
      <c r="E88" s="226" t="s">
        <v>12</v>
      </c>
      <c r="F88" s="226" t="s">
        <v>124</v>
      </c>
      <c r="G88" s="226" t="s">
        <v>43</v>
      </c>
      <c r="H88" s="226" t="s">
        <v>960</v>
      </c>
      <c r="I88" s="226" t="s">
        <v>44</v>
      </c>
      <c r="J88" s="226" t="s">
        <v>1219</v>
      </c>
      <c r="K88" s="226" t="s">
        <v>210</v>
      </c>
      <c r="L88" s="227">
        <v>14</v>
      </c>
      <c r="M88" s="226" t="s">
        <v>1802</v>
      </c>
      <c r="N88" s="229">
        <v>69</v>
      </c>
      <c r="O88" s="225">
        <v>44560</v>
      </c>
      <c r="P88" s="225"/>
      <c r="Q88" s="225">
        <v>43719</v>
      </c>
      <c r="R88" s="226" t="s">
        <v>53</v>
      </c>
      <c r="S88" s="226" t="s">
        <v>137</v>
      </c>
      <c r="T88" s="226" t="s">
        <v>2724</v>
      </c>
    </row>
    <row r="89" spans="1:20" ht="9.75" customHeight="1" x14ac:dyDescent="0.25">
      <c r="A89" s="226">
        <v>11</v>
      </c>
      <c r="B89" s="226" t="s">
        <v>212</v>
      </c>
      <c r="C89" s="226" t="s">
        <v>213</v>
      </c>
      <c r="D89" s="226" t="s">
        <v>213</v>
      </c>
      <c r="E89" s="226" t="s">
        <v>12</v>
      </c>
      <c r="F89" s="226" t="s">
        <v>124</v>
      </c>
      <c r="G89" s="226" t="s">
        <v>47</v>
      </c>
      <c r="H89" s="226" t="s">
        <v>960</v>
      </c>
      <c r="I89" s="226" t="s">
        <v>48</v>
      </c>
      <c r="J89" s="226" t="s">
        <v>1219</v>
      </c>
      <c r="K89" s="226" t="s">
        <v>214</v>
      </c>
      <c r="L89" s="227">
        <v>20</v>
      </c>
      <c r="M89" s="226" t="s">
        <v>1802</v>
      </c>
      <c r="N89" s="229">
        <v>60</v>
      </c>
      <c r="O89" s="225">
        <v>44285</v>
      </c>
      <c r="P89" s="225"/>
      <c r="Q89" s="225">
        <v>43868</v>
      </c>
      <c r="R89" s="226" t="s">
        <v>53</v>
      </c>
      <c r="S89" s="226" t="s">
        <v>211</v>
      </c>
      <c r="T89" s="226" t="s">
        <v>2891</v>
      </c>
    </row>
    <row r="90" spans="1:20" ht="9.75" customHeight="1" x14ac:dyDescent="0.25">
      <c r="A90" s="226">
        <v>1502</v>
      </c>
      <c r="B90" s="226" t="s">
        <v>1022</v>
      </c>
      <c r="C90" s="226" t="s">
        <v>687</v>
      </c>
      <c r="D90" s="226" t="s">
        <v>32</v>
      </c>
      <c r="E90" s="226" t="s">
        <v>12</v>
      </c>
      <c r="F90" s="226" t="s">
        <v>124</v>
      </c>
      <c r="G90" s="226" t="s">
        <v>47</v>
      </c>
      <c r="H90" s="226" t="s">
        <v>963</v>
      </c>
      <c r="I90" s="226" t="s">
        <v>44</v>
      </c>
      <c r="J90" s="226" t="s">
        <v>1219</v>
      </c>
      <c r="K90" s="226" t="s">
        <v>688</v>
      </c>
      <c r="L90" s="227">
        <v>7</v>
      </c>
      <c r="M90" s="226" t="s">
        <v>1802</v>
      </c>
      <c r="N90" s="229">
        <v>75</v>
      </c>
      <c r="O90" s="225">
        <v>44285</v>
      </c>
      <c r="P90" s="225"/>
      <c r="Q90" s="225">
        <v>44063</v>
      </c>
      <c r="R90" s="226" t="s">
        <v>53</v>
      </c>
      <c r="S90" s="226" t="s">
        <v>50</v>
      </c>
      <c r="T90" s="226" t="s">
        <v>2892</v>
      </c>
    </row>
    <row r="91" spans="1:20" ht="9.75" customHeight="1" x14ac:dyDescent="0.25">
      <c r="A91" s="226">
        <v>451</v>
      </c>
      <c r="B91" s="226" t="s">
        <v>215</v>
      </c>
      <c r="C91" s="226" t="s">
        <v>216</v>
      </c>
      <c r="D91" s="226" t="s">
        <v>216</v>
      </c>
      <c r="E91" s="226" t="s">
        <v>12</v>
      </c>
      <c r="F91" s="226" t="s">
        <v>217</v>
      </c>
      <c r="G91" s="226" t="s">
        <v>47</v>
      </c>
      <c r="H91" s="226" t="s">
        <v>961</v>
      </c>
      <c r="I91" s="226" t="s">
        <v>48</v>
      </c>
      <c r="J91" s="226" t="s">
        <v>1219</v>
      </c>
      <c r="K91" s="226" t="s">
        <v>218</v>
      </c>
      <c r="L91" s="227">
        <v>6</v>
      </c>
      <c r="M91" s="226" t="s">
        <v>1802</v>
      </c>
      <c r="N91" s="229">
        <v>66</v>
      </c>
      <c r="O91" s="225">
        <v>44285</v>
      </c>
      <c r="P91" s="225"/>
      <c r="Q91" s="225">
        <v>43909</v>
      </c>
      <c r="R91" s="226" t="s">
        <v>53</v>
      </c>
      <c r="S91" s="101" t="s">
        <v>67</v>
      </c>
      <c r="T91" s="226" t="s">
        <v>2893</v>
      </c>
    </row>
    <row r="92" spans="1:20" ht="9.75" customHeight="1" x14ac:dyDescent="0.25">
      <c r="A92" s="226">
        <v>1503</v>
      </c>
      <c r="B92" s="226" t="s">
        <v>1023</v>
      </c>
      <c r="C92" s="226" t="s">
        <v>689</v>
      </c>
      <c r="D92" s="226" t="s">
        <v>32</v>
      </c>
      <c r="E92" s="226" t="s">
        <v>12</v>
      </c>
      <c r="F92" s="226" t="s">
        <v>217</v>
      </c>
      <c r="G92" s="226" t="s">
        <v>47</v>
      </c>
      <c r="H92" s="226" t="s">
        <v>963</v>
      </c>
      <c r="I92" s="226" t="s">
        <v>44</v>
      </c>
      <c r="J92" s="226" t="s">
        <v>1219</v>
      </c>
      <c r="K92" s="226" t="s">
        <v>690</v>
      </c>
      <c r="L92" s="227">
        <v>5</v>
      </c>
      <c r="M92" s="226" t="s">
        <v>1802</v>
      </c>
      <c r="N92" s="229">
        <v>8</v>
      </c>
      <c r="O92" s="225">
        <v>44253</v>
      </c>
      <c r="P92" s="225"/>
      <c r="Q92" s="225">
        <v>43909</v>
      </c>
      <c r="R92" s="226" t="s">
        <v>53</v>
      </c>
      <c r="S92" s="226" t="s">
        <v>2337</v>
      </c>
      <c r="T92" s="226" t="s">
        <v>2894</v>
      </c>
    </row>
    <row r="93" spans="1:20" ht="9.75" customHeight="1" x14ac:dyDescent="0.25">
      <c r="A93" s="226">
        <v>1067</v>
      </c>
      <c r="B93" s="226" t="s">
        <v>1024</v>
      </c>
      <c r="C93" s="226" t="s">
        <v>219</v>
      </c>
      <c r="D93" s="226" t="s">
        <v>219</v>
      </c>
      <c r="E93" s="226" t="s">
        <v>12</v>
      </c>
      <c r="F93" s="226" t="s">
        <v>220</v>
      </c>
      <c r="G93" s="226" t="s">
        <v>47</v>
      </c>
      <c r="H93" s="226" t="s">
        <v>962</v>
      </c>
      <c r="I93" s="226" t="s">
        <v>48</v>
      </c>
      <c r="J93" s="226" t="s">
        <v>1219</v>
      </c>
      <c r="K93" s="226" t="s">
        <v>221</v>
      </c>
      <c r="L93" s="227">
        <v>12</v>
      </c>
      <c r="M93" s="226" t="s">
        <v>1802</v>
      </c>
      <c r="N93" s="229">
        <v>18</v>
      </c>
      <c r="O93" s="225">
        <v>44438</v>
      </c>
      <c r="P93" s="225"/>
      <c r="Q93" s="225">
        <v>43592</v>
      </c>
      <c r="R93" s="226" t="s">
        <v>53</v>
      </c>
      <c r="S93" s="226" t="s">
        <v>137</v>
      </c>
      <c r="T93" s="226" t="s">
        <v>2594</v>
      </c>
    </row>
    <row r="94" spans="1:20" ht="9.75" customHeight="1" x14ac:dyDescent="0.25">
      <c r="A94" s="226">
        <v>1505</v>
      </c>
      <c r="B94" s="226" t="s">
        <v>1026</v>
      </c>
      <c r="C94" s="226" t="s">
        <v>475</v>
      </c>
      <c r="D94" s="226" t="s">
        <v>475</v>
      </c>
      <c r="E94" s="226" t="s">
        <v>5</v>
      </c>
      <c r="F94" s="226" t="s">
        <v>64</v>
      </c>
      <c r="G94" s="226" t="s">
        <v>47</v>
      </c>
      <c r="H94" s="226" t="s">
        <v>963</v>
      </c>
      <c r="I94" s="226" t="s">
        <v>44</v>
      </c>
      <c r="J94" s="226" t="s">
        <v>1219</v>
      </c>
      <c r="K94" s="226" t="s">
        <v>476</v>
      </c>
      <c r="L94" s="227">
        <v>9</v>
      </c>
      <c r="M94" s="226" t="s">
        <v>1800</v>
      </c>
      <c r="N94" s="229">
        <v>50</v>
      </c>
      <c r="O94" s="225">
        <v>44212</v>
      </c>
      <c r="P94" s="225"/>
      <c r="Q94" s="225">
        <v>44046</v>
      </c>
      <c r="R94" s="226" t="s">
        <v>53</v>
      </c>
      <c r="S94" s="226" t="s">
        <v>1225</v>
      </c>
      <c r="T94" s="226" t="s">
        <v>2895</v>
      </c>
    </row>
    <row r="95" spans="1:20" ht="9.75" customHeight="1" x14ac:dyDescent="0.25">
      <c r="A95" s="226">
        <v>1506</v>
      </c>
      <c r="B95" s="226" t="s">
        <v>1027</v>
      </c>
      <c r="C95" s="226" t="s">
        <v>691</v>
      </c>
      <c r="D95" s="226" t="s">
        <v>691</v>
      </c>
      <c r="E95" s="226" t="s">
        <v>5</v>
      </c>
      <c r="F95" s="226" t="s">
        <v>64</v>
      </c>
      <c r="G95" s="226" t="s">
        <v>47</v>
      </c>
      <c r="H95" s="226" t="s">
        <v>963</v>
      </c>
      <c r="I95" s="226" t="s">
        <v>44</v>
      </c>
      <c r="J95" s="226" t="s">
        <v>1219</v>
      </c>
      <c r="K95" s="226" t="s">
        <v>692</v>
      </c>
      <c r="L95" s="227">
        <v>9</v>
      </c>
      <c r="M95" s="226" t="s">
        <v>1800</v>
      </c>
      <c r="N95" s="229">
        <v>2</v>
      </c>
      <c r="O95" s="225">
        <v>44438</v>
      </c>
      <c r="P95" s="225"/>
      <c r="Q95" s="225">
        <v>43621</v>
      </c>
      <c r="R95" s="226" t="s">
        <v>53</v>
      </c>
      <c r="S95" s="226" t="s">
        <v>1225</v>
      </c>
      <c r="T95" s="226" t="s">
        <v>2595</v>
      </c>
    </row>
    <row r="96" spans="1:20" ht="9.75" customHeight="1" x14ac:dyDescent="0.25">
      <c r="A96" s="226">
        <v>1910</v>
      </c>
      <c r="B96" s="226" t="s">
        <v>1913</v>
      </c>
      <c r="C96" s="226" t="s">
        <v>1028</v>
      </c>
      <c r="D96" s="226" t="s">
        <v>32</v>
      </c>
      <c r="E96" s="226" t="s">
        <v>5</v>
      </c>
      <c r="F96" s="226" t="s">
        <v>65</v>
      </c>
      <c r="G96" s="226" t="s">
        <v>47</v>
      </c>
      <c r="H96" s="226" t="s">
        <v>960</v>
      </c>
      <c r="I96" s="226" t="s">
        <v>48</v>
      </c>
      <c r="J96" s="226" t="s">
        <v>1219</v>
      </c>
      <c r="K96" s="226" t="s">
        <v>948</v>
      </c>
      <c r="L96" s="227">
        <v>0</v>
      </c>
      <c r="M96" s="226" t="s">
        <v>1800</v>
      </c>
      <c r="N96" s="229">
        <v>35</v>
      </c>
      <c r="O96" s="225">
        <v>44162</v>
      </c>
      <c r="P96" s="225"/>
      <c r="Q96" s="225">
        <v>43615</v>
      </c>
      <c r="R96" s="226" t="s">
        <v>53</v>
      </c>
      <c r="S96" s="226" t="s">
        <v>50</v>
      </c>
      <c r="T96" s="226" t="s">
        <v>2725</v>
      </c>
    </row>
    <row r="97" spans="1:20" ht="9.75" customHeight="1" x14ac:dyDescent="0.25">
      <c r="A97" s="226">
        <v>1911</v>
      </c>
      <c r="B97" s="226" t="s">
        <v>1913</v>
      </c>
      <c r="C97" s="226" t="s">
        <v>1029</v>
      </c>
      <c r="D97" s="226" t="s">
        <v>32</v>
      </c>
      <c r="E97" s="226" t="s">
        <v>5</v>
      </c>
      <c r="F97" s="226" t="s">
        <v>65</v>
      </c>
      <c r="G97" s="226" t="s">
        <v>47</v>
      </c>
      <c r="H97" s="226" t="s">
        <v>960</v>
      </c>
      <c r="I97" s="226" t="s">
        <v>48</v>
      </c>
      <c r="J97" s="226" t="s">
        <v>1219</v>
      </c>
      <c r="K97" s="226" t="s">
        <v>948</v>
      </c>
      <c r="L97" s="227">
        <v>0</v>
      </c>
      <c r="M97" s="226" t="s">
        <v>1800</v>
      </c>
      <c r="N97" s="229">
        <v>88</v>
      </c>
      <c r="O97" s="225">
        <v>44162</v>
      </c>
      <c r="P97" s="225"/>
      <c r="Q97" s="225">
        <v>44053</v>
      </c>
      <c r="R97" s="226" t="s">
        <v>53</v>
      </c>
      <c r="S97" s="226" t="s">
        <v>50</v>
      </c>
      <c r="T97" s="226" t="s">
        <v>2817</v>
      </c>
    </row>
    <row r="98" spans="1:20" ht="9.75" customHeight="1" x14ac:dyDescent="0.25">
      <c r="A98" s="226">
        <v>1078</v>
      </c>
      <c r="B98" s="226" t="s">
        <v>1030</v>
      </c>
      <c r="C98" s="226" t="s">
        <v>132</v>
      </c>
      <c r="D98" s="226" t="s">
        <v>132</v>
      </c>
      <c r="E98" s="226" t="s">
        <v>5</v>
      </c>
      <c r="F98" s="226" t="s">
        <v>65</v>
      </c>
      <c r="G98" s="226" t="s">
        <v>47</v>
      </c>
      <c r="H98" s="226" t="s">
        <v>962</v>
      </c>
      <c r="I98" s="226" t="s">
        <v>44</v>
      </c>
      <c r="J98" s="226" t="s">
        <v>1219</v>
      </c>
      <c r="K98" s="226" t="s">
        <v>133</v>
      </c>
      <c r="L98" s="227">
        <v>24</v>
      </c>
      <c r="M98" s="226" t="s">
        <v>1800</v>
      </c>
      <c r="N98" s="229">
        <v>79</v>
      </c>
      <c r="O98" s="225">
        <v>44225</v>
      </c>
      <c r="P98" s="225"/>
      <c r="Q98" s="225">
        <v>43909</v>
      </c>
      <c r="R98" s="226" t="s">
        <v>53</v>
      </c>
      <c r="S98" s="226" t="s">
        <v>1819</v>
      </c>
      <c r="T98" s="226" t="s">
        <v>2896</v>
      </c>
    </row>
    <row r="99" spans="1:20" ht="9.75" customHeight="1" x14ac:dyDescent="0.25">
      <c r="A99" s="226">
        <v>1513</v>
      </c>
      <c r="B99" s="226" t="s">
        <v>1031</v>
      </c>
      <c r="C99" s="226" t="s">
        <v>590</v>
      </c>
      <c r="D99" s="226" t="s">
        <v>590</v>
      </c>
      <c r="E99" s="226" t="s">
        <v>5</v>
      </c>
      <c r="F99" s="226" t="s">
        <v>65</v>
      </c>
      <c r="G99" s="226" t="s">
        <v>47</v>
      </c>
      <c r="H99" s="226" t="s">
        <v>963</v>
      </c>
      <c r="I99" s="226" t="s">
        <v>48</v>
      </c>
      <c r="J99" s="226" t="s">
        <v>1219</v>
      </c>
      <c r="K99" s="226" t="s">
        <v>591</v>
      </c>
      <c r="L99" s="227">
        <v>12</v>
      </c>
      <c r="M99" s="226" t="s">
        <v>1800</v>
      </c>
      <c r="N99" s="229">
        <v>1</v>
      </c>
      <c r="O99" s="225">
        <v>44438</v>
      </c>
      <c r="P99" s="225"/>
      <c r="Q99" s="225">
        <v>43690</v>
      </c>
      <c r="R99" s="226" t="s">
        <v>53</v>
      </c>
      <c r="S99" s="226" t="s">
        <v>2337</v>
      </c>
      <c r="T99" s="226" t="s">
        <v>2596</v>
      </c>
    </row>
    <row r="100" spans="1:20" ht="9.75" customHeight="1" x14ac:dyDescent="0.25">
      <c r="A100" s="226">
        <v>1514</v>
      </c>
      <c r="B100" s="226" t="s">
        <v>1032</v>
      </c>
      <c r="C100" s="226" t="s">
        <v>693</v>
      </c>
      <c r="D100" s="226" t="s">
        <v>693</v>
      </c>
      <c r="E100" s="226" t="s">
        <v>5</v>
      </c>
      <c r="F100" s="226" t="s">
        <v>65</v>
      </c>
      <c r="G100" s="226" t="s">
        <v>47</v>
      </c>
      <c r="H100" s="226" t="s">
        <v>963</v>
      </c>
      <c r="I100" s="226" t="s">
        <v>48</v>
      </c>
      <c r="J100" s="226" t="s">
        <v>1219</v>
      </c>
      <c r="K100" s="226" t="s">
        <v>694</v>
      </c>
      <c r="L100" s="227">
        <v>12</v>
      </c>
      <c r="M100" s="226" t="s">
        <v>1800</v>
      </c>
      <c r="N100" s="229">
        <v>60</v>
      </c>
      <c r="O100" s="225">
        <v>44162</v>
      </c>
      <c r="P100" s="225"/>
      <c r="Q100" s="225">
        <v>44050</v>
      </c>
      <c r="R100" s="226" t="s">
        <v>53</v>
      </c>
      <c r="S100" s="226" t="s">
        <v>1819</v>
      </c>
      <c r="T100" s="226" t="s">
        <v>2897</v>
      </c>
    </row>
    <row r="101" spans="1:20" ht="9.75" customHeight="1" x14ac:dyDescent="0.25">
      <c r="A101" s="226">
        <v>1515</v>
      </c>
      <c r="B101" s="226" t="s">
        <v>1033</v>
      </c>
      <c r="C101" s="226" t="s">
        <v>477</v>
      </c>
      <c r="D101" s="226" t="s">
        <v>477</v>
      </c>
      <c r="E101" s="276" t="s">
        <v>5</v>
      </c>
      <c r="F101" s="226" t="s">
        <v>65</v>
      </c>
      <c r="G101" s="226" t="s">
        <v>47</v>
      </c>
      <c r="H101" s="226" t="s">
        <v>963</v>
      </c>
      <c r="I101" s="226" t="s">
        <v>48</v>
      </c>
      <c r="J101" s="226" t="s">
        <v>1219</v>
      </c>
      <c r="K101" s="226" t="s">
        <v>478</v>
      </c>
      <c r="L101" s="227">
        <v>24</v>
      </c>
      <c r="M101" s="226" t="s">
        <v>1800</v>
      </c>
      <c r="N101" s="229">
        <v>77</v>
      </c>
      <c r="O101" s="225">
        <v>44175</v>
      </c>
      <c r="P101" s="225"/>
      <c r="Q101" s="225">
        <v>44067</v>
      </c>
      <c r="R101" s="226" t="s">
        <v>53</v>
      </c>
      <c r="S101" s="226" t="s">
        <v>50</v>
      </c>
      <c r="T101" s="226" t="s">
        <v>2898</v>
      </c>
    </row>
    <row r="102" spans="1:20" ht="9.75" customHeight="1" x14ac:dyDescent="0.25">
      <c r="A102" s="226">
        <v>1516</v>
      </c>
      <c r="B102" s="226" t="s">
        <v>1034</v>
      </c>
      <c r="C102" s="226" t="s">
        <v>695</v>
      </c>
      <c r="D102" s="226" t="s">
        <v>32</v>
      </c>
      <c r="E102" s="226" t="s">
        <v>5</v>
      </c>
      <c r="F102" s="226" t="s">
        <v>65</v>
      </c>
      <c r="G102" s="226" t="s">
        <v>47</v>
      </c>
      <c r="H102" s="226" t="s">
        <v>963</v>
      </c>
      <c r="I102" s="226" t="s">
        <v>48</v>
      </c>
      <c r="J102" s="226" t="s">
        <v>1219</v>
      </c>
      <c r="K102" s="226" t="s">
        <v>696</v>
      </c>
      <c r="L102" s="227">
        <v>12</v>
      </c>
      <c r="M102" s="226" t="s">
        <v>1800</v>
      </c>
      <c r="N102" s="229">
        <v>1</v>
      </c>
      <c r="O102" s="225">
        <v>44546</v>
      </c>
      <c r="P102" s="225"/>
      <c r="Q102" s="225">
        <v>42969</v>
      </c>
      <c r="R102" s="226" t="s">
        <v>53</v>
      </c>
      <c r="S102" s="226" t="s">
        <v>317</v>
      </c>
      <c r="T102" s="226" t="s">
        <v>2597</v>
      </c>
    </row>
    <row r="103" spans="1:20" ht="9.75" customHeight="1" x14ac:dyDescent="0.25">
      <c r="A103" s="226">
        <v>1520</v>
      </c>
      <c r="B103" s="226" t="s">
        <v>1035</v>
      </c>
      <c r="C103" s="226" t="s">
        <v>167</v>
      </c>
      <c r="D103" s="226" t="s">
        <v>167</v>
      </c>
      <c r="E103" s="226" t="s">
        <v>5</v>
      </c>
      <c r="F103" s="226" t="s">
        <v>65</v>
      </c>
      <c r="G103" s="226" t="s">
        <v>47</v>
      </c>
      <c r="H103" s="226" t="s">
        <v>963</v>
      </c>
      <c r="I103" s="226" t="s">
        <v>168</v>
      </c>
      <c r="J103" s="226" t="s">
        <v>1219</v>
      </c>
      <c r="K103" s="226" t="s">
        <v>169</v>
      </c>
      <c r="L103" s="227">
        <v>0</v>
      </c>
      <c r="M103" s="226" t="s">
        <v>1800</v>
      </c>
      <c r="N103" s="229">
        <v>45</v>
      </c>
      <c r="O103" s="225">
        <v>44211</v>
      </c>
      <c r="P103" s="225"/>
      <c r="Q103" s="225">
        <v>43909</v>
      </c>
      <c r="R103" s="226" t="s">
        <v>53</v>
      </c>
      <c r="S103" s="226" t="s">
        <v>1225</v>
      </c>
      <c r="T103" s="226" t="s">
        <v>2863</v>
      </c>
    </row>
    <row r="104" spans="1:20" ht="9.75" customHeight="1" x14ac:dyDescent="0.25">
      <c r="A104" s="226">
        <v>1087</v>
      </c>
      <c r="B104" s="226" t="s">
        <v>32</v>
      </c>
      <c r="C104" s="226" t="s">
        <v>1925</v>
      </c>
      <c r="D104" s="226" t="s">
        <v>32</v>
      </c>
      <c r="E104" s="226" t="s">
        <v>1216</v>
      </c>
      <c r="F104" s="226" t="s">
        <v>1275</v>
      </c>
      <c r="G104" s="226" t="s">
        <v>47</v>
      </c>
      <c r="H104" s="226" t="s">
        <v>962</v>
      </c>
      <c r="I104" s="226" t="s">
        <v>48</v>
      </c>
      <c r="J104" s="226" t="s">
        <v>1228</v>
      </c>
      <c r="K104" s="226" t="s">
        <v>1926</v>
      </c>
      <c r="L104" s="227">
        <v>8</v>
      </c>
      <c r="M104" s="226" t="s">
        <v>1799</v>
      </c>
      <c r="N104" s="229">
        <v>21</v>
      </c>
      <c r="O104" s="225">
        <v>44418</v>
      </c>
      <c r="P104" s="225"/>
      <c r="Q104" s="225">
        <v>43910</v>
      </c>
      <c r="R104" s="226" t="s">
        <v>53</v>
      </c>
      <c r="S104" s="226" t="s">
        <v>67</v>
      </c>
      <c r="T104" s="226" t="s">
        <v>2537</v>
      </c>
    </row>
    <row r="105" spans="1:20" ht="9.75" customHeight="1" x14ac:dyDescent="0.25">
      <c r="A105" s="226">
        <v>1523</v>
      </c>
      <c r="B105" s="226" t="s">
        <v>1945</v>
      </c>
      <c r="C105" s="226" t="s">
        <v>1274</v>
      </c>
      <c r="D105" s="226" t="s">
        <v>32</v>
      </c>
      <c r="E105" s="226" t="s">
        <v>1216</v>
      </c>
      <c r="F105" s="226" t="s">
        <v>1275</v>
      </c>
      <c r="G105" s="226" t="s">
        <v>47</v>
      </c>
      <c r="H105" s="226" t="s">
        <v>963</v>
      </c>
      <c r="I105" s="226" t="s">
        <v>48</v>
      </c>
      <c r="J105" s="226" t="s">
        <v>1228</v>
      </c>
      <c r="K105" s="226" t="s">
        <v>1276</v>
      </c>
      <c r="L105" s="227">
        <v>24</v>
      </c>
      <c r="M105" s="226" t="s">
        <v>1799</v>
      </c>
      <c r="N105" s="229">
        <v>9</v>
      </c>
      <c r="O105" s="225">
        <v>44424</v>
      </c>
      <c r="P105" s="225"/>
      <c r="Q105" s="225">
        <v>43886</v>
      </c>
      <c r="R105" s="226" t="s">
        <v>53</v>
      </c>
      <c r="S105" s="226" t="s">
        <v>1225</v>
      </c>
      <c r="T105" s="226" t="s">
        <v>2598</v>
      </c>
    </row>
    <row r="106" spans="1:20" ht="9.75" customHeight="1" x14ac:dyDescent="0.25">
      <c r="A106" s="226">
        <v>703</v>
      </c>
      <c r="B106" s="226" t="s">
        <v>1277</v>
      </c>
      <c r="C106" s="226" t="s">
        <v>1278</v>
      </c>
      <c r="D106" s="226" t="s">
        <v>32</v>
      </c>
      <c r="E106" s="226" t="s">
        <v>944</v>
      </c>
      <c r="F106" s="226" t="s">
        <v>1279</v>
      </c>
      <c r="G106" s="226" t="s">
        <v>43</v>
      </c>
      <c r="H106" s="226" t="s">
        <v>961</v>
      </c>
      <c r="I106" s="226" t="s">
        <v>48</v>
      </c>
      <c r="J106" s="226" t="s">
        <v>1228</v>
      </c>
      <c r="K106" s="226" t="s">
        <v>1280</v>
      </c>
      <c r="L106" s="227">
        <v>1</v>
      </c>
      <c r="M106" s="226" t="s">
        <v>1800</v>
      </c>
      <c r="N106" s="229">
        <v>5</v>
      </c>
      <c r="O106" s="225">
        <v>44551</v>
      </c>
      <c r="P106" s="225"/>
      <c r="Q106" s="225">
        <v>42892</v>
      </c>
      <c r="R106" s="226" t="s">
        <v>53</v>
      </c>
      <c r="S106" s="226" t="s">
        <v>113</v>
      </c>
      <c r="T106" s="226" t="s">
        <v>2061</v>
      </c>
    </row>
    <row r="107" spans="1:20" ht="9.75" customHeight="1" x14ac:dyDescent="0.25">
      <c r="A107" s="226">
        <v>705</v>
      </c>
      <c r="B107" s="226" t="s">
        <v>1281</v>
      </c>
      <c r="C107" s="226" t="s">
        <v>1282</v>
      </c>
      <c r="D107" s="226" t="s">
        <v>32</v>
      </c>
      <c r="E107" s="226" t="s">
        <v>944</v>
      </c>
      <c r="F107" s="226" t="s">
        <v>1279</v>
      </c>
      <c r="G107" s="226" t="s">
        <v>43</v>
      </c>
      <c r="H107" s="226" t="s">
        <v>961</v>
      </c>
      <c r="I107" s="226" t="s">
        <v>48</v>
      </c>
      <c r="J107" s="226" t="s">
        <v>1228</v>
      </c>
      <c r="K107" s="226" t="s">
        <v>1283</v>
      </c>
      <c r="L107" s="227">
        <v>2</v>
      </c>
      <c r="M107" s="226" t="s">
        <v>1800</v>
      </c>
      <c r="N107" s="229">
        <v>50</v>
      </c>
      <c r="O107" s="225">
        <v>44550</v>
      </c>
      <c r="P107" s="225"/>
      <c r="Q107" s="225">
        <v>42291</v>
      </c>
      <c r="R107" s="226" t="s">
        <v>53</v>
      </c>
      <c r="S107" s="226" t="s">
        <v>137</v>
      </c>
      <c r="T107" s="226" t="s">
        <v>1908</v>
      </c>
    </row>
    <row r="108" spans="1:20" ht="9.75" customHeight="1" x14ac:dyDescent="0.25">
      <c r="A108" s="226">
        <v>715</v>
      </c>
      <c r="B108" s="226" t="s">
        <v>1284</v>
      </c>
      <c r="C108" s="226" t="s">
        <v>1285</v>
      </c>
      <c r="D108" s="226" t="s">
        <v>32</v>
      </c>
      <c r="E108" s="226" t="s">
        <v>944</v>
      </c>
      <c r="F108" s="226" t="s">
        <v>1286</v>
      </c>
      <c r="G108" s="226" t="s">
        <v>43</v>
      </c>
      <c r="H108" s="226" t="s">
        <v>961</v>
      </c>
      <c r="I108" s="226" t="s">
        <v>48</v>
      </c>
      <c r="J108" s="226" t="s">
        <v>1228</v>
      </c>
      <c r="K108" s="226" t="s">
        <v>1287</v>
      </c>
      <c r="L108" s="227">
        <v>2</v>
      </c>
      <c r="M108" s="226" t="s">
        <v>1800</v>
      </c>
      <c r="N108" s="229">
        <v>94</v>
      </c>
      <c r="O108" s="225">
        <v>44550</v>
      </c>
      <c r="P108" s="225"/>
      <c r="Q108" s="225">
        <v>43707</v>
      </c>
      <c r="R108" s="226" t="s">
        <v>53</v>
      </c>
      <c r="S108" s="226" t="s">
        <v>67</v>
      </c>
      <c r="T108" s="226" t="s">
        <v>2538</v>
      </c>
    </row>
    <row r="109" spans="1:20" ht="9.75" customHeight="1" x14ac:dyDescent="0.25">
      <c r="A109" s="226">
        <v>1089</v>
      </c>
      <c r="B109" s="226" t="s">
        <v>1873</v>
      </c>
      <c r="C109" s="226" t="s">
        <v>1288</v>
      </c>
      <c r="D109" s="226" t="s">
        <v>32</v>
      </c>
      <c r="E109" s="226" t="s">
        <v>944</v>
      </c>
      <c r="F109" s="226" t="s">
        <v>1286</v>
      </c>
      <c r="G109" s="226" t="s">
        <v>47</v>
      </c>
      <c r="H109" s="226" t="s">
        <v>962</v>
      </c>
      <c r="I109" s="226" t="s">
        <v>48</v>
      </c>
      <c r="J109" s="226" t="s">
        <v>1228</v>
      </c>
      <c r="K109" s="226" t="s">
        <v>1289</v>
      </c>
      <c r="L109" s="227">
        <v>8</v>
      </c>
      <c r="M109" s="226" t="s">
        <v>1800</v>
      </c>
      <c r="N109" s="229">
        <v>70</v>
      </c>
      <c r="O109" s="225">
        <v>44165</v>
      </c>
      <c r="P109" s="225"/>
      <c r="Q109" s="225">
        <v>44048</v>
      </c>
      <c r="R109" s="226" t="s">
        <v>53</v>
      </c>
      <c r="S109" s="226" t="s">
        <v>1819</v>
      </c>
      <c r="T109" s="226" t="s">
        <v>2899</v>
      </c>
    </row>
    <row r="110" spans="1:20" ht="9.75" customHeight="1" x14ac:dyDescent="0.25">
      <c r="A110" s="226">
        <v>1526</v>
      </c>
      <c r="B110" s="226" t="s">
        <v>2134</v>
      </c>
      <c r="C110" s="226" t="s">
        <v>1290</v>
      </c>
      <c r="D110" s="226" t="s">
        <v>32</v>
      </c>
      <c r="E110" s="226" t="s">
        <v>944</v>
      </c>
      <c r="F110" s="226" t="s">
        <v>1286</v>
      </c>
      <c r="G110" s="226" t="s">
        <v>47</v>
      </c>
      <c r="H110" s="226" t="s">
        <v>963</v>
      </c>
      <c r="I110" s="226" t="s">
        <v>48</v>
      </c>
      <c r="J110" s="226" t="s">
        <v>1228</v>
      </c>
      <c r="K110" s="226" t="s">
        <v>1291</v>
      </c>
      <c r="L110" s="227">
        <v>18</v>
      </c>
      <c r="M110" s="226" t="s">
        <v>1800</v>
      </c>
      <c r="N110" s="229">
        <v>32</v>
      </c>
      <c r="O110" s="225">
        <v>44298</v>
      </c>
      <c r="P110" s="225"/>
      <c r="Q110" s="225">
        <v>44032</v>
      </c>
      <c r="R110" s="226" t="s">
        <v>53</v>
      </c>
      <c r="S110" s="226" t="s">
        <v>50</v>
      </c>
      <c r="T110" s="226" t="s">
        <v>2726</v>
      </c>
    </row>
    <row r="111" spans="1:20" ht="9.75" customHeight="1" x14ac:dyDescent="0.25">
      <c r="A111" s="226">
        <v>1527</v>
      </c>
      <c r="B111" s="226" t="s">
        <v>1292</v>
      </c>
      <c r="C111" s="226" t="s">
        <v>1293</v>
      </c>
      <c r="D111" s="226" t="s">
        <v>32</v>
      </c>
      <c r="E111" s="226" t="s">
        <v>944</v>
      </c>
      <c r="F111" s="226" t="s">
        <v>1294</v>
      </c>
      <c r="G111" s="226" t="s">
        <v>47</v>
      </c>
      <c r="H111" s="226" t="s">
        <v>963</v>
      </c>
      <c r="I111" s="226" t="s">
        <v>44</v>
      </c>
      <c r="J111" s="226" t="s">
        <v>1228</v>
      </c>
      <c r="K111" s="226" t="s">
        <v>1295</v>
      </c>
      <c r="L111" s="227">
        <v>9</v>
      </c>
      <c r="M111" s="226" t="s">
        <v>1800</v>
      </c>
      <c r="N111" s="229">
        <v>5</v>
      </c>
      <c r="O111" s="225">
        <v>44438</v>
      </c>
      <c r="P111" s="225"/>
      <c r="Q111" s="225"/>
      <c r="R111" s="226" t="s">
        <v>1222</v>
      </c>
      <c r="S111" s="226" t="s">
        <v>211</v>
      </c>
      <c r="T111" s="226" t="s">
        <v>2181</v>
      </c>
    </row>
    <row r="112" spans="1:20" ht="9.75" customHeight="1" x14ac:dyDescent="0.25">
      <c r="A112" s="226">
        <v>1528</v>
      </c>
      <c r="B112" s="226" t="s">
        <v>32</v>
      </c>
      <c r="C112" s="226" t="s">
        <v>1296</v>
      </c>
      <c r="D112" s="226" t="s">
        <v>32</v>
      </c>
      <c r="E112" s="226" t="s">
        <v>944</v>
      </c>
      <c r="F112" s="226" t="s">
        <v>1294</v>
      </c>
      <c r="G112" s="226" t="s">
        <v>47</v>
      </c>
      <c r="H112" s="226" t="s">
        <v>963</v>
      </c>
      <c r="I112" s="226" t="s">
        <v>168</v>
      </c>
      <c r="J112" s="226" t="s">
        <v>1228</v>
      </c>
      <c r="K112" s="226" t="s">
        <v>1297</v>
      </c>
      <c r="L112" s="227">
        <v>0</v>
      </c>
      <c r="M112" s="226" t="s">
        <v>1800</v>
      </c>
      <c r="N112" s="229">
        <v>5</v>
      </c>
      <c r="O112" s="225">
        <v>44428</v>
      </c>
      <c r="P112" s="225"/>
      <c r="Q112" s="225">
        <v>44049</v>
      </c>
      <c r="R112" s="226" t="s">
        <v>53</v>
      </c>
      <c r="S112" s="226" t="s">
        <v>1225</v>
      </c>
      <c r="T112" s="226" t="s">
        <v>2727</v>
      </c>
    </row>
    <row r="113" spans="1:20" ht="9.75" customHeight="1" x14ac:dyDescent="0.25">
      <c r="A113" s="226">
        <v>1091</v>
      </c>
      <c r="B113" s="226" t="s">
        <v>1036</v>
      </c>
      <c r="C113" s="226" t="s">
        <v>104</v>
      </c>
      <c r="D113" s="226" t="s">
        <v>104</v>
      </c>
      <c r="E113" s="226" t="s">
        <v>13</v>
      </c>
      <c r="F113" s="226" t="s">
        <v>105</v>
      </c>
      <c r="G113" s="226" t="s">
        <v>47</v>
      </c>
      <c r="H113" s="226" t="s">
        <v>962</v>
      </c>
      <c r="I113" s="226" t="s">
        <v>44</v>
      </c>
      <c r="J113" s="226" t="s">
        <v>1219</v>
      </c>
      <c r="K113" s="226" t="s">
        <v>106</v>
      </c>
      <c r="L113" s="227">
        <v>9</v>
      </c>
      <c r="M113" s="226" t="s">
        <v>1802</v>
      </c>
      <c r="N113" s="229">
        <v>93</v>
      </c>
      <c r="O113" s="225">
        <v>44560</v>
      </c>
      <c r="P113" s="225"/>
      <c r="Q113" s="225">
        <v>43731</v>
      </c>
      <c r="R113" s="226" t="s">
        <v>53</v>
      </c>
      <c r="S113" s="226" t="s">
        <v>137</v>
      </c>
      <c r="T113" s="226" t="s">
        <v>2599</v>
      </c>
    </row>
    <row r="114" spans="1:20" ht="9.75" customHeight="1" x14ac:dyDescent="0.25">
      <c r="A114" s="226">
        <v>1950</v>
      </c>
      <c r="B114" s="226" t="s">
        <v>947</v>
      </c>
      <c r="C114" s="226" t="s">
        <v>2076</v>
      </c>
      <c r="D114" s="226" t="s">
        <v>32</v>
      </c>
      <c r="E114" s="226" t="s">
        <v>13</v>
      </c>
      <c r="F114" s="226" t="s">
        <v>107</v>
      </c>
      <c r="G114" s="226" t="s">
        <v>47</v>
      </c>
      <c r="H114" s="226" t="s">
        <v>960</v>
      </c>
      <c r="I114" s="226" t="s">
        <v>48</v>
      </c>
      <c r="J114" s="226" t="s">
        <v>1219</v>
      </c>
      <c r="K114" s="226" t="s">
        <v>2077</v>
      </c>
      <c r="L114" s="227">
        <v>0</v>
      </c>
      <c r="M114" s="226" t="s">
        <v>1802</v>
      </c>
      <c r="N114" s="229">
        <v>1</v>
      </c>
      <c r="O114" s="225">
        <v>44560</v>
      </c>
      <c r="P114" s="225"/>
      <c r="Q114" s="225">
        <v>43587</v>
      </c>
      <c r="R114" s="226" t="s">
        <v>53</v>
      </c>
      <c r="S114" s="226" t="s">
        <v>211</v>
      </c>
      <c r="T114" s="226" t="s">
        <v>2818</v>
      </c>
    </row>
    <row r="115" spans="1:20" ht="9.75" customHeight="1" x14ac:dyDescent="0.25">
      <c r="A115" s="226">
        <v>1921</v>
      </c>
      <c r="B115" s="226" t="s">
        <v>32</v>
      </c>
      <c r="C115" s="226" t="s">
        <v>1844</v>
      </c>
      <c r="D115" s="226" t="s">
        <v>32</v>
      </c>
      <c r="E115" s="226" t="s">
        <v>13</v>
      </c>
      <c r="F115" s="226" t="s">
        <v>107</v>
      </c>
      <c r="G115" s="226" t="s">
        <v>47</v>
      </c>
      <c r="H115" s="226" t="s">
        <v>963</v>
      </c>
      <c r="I115" s="226" t="s">
        <v>44</v>
      </c>
      <c r="J115" s="226" t="s">
        <v>1219</v>
      </c>
      <c r="K115" s="226" t="s">
        <v>1591</v>
      </c>
      <c r="L115" s="227">
        <v>0</v>
      </c>
      <c r="M115" s="226" t="s">
        <v>1802</v>
      </c>
      <c r="N115" s="229">
        <v>1</v>
      </c>
      <c r="O115" s="225">
        <v>44560</v>
      </c>
      <c r="P115" s="225"/>
      <c r="Q115" s="225"/>
      <c r="R115" s="226" t="s">
        <v>1222</v>
      </c>
      <c r="S115" s="226" t="s">
        <v>1225</v>
      </c>
      <c r="T115" s="226" t="s">
        <v>2819</v>
      </c>
    </row>
    <row r="116" spans="1:20" ht="9.75" customHeight="1" x14ac:dyDescent="0.25">
      <c r="A116" s="226">
        <v>1922</v>
      </c>
      <c r="B116" s="226" t="s">
        <v>32</v>
      </c>
      <c r="C116" s="226" t="s">
        <v>1845</v>
      </c>
      <c r="D116" s="226" t="s">
        <v>32</v>
      </c>
      <c r="E116" s="226" t="s">
        <v>13</v>
      </c>
      <c r="F116" s="226" t="s">
        <v>107</v>
      </c>
      <c r="G116" s="226" t="s">
        <v>47</v>
      </c>
      <c r="H116" s="226" t="s">
        <v>963</v>
      </c>
      <c r="I116" s="226" t="s">
        <v>44</v>
      </c>
      <c r="J116" s="226" t="s">
        <v>1219</v>
      </c>
      <c r="K116" s="226" t="s">
        <v>1591</v>
      </c>
      <c r="L116" s="227">
        <v>0</v>
      </c>
      <c r="M116" s="226" t="s">
        <v>1802</v>
      </c>
      <c r="N116" s="229">
        <v>5</v>
      </c>
      <c r="O116" s="225">
        <v>44560</v>
      </c>
      <c r="P116" s="225"/>
      <c r="Q116" s="225">
        <v>43615</v>
      </c>
      <c r="R116" s="226" t="s">
        <v>53</v>
      </c>
      <c r="S116" s="226" t="s">
        <v>211</v>
      </c>
      <c r="T116" s="226" t="s">
        <v>2820</v>
      </c>
    </row>
    <row r="117" spans="1:20" ht="9.75" customHeight="1" x14ac:dyDescent="0.25">
      <c r="A117" s="226">
        <v>220</v>
      </c>
      <c r="B117" s="226" t="s">
        <v>1298</v>
      </c>
      <c r="C117" s="226" t="s">
        <v>1299</v>
      </c>
      <c r="D117" s="226" t="s">
        <v>32</v>
      </c>
      <c r="E117" s="226" t="s">
        <v>1217</v>
      </c>
      <c r="F117" s="226" t="s">
        <v>1300</v>
      </c>
      <c r="G117" s="226" t="s">
        <v>47</v>
      </c>
      <c r="H117" s="226" t="s">
        <v>960</v>
      </c>
      <c r="I117" s="226" t="s">
        <v>48</v>
      </c>
      <c r="J117" s="226" t="s">
        <v>1228</v>
      </c>
      <c r="K117" s="226" t="s">
        <v>1301</v>
      </c>
      <c r="L117" s="227">
        <v>12</v>
      </c>
      <c r="M117" s="226" t="s">
        <v>1799</v>
      </c>
      <c r="N117" s="229">
        <v>10</v>
      </c>
      <c r="O117" s="225">
        <v>44543</v>
      </c>
      <c r="P117" s="225"/>
      <c r="Q117" s="225">
        <v>43640</v>
      </c>
      <c r="R117" s="226" t="s">
        <v>53</v>
      </c>
      <c r="S117" s="226" t="s">
        <v>67</v>
      </c>
      <c r="T117" s="226" t="s">
        <v>2242</v>
      </c>
    </row>
    <row r="118" spans="1:20" ht="9.75" customHeight="1" x14ac:dyDescent="0.25">
      <c r="A118" s="226">
        <v>1546</v>
      </c>
      <c r="B118" s="226" t="s">
        <v>1302</v>
      </c>
      <c r="C118" s="226" t="s">
        <v>1303</v>
      </c>
      <c r="D118" s="226" t="s">
        <v>32</v>
      </c>
      <c r="E118" s="276" t="s">
        <v>1217</v>
      </c>
      <c r="F118" s="226" t="s">
        <v>1300</v>
      </c>
      <c r="G118" s="226" t="s">
        <v>47</v>
      </c>
      <c r="H118" s="226" t="s">
        <v>963</v>
      </c>
      <c r="I118" s="226" t="s">
        <v>44</v>
      </c>
      <c r="J118" s="226" t="s">
        <v>1228</v>
      </c>
      <c r="K118" s="226" t="s">
        <v>1304</v>
      </c>
      <c r="L118" s="227">
        <v>7</v>
      </c>
      <c r="M118" s="226" t="s">
        <v>1799</v>
      </c>
      <c r="N118" s="229">
        <v>46</v>
      </c>
      <c r="O118" s="225">
        <v>44536</v>
      </c>
      <c r="P118" s="225"/>
      <c r="Q118" s="225">
        <v>43910</v>
      </c>
      <c r="R118" s="226" t="s">
        <v>53</v>
      </c>
      <c r="S118" s="226" t="s">
        <v>67</v>
      </c>
      <c r="T118" s="226" t="s">
        <v>2277</v>
      </c>
    </row>
    <row r="119" spans="1:20" ht="9.75" customHeight="1" x14ac:dyDescent="0.25">
      <c r="A119" s="226">
        <v>1530</v>
      </c>
      <c r="B119" s="226" t="s">
        <v>32</v>
      </c>
      <c r="C119" s="226" t="s">
        <v>1305</v>
      </c>
      <c r="D119" s="226" t="s">
        <v>32</v>
      </c>
      <c r="E119" s="226" t="s">
        <v>1217</v>
      </c>
      <c r="F119" s="226" t="s">
        <v>1300</v>
      </c>
      <c r="G119" s="226" t="s">
        <v>47</v>
      </c>
      <c r="H119" s="226" t="s">
        <v>963</v>
      </c>
      <c r="I119" s="226" t="s">
        <v>44</v>
      </c>
      <c r="J119" s="226" t="s">
        <v>1228</v>
      </c>
      <c r="K119" s="226" t="s">
        <v>1306</v>
      </c>
      <c r="L119" s="227">
        <v>24</v>
      </c>
      <c r="M119" s="226" t="s">
        <v>1799</v>
      </c>
      <c r="N119" s="229">
        <v>0</v>
      </c>
      <c r="O119" s="225">
        <v>44609</v>
      </c>
      <c r="P119" s="225"/>
      <c r="Q119" s="225"/>
      <c r="R119" s="226" t="s">
        <v>309</v>
      </c>
      <c r="S119" s="226" t="s">
        <v>317</v>
      </c>
      <c r="T119" s="226" t="s">
        <v>32</v>
      </c>
    </row>
    <row r="120" spans="1:20" ht="9.75" customHeight="1" x14ac:dyDescent="0.25">
      <c r="A120" s="226">
        <v>1531</v>
      </c>
      <c r="B120" s="226" t="s">
        <v>32</v>
      </c>
      <c r="C120" s="226" t="s">
        <v>1307</v>
      </c>
      <c r="D120" s="226" t="s">
        <v>32</v>
      </c>
      <c r="E120" s="226" t="s">
        <v>1217</v>
      </c>
      <c r="F120" s="226" t="s">
        <v>1300</v>
      </c>
      <c r="G120" s="226" t="s">
        <v>47</v>
      </c>
      <c r="H120" s="226" t="s">
        <v>963</v>
      </c>
      <c r="I120" s="226" t="s">
        <v>44</v>
      </c>
      <c r="J120" s="226" t="s">
        <v>1228</v>
      </c>
      <c r="K120" s="226" t="s">
        <v>1308</v>
      </c>
      <c r="L120" s="227">
        <v>9</v>
      </c>
      <c r="M120" s="226" t="s">
        <v>1799</v>
      </c>
      <c r="N120" s="229">
        <v>0</v>
      </c>
      <c r="O120" s="225">
        <v>44609</v>
      </c>
      <c r="P120" s="225"/>
      <c r="Q120" s="225"/>
      <c r="R120" s="226" t="s">
        <v>309</v>
      </c>
      <c r="S120" s="226" t="s">
        <v>620</v>
      </c>
      <c r="T120" s="226" t="s">
        <v>32</v>
      </c>
    </row>
    <row r="121" spans="1:20" ht="9.75" customHeight="1" x14ac:dyDescent="0.25">
      <c r="A121" s="226">
        <v>1532</v>
      </c>
      <c r="B121" s="226" t="s">
        <v>1946</v>
      </c>
      <c r="C121" s="226" t="s">
        <v>1892</v>
      </c>
      <c r="D121" s="226" t="s">
        <v>32</v>
      </c>
      <c r="E121" s="276" t="s">
        <v>1217</v>
      </c>
      <c r="F121" s="226" t="s">
        <v>1300</v>
      </c>
      <c r="G121" s="226" t="s">
        <v>47</v>
      </c>
      <c r="H121" s="226" t="s">
        <v>963</v>
      </c>
      <c r="I121" s="226" t="s">
        <v>44</v>
      </c>
      <c r="J121" s="226" t="s">
        <v>1228</v>
      </c>
      <c r="K121" s="226" t="s">
        <v>1893</v>
      </c>
      <c r="L121" s="227">
        <v>21</v>
      </c>
      <c r="M121" s="226" t="s">
        <v>1799</v>
      </c>
      <c r="N121" s="229">
        <v>54</v>
      </c>
      <c r="O121" s="225">
        <v>44326</v>
      </c>
      <c r="P121" s="225"/>
      <c r="Q121" s="225"/>
      <c r="R121" s="226" t="s">
        <v>49</v>
      </c>
      <c r="S121" s="226" t="s">
        <v>2334</v>
      </c>
      <c r="T121" s="226" t="s">
        <v>2728</v>
      </c>
    </row>
    <row r="122" spans="1:20" ht="9.75" customHeight="1" x14ac:dyDescent="0.25">
      <c r="A122" s="226">
        <v>1535</v>
      </c>
      <c r="B122" s="226" t="s">
        <v>2821</v>
      </c>
      <c r="C122" s="226" t="s">
        <v>1309</v>
      </c>
      <c r="D122" s="226" t="s">
        <v>32</v>
      </c>
      <c r="E122" s="226" t="s">
        <v>1217</v>
      </c>
      <c r="F122" s="226" t="s">
        <v>1300</v>
      </c>
      <c r="G122" s="226" t="s">
        <v>47</v>
      </c>
      <c r="H122" s="226" t="s">
        <v>963</v>
      </c>
      <c r="I122" s="226" t="s">
        <v>44</v>
      </c>
      <c r="J122" s="226" t="s">
        <v>1228</v>
      </c>
      <c r="K122" s="226" t="s">
        <v>1310</v>
      </c>
      <c r="L122" s="227">
        <v>24</v>
      </c>
      <c r="M122" s="226" t="s">
        <v>1799</v>
      </c>
      <c r="N122" s="229">
        <v>1</v>
      </c>
      <c r="O122" s="225">
        <v>44550</v>
      </c>
      <c r="P122" s="225"/>
      <c r="Q122" s="225">
        <v>43726</v>
      </c>
      <c r="R122" s="226" t="s">
        <v>53</v>
      </c>
      <c r="S122" s="226" t="s">
        <v>1220</v>
      </c>
      <c r="T122" s="226" t="s">
        <v>2243</v>
      </c>
    </row>
    <row r="123" spans="1:20" ht="9.75" customHeight="1" x14ac:dyDescent="0.25">
      <c r="A123" s="226">
        <v>1537</v>
      </c>
      <c r="B123" s="226" t="s">
        <v>1947</v>
      </c>
      <c r="C123" s="226" t="s">
        <v>1806</v>
      </c>
      <c r="D123" s="226" t="s">
        <v>32</v>
      </c>
      <c r="E123" s="226" t="s">
        <v>1217</v>
      </c>
      <c r="F123" s="226" t="s">
        <v>1300</v>
      </c>
      <c r="G123" s="226" t="s">
        <v>47</v>
      </c>
      <c r="H123" s="226" t="s">
        <v>963</v>
      </c>
      <c r="I123" s="226" t="s">
        <v>44</v>
      </c>
      <c r="J123" s="226" t="s">
        <v>1228</v>
      </c>
      <c r="K123" s="226" t="s">
        <v>1807</v>
      </c>
      <c r="L123" s="227">
        <v>18</v>
      </c>
      <c r="M123" s="226" t="s">
        <v>1799</v>
      </c>
      <c r="N123" s="229">
        <v>41</v>
      </c>
      <c r="O123" s="225">
        <v>44398</v>
      </c>
      <c r="P123" s="225"/>
      <c r="Q123" s="225">
        <v>43910</v>
      </c>
      <c r="R123" s="226" t="s">
        <v>49</v>
      </c>
      <c r="S123" s="226" t="s">
        <v>1224</v>
      </c>
      <c r="T123" s="226" t="s">
        <v>2409</v>
      </c>
    </row>
    <row r="124" spans="1:20" ht="9.75" customHeight="1" x14ac:dyDescent="0.25">
      <c r="A124" s="226">
        <v>1538</v>
      </c>
      <c r="B124" s="226" t="s">
        <v>1948</v>
      </c>
      <c r="C124" s="226" t="s">
        <v>186</v>
      </c>
      <c r="D124" s="226" t="s">
        <v>32</v>
      </c>
      <c r="E124" s="226" t="s">
        <v>1217</v>
      </c>
      <c r="F124" s="226" t="s">
        <v>1300</v>
      </c>
      <c r="G124" s="226" t="s">
        <v>47</v>
      </c>
      <c r="H124" s="226" t="s">
        <v>963</v>
      </c>
      <c r="I124" s="226" t="s">
        <v>187</v>
      </c>
      <c r="J124" s="226" t="s">
        <v>1228</v>
      </c>
      <c r="K124" s="226" t="s">
        <v>1311</v>
      </c>
      <c r="L124" s="227">
        <v>20</v>
      </c>
      <c r="M124" s="226" t="s">
        <v>1799</v>
      </c>
      <c r="N124" s="229">
        <v>65</v>
      </c>
      <c r="O124" s="225">
        <v>44246</v>
      </c>
      <c r="P124" s="225"/>
      <c r="Q124" s="225">
        <v>44013</v>
      </c>
      <c r="R124" s="226" t="s">
        <v>53</v>
      </c>
      <c r="S124" s="226" t="s">
        <v>50</v>
      </c>
      <c r="T124" s="226" t="s">
        <v>2729</v>
      </c>
    </row>
    <row r="125" spans="1:20" ht="9.75" customHeight="1" x14ac:dyDescent="0.25">
      <c r="A125" s="226">
        <v>1653</v>
      </c>
      <c r="B125" s="226" t="s">
        <v>2822</v>
      </c>
      <c r="C125" s="226" t="s">
        <v>1312</v>
      </c>
      <c r="D125" s="226" t="s">
        <v>1856</v>
      </c>
      <c r="E125" s="226" t="s">
        <v>1217</v>
      </c>
      <c r="F125" s="226" t="s">
        <v>1300</v>
      </c>
      <c r="G125" s="226" t="s">
        <v>47</v>
      </c>
      <c r="H125" s="226" t="s">
        <v>963</v>
      </c>
      <c r="I125" s="226" t="s">
        <v>48</v>
      </c>
      <c r="J125" s="226" t="s">
        <v>1219</v>
      </c>
      <c r="K125" s="226" t="s">
        <v>755</v>
      </c>
      <c r="L125" s="227">
        <v>24</v>
      </c>
      <c r="M125" s="226" t="s">
        <v>1799</v>
      </c>
      <c r="N125" s="229">
        <v>30</v>
      </c>
      <c r="O125" s="225">
        <v>44333</v>
      </c>
      <c r="P125" s="225"/>
      <c r="Q125" s="225">
        <v>43910</v>
      </c>
      <c r="R125" s="226" t="s">
        <v>49</v>
      </c>
      <c r="S125" s="226" t="s">
        <v>2334</v>
      </c>
      <c r="T125" s="226" t="s">
        <v>2730</v>
      </c>
    </row>
    <row r="126" spans="1:20" ht="9.75" customHeight="1" x14ac:dyDescent="0.25">
      <c r="A126" s="226">
        <v>1539</v>
      </c>
      <c r="B126" s="226" t="s">
        <v>1987</v>
      </c>
      <c r="C126" s="226" t="s">
        <v>1313</v>
      </c>
      <c r="D126" s="226" t="s">
        <v>32</v>
      </c>
      <c r="E126" s="226" t="s">
        <v>1217</v>
      </c>
      <c r="F126" s="226" t="s">
        <v>1300</v>
      </c>
      <c r="G126" s="226" t="s">
        <v>47</v>
      </c>
      <c r="H126" s="226" t="s">
        <v>963</v>
      </c>
      <c r="I126" s="226" t="s">
        <v>48</v>
      </c>
      <c r="J126" s="226" t="s">
        <v>1228</v>
      </c>
      <c r="K126" s="226" t="s">
        <v>1314</v>
      </c>
      <c r="L126" s="227">
        <v>24</v>
      </c>
      <c r="M126" s="226" t="s">
        <v>1799</v>
      </c>
      <c r="N126" s="229">
        <v>5</v>
      </c>
      <c r="O126" s="225">
        <v>44550</v>
      </c>
      <c r="P126" s="225"/>
      <c r="Q126" s="225"/>
      <c r="R126" s="226" t="s">
        <v>49</v>
      </c>
      <c r="S126" s="226" t="s">
        <v>2334</v>
      </c>
      <c r="T126" s="226" t="s">
        <v>2864</v>
      </c>
    </row>
    <row r="127" spans="1:20" ht="9.75" customHeight="1" x14ac:dyDescent="0.25">
      <c r="A127" s="226">
        <v>1540</v>
      </c>
      <c r="B127" s="226" t="s">
        <v>2008</v>
      </c>
      <c r="C127" s="226" t="s">
        <v>1315</v>
      </c>
      <c r="D127" s="226" t="s">
        <v>32</v>
      </c>
      <c r="E127" s="226" t="s">
        <v>1217</v>
      </c>
      <c r="F127" s="226" t="s">
        <v>1300</v>
      </c>
      <c r="G127" s="226" t="s">
        <v>47</v>
      </c>
      <c r="H127" s="226" t="s">
        <v>963</v>
      </c>
      <c r="I127" s="226" t="s">
        <v>168</v>
      </c>
      <c r="J127" s="226" t="s">
        <v>1228</v>
      </c>
      <c r="K127" s="226" t="s">
        <v>1316</v>
      </c>
      <c r="L127" s="227">
        <v>0</v>
      </c>
      <c r="M127" s="226" t="s">
        <v>1799</v>
      </c>
      <c r="N127" s="229">
        <v>7</v>
      </c>
      <c r="O127" s="225">
        <v>44557</v>
      </c>
      <c r="P127" s="225"/>
      <c r="Q127" s="225">
        <v>43910</v>
      </c>
      <c r="R127" s="226" t="s">
        <v>49</v>
      </c>
      <c r="S127" s="226" t="s">
        <v>2334</v>
      </c>
      <c r="T127" s="226" t="s">
        <v>959</v>
      </c>
    </row>
    <row r="128" spans="1:20" ht="9.75" customHeight="1" x14ac:dyDescent="0.25">
      <c r="A128" s="226">
        <v>734</v>
      </c>
      <c r="B128" s="226" t="s">
        <v>1317</v>
      </c>
      <c r="C128" s="226" t="s">
        <v>1318</v>
      </c>
      <c r="D128" s="226" t="s">
        <v>32</v>
      </c>
      <c r="E128" s="226" t="s">
        <v>1217</v>
      </c>
      <c r="F128" s="226" t="s">
        <v>1319</v>
      </c>
      <c r="G128" s="226" t="s">
        <v>43</v>
      </c>
      <c r="H128" s="226" t="s">
        <v>961</v>
      </c>
      <c r="I128" s="226" t="s">
        <v>48</v>
      </c>
      <c r="J128" s="226" t="s">
        <v>1228</v>
      </c>
      <c r="K128" s="226" t="s">
        <v>1320</v>
      </c>
      <c r="L128" s="227">
        <v>5</v>
      </c>
      <c r="M128" s="226" t="s">
        <v>1799</v>
      </c>
      <c r="N128" s="229">
        <v>24</v>
      </c>
      <c r="O128" s="225">
        <v>44333</v>
      </c>
      <c r="P128" s="225"/>
      <c r="Q128" s="225">
        <v>43910</v>
      </c>
      <c r="R128" s="226" t="s">
        <v>49</v>
      </c>
      <c r="S128" s="226" t="s">
        <v>2334</v>
      </c>
      <c r="T128" s="226" t="s">
        <v>32</v>
      </c>
    </row>
    <row r="129" spans="1:20" ht="9.75" customHeight="1" x14ac:dyDescent="0.25">
      <c r="A129" s="226">
        <v>1102</v>
      </c>
      <c r="B129" s="226" t="s">
        <v>32</v>
      </c>
      <c r="C129" s="226" t="s">
        <v>1321</v>
      </c>
      <c r="D129" s="226" t="s">
        <v>32</v>
      </c>
      <c r="E129" s="226" t="s">
        <v>1217</v>
      </c>
      <c r="F129" s="226" t="s">
        <v>1319</v>
      </c>
      <c r="G129" s="226" t="s">
        <v>47</v>
      </c>
      <c r="H129" s="226" t="s">
        <v>962</v>
      </c>
      <c r="I129" s="226" t="s">
        <v>44</v>
      </c>
      <c r="J129" s="226" t="s">
        <v>1228</v>
      </c>
      <c r="K129" s="226" t="s">
        <v>1322</v>
      </c>
      <c r="L129" s="227">
        <v>18</v>
      </c>
      <c r="M129" s="226" t="s">
        <v>1799</v>
      </c>
      <c r="N129" s="229">
        <v>9</v>
      </c>
      <c r="O129" s="225">
        <v>44469</v>
      </c>
      <c r="P129" s="225"/>
      <c r="Q129" s="225">
        <v>43878</v>
      </c>
      <c r="R129" s="226" t="s">
        <v>49</v>
      </c>
      <c r="S129" s="226" t="s">
        <v>2334</v>
      </c>
      <c r="T129" s="226" t="s">
        <v>2600</v>
      </c>
    </row>
    <row r="130" spans="1:20" ht="9.75" customHeight="1" x14ac:dyDescent="0.25">
      <c r="A130" s="226">
        <v>1103</v>
      </c>
      <c r="B130" s="226" t="s">
        <v>32</v>
      </c>
      <c r="C130" s="226" t="s">
        <v>1323</v>
      </c>
      <c r="D130" s="226" t="s">
        <v>32</v>
      </c>
      <c r="E130" s="226" t="s">
        <v>1217</v>
      </c>
      <c r="F130" s="226" t="s">
        <v>1319</v>
      </c>
      <c r="G130" s="226" t="s">
        <v>47</v>
      </c>
      <c r="H130" s="226" t="s">
        <v>962</v>
      </c>
      <c r="I130" s="226" t="s">
        <v>44</v>
      </c>
      <c r="J130" s="226" t="s">
        <v>1228</v>
      </c>
      <c r="K130" s="226" t="s">
        <v>1324</v>
      </c>
      <c r="L130" s="227">
        <v>18</v>
      </c>
      <c r="M130" s="226" t="s">
        <v>1799</v>
      </c>
      <c r="N130" s="229">
        <v>0</v>
      </c>
      <c r="O130" s="225">
        <v>44609</v>
      </c>
      <c r="P130" s="225"/>
      <c r="Q130" s="225"/>
      <c r="R130" s="226" t="s">
        <v>309</v>
      </c>
      <c r="S130" s="226" t="s">
        <v>620</v>
      </c>
      <c r="T130" s="226" t="s">
        <v>32</v>
      </c>
    </row>
    <row r="131" spans="1:20" ht="9.75" customHeight="1" x14ac:dyDescent="0.25">
      <c r="A131" s="226">
        <v>1545</v>
      </c>
      <c r="B131" s="226" t="s">
        <v>32</v>
      </c>
      <c r="C131" s="226" t="s">
        <v>1325</v>
      </c>
      <c r="D131" s="226" t="s">
        <v>32</v>
      </c>
      <c r="E131" s="226" t="s">
        <v>1217</v>
      </c>
      <c r="F131" s="226" t="s">
        <v>1319</v>
      </c>
      <c r="G131" s="226" t="s">
        <v>47</v>
      </c>
      <c r="H131" s="226" t="s">
        <v>963</v>
      </c>
      <c r="I131" s="226" t="s">
        <v>48</v>
      </c>
      <c r="J131" s="226" t="s">
        <v>1228</v>
      </c>
      <c r="K131" s="226" t="s">
        <v>1326</v>
      </c>
      <c r="L131" s="227">
        <v>8</v>
      </c>
      <c r="M131" s="226" t="s">
        <v>1799</v>
      </c>
      <c r="N131" s="229">
        <v>9</v>
      </c>
      <c r="O131" s="225">
        <v>44410</v>
      </c>
      <c r="P131" s="225"/>
      <c r="Q131" s="225">
        <v>43910</v>
      </c>
      <c r="R131" s="226" t="s">
        <v>49</v>
      </c>
      <c r="S131" s="226" t="s">
        <v>2334</v>
      </c>
      <c r="T131" s="226" t="s">
        <v>32</v>
      </c>
    </row>
    <row r="132" spans="1:20" ht="9.75" customHeight="1" x14ac:dyDescent="0.25">
      <c r="A132" s="226">
        <v>1107</v>
      </c>
      <c r="B132" s="226" t="s">
        <v>32</v>
      </c>
      <c r="C132" s="226" t="s">
        <v>1327</v>
      </c>
      <c r="D132" s="226" t="s">
        <v>32</v>
      </c>
      <c r="E132" s="226" t="s">
        <v>1218</v>
      </c>
      <c r="F132" s="226" t="s">
        <v>1218</v>
      </c>
      <c r="G132" s="226" t="s">
        <v>47</v>
      </c>
      <c r="H132" s="226" t="s">
        <v>962</v>
      </c>
      <c r="I132" s="226" t="s">
        <v>44</v>
      </c>
      <c r="J132" s="226" t="s">
        <v>1228</v>
      </c>
      <c r="K132" s="226" t="s">
        <v>1328</v>
      </c>
      <c r="L132" s="227">
        <v>24</v>
      </c>
      <c r="M132" s="226" t="s">
        <v>1799</v>
      </c>
      <c r="N132" s="229">
        <v>54</v>
      </c>
      <c r="O132" s="225">
        <v>44305</v>
      </c>
      <c r="P132" s="225"/>
      <c r="Q132" s="225">
        <v>43923</v>
      </c>
      <c r="R132" s="226" t="s">
        <v>49</v>
      </c>
      <c r="S132" s="226" t="s">
        <v>2334</v>
      </c>
      <c r="T132" s="226" t="s">
        <v>32</v>
      </c>
    </row>
    <row r="133" spans="1:20" ht="9.75" customHeight="1" x14ac:dyDescent="0.25">
      <c r="A133" s="226">
        <v>1108</v>
      </c>
      <c r="B133" s="226" t="s">
        <v>32</v>
      </c>
      <c r="C133" s="226" t="s">
        <v>1329</v>
      </c>
      <c r="D133" s="226" t="s">
        <v>32</v>
      </c>
      <c r="E133" s="226" t="s">
        <v>1218</v>
      </c>
      <c r="F133" s="226" t="s">
        <v>1218</v>
      </c>
      <c r="G133" s="226" t="s">
        <v>47</v>
      </c>
      <c r="H133" s="226" t="s">
        <v>962</v>
      </c>
      <c r="I133" s="226" t="s">
        <v>48</v>
      </c>
      <c r="J133" s="226" t="s">
        <v>1228</v>
      </c>
      <c r="K133" s="226" t="s">
        <v>1330</v>
      </c>
      <c r="L133" s="227">
        <v>24</v>
      </c>
      <c r="M133" s="226" t="s">
        <v>1799</v>
      </c>
      <c r="N133" s="229">
        <v>4</v>
      </c>
      <c r="O133" s="225">
        <v>44609</v>
      </c>
      <c r="P133" s="225"/>
      <c r="Q133" s="225">
        <v>43910</v>
      </c>
      <c r="R133" s="226" t="s">
        <v>49</v>
      </c>
      <c r="S133" s="226" t="s">
        <v>2334</v>
      </c>
      <c r="T133" s="226" t="s">
        <v>32</v>
      </c>
    </row>
    <row r="134" spans="1:20" ht="9.75" customHeight="1" x14ac:dyDescent="0.25">
      <c r="A134" s="226">
        <v>1549</v>
      </c>
      <c r="B134" s="226" t="s">
        <v>1949</v>
      </c>
      <c r="C134" s="226" t="s">
        <v>1331</v>
      </c>
      <c r="D134" s="226" t="s">
        <v>32</v>
      </c>
      <c r="E134" s="226" t="s">
        <v>1218</v>
      </c>
      <c r="F134" s="226" t="s">
        <v>1218</v>
      </c>
      <c r="G134" s="226" t="s">
        <v>47</v>
      </c>
      <c r="H134" s="226" t="s">
        <v>963</v>
      </c>
      <c r="I134" s="226" t="s">
        <v>44</v>
      </c>
      <c r="J134" s="226" t="s">
        <v>1228</v>
      </c>
      <c r="K134" s="226" t="s">
        <v>1332</v>
      </c>
      <c r="L134" s="227">
        <v>24</v>
      </c>
      <c r="M134" s="226" t="s">
        <v>1799</v>
      </c>
      <c r="N134" s="229">
        <v>25</v>
      </c>
      <c r="O134" s="225">
        <v>44536</v>
      </c>
      <c r="P134" s="225"/>
      <c r="Q134" s="225">
        <v>43910</v>
      </c>
      <c r="R134" s="226" t="s">
        <v>49</v>
      </c>
      <c r="S134" s="226" t="s">
        <v>2334</v>
      </c>
      <c r="T134" s="226" t="s">
        <v>32</v>
      </c>
    </row>
    <row r="135" spans="1:20" ht="9.75" customHeight="1" x14ac:dyDescent="0.25">
      <c r="A135" s="226">
        <v>1550</v>
      </c>
      <c r="B135" s="226" t="s">
        <v>32</v>
      </c>
      <c r="C135" s="226" t="s">
        <v>1333</v>
      </c>
      <c r="D135" s="226" t="s">
        <v>32</v>
      </c>
      <c r="E135" s="226" t="s">
        <v>1218</v>
      </c>
      <c r="F135" s="226" t="s">
        <v>1218</v>
      </c>
      <c r="G135" s="226" t="s">
        <v>47</v>
      </c>
      <c r="H135" s="226" t="s">
        <v>963</v>
      </c>
      <c r="I135" s="226" t="s">
        <v>48</v>
      </c>
      <c r="J135" s="226" t="s">
        <v>1228</v>
      </c>
      <c r="K135" s="226" t="s">
        <v>1334</v>
      </c>
      <c r="L135" s="227">
        <v>24</v>
      </c>
      <c r="M135" s="226" t="s">
        <v>1799</v>
      </c>
      <c r="N135" s="229">
        <v>3</v>
      </c>
      <c r="O135" s="225">
        <v>44333</v>
      </c>
      <c r="P135" s="225"/>
      <c r="Q135" s="225"/>
      <c r="R135" s="226" t="s">
        <v>1222</v>
      </c>
      <c r="S135" s="226" t="s">
        <v>2611</v>
      </c>
      <c r="T135" s="226" t="s">
        <v>2865</v>
      </c>
    </row>
    <row r="136" spans="1:20" ht="9.75" customHeight="1" x14ac:dyDescent="0.25">
      <c r="A136" s="226">
        <v>1650</v>
      </c>
      <c r="B136" s="226" t="s">
        <v>2823</v>
      </c>
      <c r="C136" s="226" t="s">
        <v>2099</v>
      </c>
      <c r="D136" s="226" t="s">
        <v>186</v>
      </c>
      <c r="E136" s="226" t="s">
        <v>1218</v>
      </c>
      <c r="F136" s="226" t="s">
        <v>1218</v>
      </c>
      <c r="G136" s="226" t="s">
        <v>47</v>
      </c>
      <c r="H136" s="226" t="s">
        <v>963</v>
      </c>
      <c r="I136" s="226" t="s">
        <v>187</v>
      </c>
      <c r="J136" s="226" t="s">
        <v>1219</v>
      </c>
      <c r="K136" s="226" t="s">
        <v>1406</v>
      </c>
      <c r="L136" s="227">
        <v>20</v>
      </c>
      <c r="M136" s="226" t="s">
        <v>1799</v>
      </c>
      <c r="N136" s="229">
        <v>2</v>
      </c>
      <c r="O136" s="225">
        <v>44662</v>
      </c>
      <c r="P136" s="225"/>
      <c r="Q136" s="225">
        <v>43910</v>
      </c>
      <c r="R136" s="226" t="s">
        <v>53</v>
      </c>
      <c r="S136" s="226" t="s">
        <v>67</v>
      </c>
      <c r="T136" s="226" t="s">
        <v>2866</v>
      </c>
    </row>
    <row r="137" spans="1:20" ht="9.75" customHeight="1" x14ac:dyDescent="0.25">
      <c r="A137" s="226">
        <v>1113</v>
      </c>
      <c r="B137" s="226" t="s">
        <v>2202</v>
      </c>
      <c r="C137" s="226" t="s">
        <v>89</v>
      </c>
      <c r="D137" s="226" t="s">
        <v>32</v>
      </c>
      <c r="E137" s="226" t="s">
        <v>1218</v>
      </c>
      <c r="F137" s="226" t="s">
        <v>1335</v>
      </c>
      <c r="G137" s="226" t="s">
        <v>47</v>
      </c>
      <c r="H137" s="226" t="s">
        <v>962</v>
      </c>
      <c r="I137" s="226" t="s">
        <v>48</v>
      </c>
      <c r="J137" s="226" t="s">
        <v>1228</v>
      </c>
      <c r="K137" s="226" t="s">
        <v>1894</v>
      </c>
      <c r="L137" s="227">
        <v>24</v>
      </c>
      <c r="M137" s="226" t="s">
        <v>1799</v>
      </c>
      <c r="N137" s="229">
        <v>40</v>
      </c>
      <c r="O137" s="225">
        <v>44428</v>
      </c>
      <c r="P137" s="225"/>
      <c r="Q137" s="225">
        <v>43910</v>
      </c>
      <c r="R137" s="226" t="s">
        <v>49</v>
      </c>
      <c r="S137" s="226" t="s">
        <v>2334</v>
      </c>
      <c r="T137" s="226" t="s">
        <v>2731</v>
      </c>
    </row>
    <row r="138" spans="1:20" ht="9.75" customHeight="1" x14ac:dyDescent="0.25">
      <c r="A138" s="226">
        <v>1554</v>
      </c>
      <c r="B138" s="226" t="s">
        <v>1950</v>
      </c>
      <c r="C138" s="226" t="s">
        <v>1336</v>
      </c>
      <c r="D138" s="226" t="s">
        <v>32</v>
      </c>
      <c r="E138" s="226" t="s">
        <v>1218</v>
      </c>
      <c r="F138" s="226" t="s">
        <v>1335</v>
      </c>
      <c r="G138" s="226" t="s">
        <v>47</v>
      </c>
      <c r="H138" s="226" t="s">
        <v>963</v>
      </c>
      <c r="I138" s="226" t="s">
        <v>44</v>
      </c>
      <c r="J138" s="226" t="s">
        <v>1228</v>
      </c>
      <c r="K138" s="226" t="s">
        <v>1337</v>
      </c>
      <c r="L138" s="227">
        <v>24</v>
      </c>
      <c r="M138" s="226" t="s">
        <v>1799</v>
      </c>
      <c r="N138" s="229">
        <v>45</v>
      </c>
      <c r="O138" s="225">
        <v>44354</v>
      </c>
      <c r="P138" s="225"/>
      <c r="Q138" s="225">
        <v>43910</v>
      </c>
      <c r="R138" s="226" t="s">
        <v>49</v>
      </c>
      <c r="S138" s="226" t="s">
        <v>2334</v>
      </c>
      <c r="T138" s="226" t="s">
        <v>32</v>
      </c>
    </row>
    <row r="139" spans="1:20" ht="9.75" customHeight="1" x14ac:dyDescent="0.25">
      <c r="A139" s="226">
        <v>165</v>
      </c>
      <c r="B139" s="226" t="s">
        <v>479</v>
      </c>
      <c r="C139" s="226" t="s">
        <v>480</v>
      </c>
      <c r="D139" s="226" t="s">
        <v>480</v>
      </c>
      <c r="E139" s="226" t="s">
        <v>6</v>
      </c>
      <c r="F139" s="226" t="s">
        <v>66</v>
      </c>
      <c r="G139" s="226" t="s">
        <v>47</v>
      </c>
      <c r="H139" s="226" t="s">
        <v>960</v>
      </c>
      <c r="I139" s="226" t="s">
        <v>44</v>
      </c>
      <c r="J139" s="226" t="s">
        <v>1219</v>
      </c>
      <c r="K139" s="226" t="s">
        <v>481</v>
      </c>
      <c r="L139" s="227">
        <v>16</v>
      </c>
      <c r="M139" s="226" t="s">
        <v>1800</v>
      </c>
      <c r="N139" s="229">
        <v>40</v>
      </c>
      <c r="O139" s="225">
        <v>44557</v>
      </c>
      <c r="P139" s="225"/>
      <c r="Q139" s="225">
        <v>41921</v>
      </c>
      <c r="R139" s="226" t="s">
        <v>53</v>
      </c>
      <c r="S139" s="226" t="s">
        <v>137</v>
      </c>
      <c r="T139" s="226" t="s">
        <v>2410</v>
      </c>
    </row>
    <row r="140" spans="1:20" ht="9.75" customHeight="1" x14ac:dyDescent="0.25">
      <c r="A140" s="226">
        <v>499</v>
      </c>
      <c r="B140" s="226" t="s">
        <v>482</v>
      </c>
      <c r="C140" s="226" t="s">
        <v>483</v>
      </c>
      <c r="D140" s="226" t="s">
        <v>483</v>
      </c>
      <c r="E140" s="226" t="s">
        <v>6</v>
      </c>
      <c r="F140" s="226" t="s">
        <v>66</v>
      </c>
      <c r="G140" s="226" t="s">
        <v>43</v>
      </c>
      <c r="H140" s="226" t="s">
        <v>961</v>
      </c>
      <c r="I140" s="226" t="s">
        <v>44</v>
      </c>
      <c r="J140" s="226" t="s">
        <v>1219</v>
      </c>
      <c r="K140" s="226" t="s">
        <v>1338</v>
      </c>
      <c r="L140" s="227">
        <v>3</v>
      </c>
      <c r="M140" s="226" t="s">
        <v>1800</v>
      </c>
      <c r="N140" s="229">
        <v>5</v>
      </c>
      <c r="O140" s="225">
        <v>44557</v>
      </c>
      <c r="P140" s="225"/>
      <c r="Q140" s="225">
        <v>41891</v>
      </c>
      <c r="R140" s="226" t="s">
        <v>53</v>
      </c>
      <c r="S140" s="226" t="s">
        <v>137</v>
      </c>
      <c r="T140" s="226" t="s">
        <v>2411</v>
      </c>
    </row>
    <row r="141" spans="1:20" ht="9.75" customHeight="1" x14ac:dyDescent="0.25">
      <c r="A141" s="226">
        <v>500</v>
      </c>
      <c r="B141" s="226" t="s">
        <v>69</v>
      </c>
      <c r="C141" s="226" t="s">
        <v>70</v>
      </c>
      <c r="D141" s="226" t="s">
        <v>70</v>
      </c>
      <c r="E141" s="226" t="s">
        <v>6</v>
      </c>
      <c r="F141" s="226" t="s">
        <v>66</v>
      </c>
      <c r="G141" s="226" t="s">
        <v>43</v>
      </c>
      <c r="H141" s="226" t="s">
        <v>961</v>
      </c>
      <c r="I141" s="226" t="s">
        <v>44</v>
      </c>
      <c r="J141" s="226" t="s">
        <v>1219</v>
      </c>
      <c r="K141" s="226" t="s">
        <v>71</v>
      </c>
      <c r="L141" s="227">
        <v>5</v>
      </c>
      <c r="M141" s="226" t="s">
        <v>1800</v>
      </c>
      <c r="N141" s="229">
        <v>90</v>
      </c>
      <c r="O141" s="225">
        <v>44557</v>
      </c>
      <c r="P141" s="225"/>
      <c r="Q141" s="225">
        <v>42249</v>
      </c>
      <c r="R141" s="226" t="s">
        <v>53</v>
      </c>
      <c r="S141" s="226" t="s">
        <v>137</v>
      </c>
      <c r="T141" s="226" t="s">
        <v>2387</v>
      </c>
    </row>
    <row r="142" spans="1:20" ht="9.75" customHeight="1" x14ac:dyDescent="0.25">
      <c r="A142" s="226">
        <v>1116</v>
      </c>
      <c r="B142" s="226" t="s">
        <v>1037</v>
      </c>
      <c r="C142" s="226" t="s">
        <v>484</v>
      </c>
      <c r="D142" s="226" t="s">
        <v>484</v>
      </c>
      <c r="E142" s="226" t="s">
        <v>6</v>
      </c>
      <c r="F142" s="226" t="s">
        <v>66</v>
      </c>
      <c r="G142" s="226" t="s">
        <v>47</v>
      </c>
      <c r="H142" s="226" t="s">
        <v>962</v>
      </c>
      <c r="I142" s="226" t="s">
        <v>44</v>
      </c>
      <c r="J142" s="226" t="s">
        <v>1219</v>
      </c>
      <c r="K142" s="226" t="s">
        <v>485</v>
      </c>
      <c r="L142" s="227">
        <v>18</v>
      </c>
      <c r="M142" s="226" t="s">
        <v>1800</v>
      </c>
      <c r="N142" s="229">
        <v>24</v>
      </c>
      <c r="O142" s="225">
        <v>44417</v>
      </c>
      <c r="P142" s="225"/>
      <c r="Q142" s="225"/>
      <c r="R142" s="226" t="s">
        <v>49</v>
      </c>
      <c r="S142" s="226" t="s">
        <v>2334</v>
      </c>
      <c r="T142" s="226" t="s">
        <v>2601</v>
      </c>
    </row>
    <row r="143" spans="1:20" ht="9.75" customHeight="1" x14ac:dyDescent="0.25">
      <c r="A143" s="226">
        <v>1117</v>
      </c>
      <c r="B143" s="226" t="s">
        <v>1038</v>
      </c>
      <c r="C143" s="226" t="s">
        <v>486</v>
      </c>
      <c r="D143" s="226" t="s">
        <v>486</v>
      </c>
      <c r="E143" s="226" t="s">
        <v>6</v>
      </c>
      <c r="F143" s="226" t="s">
        <v>66</v>
      </c>
      <c r="G143" s="226" t="s">
        <v>47</v>
      </c>
      <c r="H143" s="226" t="s">
        <v>962</v>
      </c>
      <c r="I143" s="226" t="s">
        <v>44</v>
      </c>
      <c r="J143" s="226" t="s">
        <v>1219</v>
      </c>
      <c r="K143" s="226" t="s">
        <v>487</v>
      </c>
      <c r="L143" s="227">
        <v>20</v>
      </c>
      <c r="M143" s="226" t="s">
        <v>1800</v>
      </c>
      <c r="N143" s="229">
        <v>4</v>
      </c>
      <c r="O143" s="225">
        <v>44425</v>
      </c>
      <c r="P143" s="225"/>
      <c r="Q143" s="225">
        <v>44007</v>
      </c>
      <c r="R143" s="226" t="s">
        <v>53</v>
      </c>
      <c r="S143" s="226" t="s">
        <v>1225</v>
      </c>
      <c r="T143" s="226" t="s">
        <v>2732</v>
      </c>
    </row>
    <row r="144" spans="1:20" ht="9.75" customHeight="1" x14ac:dyDescent="0.25">
      <c r="A144" s="226">
        <v>1118</v>
      </c>
      <c r="B144" s="226" t="s">
        <v>1039</v>
      </c>
      <c r="C144" s="276" t="s">
        <v>586</v>
      </c>
      <c r="D144" s="226" t="s">
        <v>586</v>
      </c>
      <c r="E144" s="226" t="s">
        <v>6</v>
      </c>
      <c r="F144" s="226" t="s">
        <v>66</v>
      </c>
      <c r="G144" s="226" t="s">
        <v>47</v>
      </c>
      <c r="H144" s="226" t="s">
        <v>962</v>
      </c>
      <c r="I144" s="226" t="s">
        <v>63</v>
      </c>
      <c r="J144" s="226" t="s">
        <v>1219</v>
      </c>
      <c r="K144" s="226" t="s">
        <v>587</v>
      </c>
      <c r="L144" s="227">
        <v>24</v>
      </c>
      <c r="M144" s="226" t="s">
        <v>1800</v>
      </c>
      <c r="N144" s="229">
        <v>40</v>
      </c>
      <c r="O144" s="225">
        <v>44557</v>
      </c>
      <c r="P144" s="225"/>
      <c r="Q144" s="225">
        <v>43668</v>
      </c>
      <c r="R144" s="226" t="s">
        <v>53</v>
      </c>
      <c r="S144" s="226" t="s">
        <v>67</v>
      </c>
      <c r="T144" s="226" t="s">
        <v>2412</v>
      </c>
    </row>
    <row r="145" spans="1:20" ht="9.75" customHeight="1" x14ac:dyDescent="0.25">
      <c r="A145" s="226">
        <v>1558</v>
      </c>
      <c r="B145" s="226" t="s">
        <v>2182</v>
      </c>
      <c r="C145" s="226" t="s">
        <v>697</v>
      </c>
      <c r="D145" s="226" t="s">
        <v>697</v>
      </c>
      <c r="E145" s="226" t="s">
        <v>6</v>
      </c>
      <c r="F145" s="226" t="s">
        <v>66</v>
      </c>
      <c r="G145" s="226" t="s">
        <v>47</v>
      </c>
      <c r="H145" s="226" t="s">
        <v>963</v>
      </c>
      <c r="I145" s="226" t="s">
        <v>44</v>
      </c>
      <c r="J145" s="226" t="s">
        <v>1219</v>
      </c>
      <c r="K145" s="226" t="s">
        <v>698</v>
      </c>
      <c r="L145" s="227">
        <v>14</v>
      </c>
      <c r="M145" s="226" t="s">
        <v>1800</v>
      </c>
      <c r="N145" s="229">
        <v>3</v>
      </c>
      <c r="O145" s="225">
        <v>44428</v>
      </c>
      <c r="P145" s="225"/>
      <c r="Q145" s="225"/>
      <c r="R145" s="226" t="s">
        <v>1222</v>
      </c>
      <c r="S145" s="226" t="s">
        <v>211</v>
      </c>
      <c r="T145" s="226" t="s">
        <v>2413</v>
      </c>
    </row>
    <row r="146" spans="1:20" ht="9.75" customHeight="1" x14ac:dyDescent="0.25">
      <c r="A146" s="226">
        <v>1559</v>
      </c>
      <c r="B146" s="226" t="s">
        <v>1040</v>
      </c>
      <c r="C146" s="226" t="s">
        <v>699</v>
      </c>
      <c r="D146" s="226" t="s">
        <v>699</v>
      </c>
      <c r="E146" s="226" t="s">
        <v>6</v>
      </c>
      <c r="F146" s="226" t="s">
        <v>66</v>
      </c>
      <c r="G146" s="226" t="s">
        <v>47</v>
      </c>
      <c r="H146" s="226" t="s">
        <v>963</v>
      </c>
      <c r="I146" s="226" t="s">
        <v>44</v>
      </c>
      <c r="J146" s="226" t="s">
        <v>1219</v>
      </c>
      <c r="K146" s="226" t="s">
        <v>700</v>
      </c>
      <c r="L146" s="227">
        <v>21</v>
      </c>
      <c r="M146" s="226" t="s">
        <v>1800</v>
      </c>
      <c r="N146" s="229">
        <v>3</v>
      </c>
      <c r="O146" s="225">
        <v>44427</v>
      </c>
      <c r="P146" s="225"/>
      <c r="Q146" s="225"/>
      <c r="R146" s="226" t="s">
        <v>1222</v>
      </c>
      <c r="S146" s="226" t="s">
        <v>1225</v>
      </c>
      <c r="T146" s="226" t="s">
        <v>2414</v>
      </c>
    </row>
    <row r="147" spans="1:20" ht="9.75" customHeight="1" x14ac:dyDescent="0.25">
      <c r="A147" s="226">
        <v>1560</v>
      </c>
      <c r="B147" s="226" t="s">
        <v>1041</v>
      </c>
      <c r="C147" s="226" t="s">
        <v>701</v>
      </c>
      <c r="D147" s="226" t="s">
        <v>32</v>
      </c>
      <c r="E147" s="226" t="s">
        <v>6</v>
      </c>
      <c r="F147" s="226" t="s">
        <v>66</v>
      </c>
      <c r="G147" s="226" t="s">
        <v>47</v>
      </c>
      <c r="H147" s="226" t="s">
        <v>963</v>
      </c>
      <c r="I147" s="226" t="s">
        <v>44</v>
      </c>
      <c r="J147" s="226" t="s">
        <v>1219</v>
      </c>
      <c r="K147" s="226" t="s">
        <v>702</v>
      </c>
      <c r="L147" s="227">
        <v>9</v>
      </c>
      <c r="M147" s="226" t="s">
        <v>1800</v>
      </c>
      <c r="N147" s="229">
        <v>85</v>
      </c>
      <c r="O147" s="225">
        <v>44165</v>
      </c>
      <c r="P147" s="225"/>
      <c r="Q147" s="225">
        <v>44033</v>
      </c>
      <c r="R147" s="226" t="s">
        <v>53</v>
      </c>
      <c r="S147" s="226" t="s">
        <v>1819</v>
      </c>
      <c r="T147" s="226" t="s">
        <v>2602</v>
      </c>
    </row>
    <row r="148" spans="1:20" ht="9.75" customHeight="1" x14ac:dyDescent="0.25">
      <c r="A148" s="226">
        <v>1561</v>
      </c>
      <c r="B148" s="226" t="s">
        <v>1042</v>
      </c>
      <c r="C148" s="226" t="s">
        <v>703</v>
      </c>
      <c r="D148" s="226" t="s">
        <v>703</v>
      </c>
      <c r="E148" s="226" t="s">
        <v>6</v>
      </c>
      <c r="F148" s="226" t="s">
        <v>66</v>
      </c>
      <c r="G148" s="226" t="s">
        <v>47</v>
      </c>
      <c r="H148" s="226" t="s">
        <v>963</v>
      </c>
      <c r="I148" s="226" t="s">
        <v>44</v>
      </c>
      <c r="J148" s="226" t="s">
        <v>1219</v>
      </c>
      <c r="K148" s="226" t="s">
        <v>704</v>
      </c>
      <c r="L148" s="227">
        <v>9</v>
      </c>
      <c r="M148" s="226" t="s">
        <v>1800</v>
      </c>
      <c r="N148" s="229">
        <v>88</v>
      </c>
      <c r="O148" s="225">
        <v>44165</v>
      </c>
      <c r="P148" s="225"/>
      <c r="Q148" s="225">
        <v>44035</v>
      </c>
      <c r="R148" s="226" t="s">
        <v>53</v>
      </c>
      <c r="S148" s="226" t="s">
        <v>1819</v>
      </c>
      <c r="T148" s="226" t="s">
        <v>2603</v>
      </c>
    </row>
    <row r="149" spans="1:20" ht="9.75" customHeight="1" x14ac:dyDescent="0.25">
      <c r="A149" s="226">
        <v>1563</v>
      </c>
      <c r="B149" s="226" t="s">
        <v>1043</v>
      </c>
      <c r="C149" s="226" t="s">
        <v>588</v>
      </c>
      <c r="D149" s="226" t="s">
        <v>588</v>
      </c>
      <c r="E149" s="226" t="s">
        <v>6</v>
      </c>
      <c r="F149" s="226" t="s">
        <v>66</v>
      </c>
      <c r="G149" s="226" t="s">
        <v>47</v>
      </c>
      <c r="H149" s="226" t="s">
        <v>963</v>
      </c>
      <c r="I149" s="226" t="s">
        <v>168</v>
      </c>
      <c r="J149" s="226" t="s">
        <v>1219</v>
      </c>
      <c r="K149" s="226" t="s">
        <v>589</v>
      </c>
      <c r="L149" s="227">
        <v>0</v>
      </c>
      <c r="M149" s="226" t="s">
        <v>1800</v>
      </c>
      <c r="N149" s="229">
        <v>30</v>
      </c>
      <c r="O149" s="225">
        <v>44550</v>
      </c>
      <c r="P149" s="225"/>
      <c r="Q149" s="225">
        <v>43626</v>
      </c>
      <c r="R149" s="226" t="s">
        <v>53</v>
      </c>
      <c r="S149" s="226" t="s">
        <v>67</v>
      </c>
      <c r="T149" s="226" t="s">
        <v>2135</v>
      </c>
    </row>
    <row r="150" spans="1:20" ht="9.75" customHeight="1" x14ac:dyDescent="0.25">
      <c r="A150" s="226">
        <v>33</v>
      </c>
      <c r="B150" s="226" t="s">
        <v>76</v>
      </c>
      <c r="C150" s="226" t="s">
        <v>77</v>
      </c>
      <c r="D150" s="226" t="s">
        <v>77</v>
      </c>
      <c r="E150" s="226" t="s">
        <v>6</v>
      </c>
      <c r="F150" s="226" t="s">
        <v>52</v>
      </c>
      <c r="G150" s="226" t="s">
        <v>47</v>
      </c>
      <c r="H150" s="226" t="s">
        <v>960</v>
      </c>
      <c r="I150" s="226" t="s">
        <v>48</v>
      </c>
      <c r="J150" s="226" t="s">
        <v>1219</v>
      </c>
      <c r="K150" s="226" t="s">
        <v>78</v>
      </c>
      <c r="L150" s="227">
        <v>6</v>
      </c>
      <c r="M150" s="226" t="s">
        <v>1800</v>
      </c>
      <c r="N150" s="229">
        <v>79</v>
      </c>
      <c r="O150" s="225">
        <v>44433</v>
      </c>
      <c r="P150" s="225"/>
      <c r="Q150" s="225">
        <v>42600</v>
      </c>
      <c r="R150" s="226" t="s">
        <v>53</v>
      </c>
      <c r="S150" s="226" t="s">
        <v>137</v>
      </c>
      <c r="T150" s="226" t="s">
        <v>2604</v>
      </c>
    </row>
    <row r="151" spans="1:20" ht="9.75" customHeight="1" x14ac:dyDescent="0.25">
      <c r="A151" s="226">
        <v>1897</v>
      </c>
      <c r="B151" s="226" t="s">
        <v>1044</v>
      </c>
      <c r="C151" s="226" t="s">
        <v>151</v>
      </c>
      <c r="D151" s="226" t="s">
        <v>1857</v>
      </c>
      <c r="E151" s="226" t="s">
        <v>6</v>
      </c>
      <c r="F151" s="226" t="s">
        <v>52</v>
      </c>
      <c r="G151" s="226" t="s">
        <v>43</v>
      </c>
      <c r="H151" s="226" t="s">
        <v>961</v>
      </c>
      <c r="I151" s="226" t="s">
        <v>44</v>
      </c>
      <c r="J151" s="226" t="s">
        <v>1219</v>
      </c>
      <c r="K151" s="226" t="s">
        <v>152</v>
      </c>
      <c r="L151" s="227">
        <v>4</v>
      </c>
      <c r="M151" s="226" t="s">
        <v>1800</v>
      </c>
      <c r="N151" s="229">
        <v>66</v>
      </c>
      <c r="O151" s="225">
        <v>44539</v>
      </c>
      <c r="P151" s="225"/>
      <c r="Q151" s="225">
        <v>42317</v>
      </c>
      <c r="R151" s="226" t="s">
        <v>53</v>
      </c>
      <c r="S151" s="226" t="s">
        <v>67</v>
      </c>
      <c r="T151" s="226" t="s">
        <v>2415</v>
      </c>
    </row>
    <row r="152" spans="1:20" ht="9.75" customHeight="1" x14ac:dyDescent="0.25">
      <c r="A152" s="226">
        <v>502</v>
      </c>
      <c r="B152" s="226" t="s">
        <v>488</v>
      </c>
      <c r="C152" s="226" t="s">
        <v>489</v>
      </c>
      <c r="D152" s="226" t="s">
        <v>489</v>
      </c>
      <c r="E152" s="226" t="s">
        <v>6</v>
      </c>
      <c r="F152" s="226" t="s">
        <v>52</v>
      </c>
      <c r="G152" s="226" t="s">
        <v>43</v>
      </c>
      <c r="H152" s="226" t="s">
        <v>961</v>
      </c>
      <c r="I152" s="226" t="s">
        <v>44</v>
      </c>
      <c r="J152" s="226" t="s">
        <v>1219</v>
      </c>
      <c r="K152" s="226" t="s">
        <v>490</v>
      </c>
      <c r="L152" s="227">
        <v>1</v>
      </c>
      <c r="M152" s="226" t="s">
        <v>1800</v>
      </c>
      <c r="N152" s="229">
        <v>5</v>
      </c>
      <c r="O152" s="225">
        <v>44554</v>
      </c>
      <c r="P152" s="225"/>
      <c r="Q152" s="225">
        <v>41723</v>
      </c>
      <c r="R152" s="226" t="s">
        <v>53</v>
      </c>
      <c r="S152" s="226" t="s">
        <v>137</v>
      </c>
      <c r="T152" s="226" t="s">
        <v>2539</v>
      </c>
    </row>
    <row r="153" spans="1:20" ht="9.75" customHeight="1" x14ac:dyDescent="0.25">
      <c r="A153" s="226">
        <v>503</v>
      </c>
      <c r="B153" s="226" t="s">
        <v>390</v>
      </c>
      <c r="C153" s="226" t="s">
        <v>391</v>
      </c>
      <c r="D153" s="226" t="s">
        <v>1858</v>
      </c>
      <c r="E153" s="226" t="s">
        <v>6</v>
      </c>
      <c r="F153" s="226" t="s">
        <v>52</v>
      </c>
      <c r="G153" s="226" t="s">
        <v>43</v>
      </c>
      <c r="H153" s="226" t="s">
        <v>961</v>
      </c>
      <c r="I153" s="226" t="s">
        <v>44</v>
      </c>
      <c r="J153" s="226" t="s">
        <v>1219</v>
      </c>
      <c r="K153" s="226" t="s">
        <v>392</v>
      </c>
      <c r="L153" s="227">
        <v>7</v>
      </c>
      <c r="M153" s="226" t="s">
        <v>1800</v>
      </c>
      <c r="N153" s="229">
        <v>95</v>
      </c>
      <c r="O153" s="225">
        <v>44550</v>
      </c>
      <c r="P153" s="225"/>
      <c r="Q153" s="225">
        <v>43035</v>
      </c>
      <c r="R153" s="226" t="s">
        <v>53</v>
      </c>
      <c r="S153" s="226" t="s">
        <v>137</v>
      </c>
      <c r="T153" s="226" t="s">
        <v>2416</v>
      </c>
    </row>
    <row r="154" spans="1:20" ht="9.75" customHeight="1" x14ac:dyDescent="0.25">
      <c r="A154" s="226">
        <v>504</v>
      </c>
      <c r="B154" s="226" t="s">
        <v>393</v>
      </c>
      <c r="C154" s="226" t="s">
        <v>1904</v>
      </c>
      <c r="D154" s="226" t="s">
        <v>394</v>
      </c>
      <c r="E154" s="226" t="s">
        <v>6</v>
      </c>
      <c r="F154" s="226" t="s">
        <v>52</v>
      </c>
      <c r="G154" s="226" t="s">
        <v>43</v>
      </c>
      <c r="H154" s="226" t="s">
        <v>961</v>
      </c>
      <c r="I154" s="226" t="s">
        <v>44</v>
      </c>
      <c r="J154" s="226" t="s">
        <v>1219</v>
      </c>
      <c r="K154" s="226" t="s">
        <v>395</v>
      </c>
      <c r="L154" s="227">
        <v>3</v>
      </c>
      <c r="M154" s="226" t="s">
        <v>1800</v>
      </c>
      <c r="N154" s="229">
        <v>90</v>
      </c>
      <c r="O154" s="225">
        <v>44557</v>
      </c>
      <c r="P154" s="225"/>
      <c r="Q154" s="225">
        <v>42170</v>
      </c>
      <c r="R154" s="226" t="s">
        <v>53</v>
      </c>
      <c r="S154" s="226" t="s">
        <v>137</v>
      </c>
      <c r="T154" s="226" t="s">
        <v>2062</v>
      </c>
    </row>
    <row r="155" spans="1:20" ht="9.75" customHeight="1" x14ac:dyDescent="0.25">
      <c r="A155" s="226">
        <v>483</v>
      </c>
      <c r="B155" s="226" t="s">
        <v>492</v>
      </c>
      <c r="C155" s="226" t="s">
        <v>493</v>
      </c>
      <c r="D155" s="226" t="s">
        <v>493</v>
      </c>
      <c r="E155" s="226" t="s">
        <v>6</v>
      </c>
      <c r="F155" s="226" t="s">
        <v>52</v>
      </c>
      <c r="G155" s="226" t="s">
        <v>47</v>
      </c>
      <c r="H155" s="226" t="s">
        <v>961</v>
      </c>
      <c r="I155" s="226" t="s">
        <v>48</v>
      </c>
      <c r="J155" s="226" t="s">
        <v>1219</v>
      </c>
      <c r="K155" s="226" t="s">
        <v>494</v>
      </c>
      <c r="L155" s="227">
        <v>14</v>
      </c>
      <c r="M155" s="226" t="s">
        <v>1800</v>
      </c>
      <c r="N155" s="229">
        <v>73</v>
      </c>
      <c r="O155" s="225">
        <v>44550</v>
      </c>
      <c r="P155" s="225"/>
      <c r="Q155" s="225">
        <v>42339</v>
      </c>
      <c r="R155" s="226" t="s">
        <v>53</v>
      </c>
      <c r="S155" s="226" t="s">
        <v>137</v>
      </c>
      <c r="T155" s="226" t="s">
        <v>2417</v>
      </c>
    </row>
    <row r="156" spans="1:20" ht="9.75" customHeight="1" x14ac:dyDescent="0.25">
      <c r="A156" s="226">
        <v>506</v>
      </c>
      <c r="B156" s="226" t="s">
        <v>566</v>
      </c>
      <c r="C156" s="226" t="s">
        <v>567</v>
      </c>
      <c r="D156" s="226" t="s">
        <v>567</v>
      </c>
      <c r="E156" s="226" t="s">
        <v>6</v>
      </c>
      <c r="F156" s="226" t="s">
        <v>52</v>
      </c>
      <c r="G156" s="226" t="s">
        <v>43</v>
      </c>
      <c r="H156" s="226" t="s">
        <v>961</v>
      </c>
      <c r="I156" s="226" t="s">
        <v>44</v>
      </c>
      <c r="J156" s="226" t="s">
        <v>1219</v>
      </c>
      <c r="K156" s="226" t="s">
        <v>568</v>
      </c>
      <c r="L156" s="227">
        <v>9</v>
      </c>
      <c r="M156" s="226" t="s">
        <v>1800</v>
      </c>
      <c r="N156" s="229">
        <v>13</v>
      </c>
      <c r="O156" s="225">
        <v>44550</v>
      </c>
      <c r="P156" s="225"/>
      <c r="Q156" s="225">
        <v>43083</v>
      </c>
      <c r="R156" s="226" t="s">
        <v>53</v>
      </c>
      <c r="S156" s="226" t="s">
        <v>67</v>
      </c>
      <c r="T156" s="226" t="s">
        <v>2418</v>
      </c>
    </row>
    <row r="157" spans="1:20" ht="9.75" customHeight="1" x14ac:dyDescent="0.25">
      <c r="A157" s="226">
        <v>508</v>
      </c>
      <c r="B157" s="226" t="s">
        <v>495</v>
      </c>
      <c r="C157" s="226" t="s">
        <v>496</v>
      </c>
      <c r="D157" s="226" t="s">
        <v>1859</v>
      </c>
      <c r="E157" s="226" t="s">
        <v>6</v>
      </c>
      <c r="F157" s="226" t="s">
        <v>52</v>
      </c>
      <c r="G157" s="226" t="s">
        <v>43</v>
      </c>
      <c r="H157" s="226" t="s">
        <v>961</v>
      </c>
      <c r="I157" s="226" t="s">
        <v>44</v>
      </c>
      <c r="J157" s="226" t="s">
        <v>1219</v>
      </c>
      <c r="K157" s="226" t="s">
        <v>497</v>
      </c>
      <c r="L157" s="227">
        <v>3</v>
      </c>
      <c r="M157" s="226" t="s">
        <v>1800</v>
      </c>
      <c r="N157" s="229">
        <v>15</v>
      </c>
      <c r="O157" s="225">
        <v>44543</v>
      </c>
      <c r="P157" s="225"/>
      <c r="Q157" s="225">
        <v>42537</v>
      </c>
      <c r="R157" s="226" t="s">
        <v>53</v>
      </c>
      <c r="S157" s="226" t="s">
        <v>137</v>
      </c>
      <c r="T157" s="226" t="s">
        <v>2078</v>
      </c>
    </row>
    <row r="158" spans="1:20" ht="9.75" customHeight="1" x14ac:dyDescent="0.25">
      <c r="A158" s="226">
        <v>509</v>
      </c>
      <c r="B158" s="226" t="s">
        <v>349</v>
      </c>
      <c r="C158" s="226" t="s">
        <v>350</v>
      </c>
      <c r="D158" s="226" t="s">
        <v>350</v>
      </c>
      <c r="E158" s="226" t="s">
        <v>6</v>
      </c>
      <c r="F158" s="226" t="s">
        <v>52</v>
      </c>
      <c r="G158" s="226" t="s">
        <v>43</v>
      </c>
      <c r="H158" s="226" t="s">
        <v>961</v>
      </c>
      <c r="I158" s="226" t="s">
        <v>44</v>
      </c>
      <c r="J158" s="226" t="s">
        <v>1219</v>
      </c>
      <c r="K158" s="226" t="s">
        <v>351</v>
      </c>
      <c r="L158" s="227">
        <v>8</v>
      </c>
      <c r="M158" s="226" t="s">
        <v>1800</v>
      </c>
      <c r="N158" s="229">
        <v>40</v>
      </c>
      <c r="O158" s="225">
        <v>44550</v>
      </c>
      <c r="P158" s="225"/>
      <c r="Q158" s="225">
        <v>42186</v>
      </c>
      <c r="R158" s="226" t="s">
        <v>53</v>
      </c>
      <c r="S158" s="226" t="s">
        <v>137</v>
      </c>
      <c r="T158" s="226" t="s">
        <v>2540</v>
      </c>
    </row>
    <row r="159" spans="1:20" ht="9.75" customHeight="1" x14ac:dyDescent="0.25">
      <c r="A159" s="226">
        <v>1121</v>
      </c>
      <c r="B159" s="226" t="s">
        <v>1045</v>
      </c>
      <c r="C159" s="226" t="s">
        <v>153</v>
      </c>
      <c r="D159" s="226" t="s">
        <v>153</v>
      </c>
      <c r="E159" s="226" t="s">
        <v>6</v>
      </c>
      <c r="F159" s="226" t="s">
        <v>52</v>
      </c>
      <c r="G159" s="226" t="s">
        <v>47</v>
      </c>
      <c r="H159" s="226" t="s">
        <v>962</v>
      </c>
      <c r="I159" s="226" t="s">
        <v>48</v>
      </c>
      <c r="J159" s="226" t="s">
        <v>1219</v>
      </c>
      <c r="K159" s="226" t="s">
        <v>154</v>
      </c>
      <c r="L159" s="227">
        <v>14</v>
      </c>
      <c r="M159" s="226" t="s">
        <v>1800</v>
      </c>
      <c r="N159" s="229">
        <v>55</v>
      </c>
      <c r="O159" s="225">
        <v>44550</v>
      </c>
      <c r="P159" s="225"/>
      <c r="Q159" s="225">
        <v>43909</v>
      </c>
      <c r="R159" s="226" t="s">
        <v>49</v>
      </c>
      <c r="S159" s="226" t="s">
        <v>2334</v>
      </c>
      <c r="T159" s="226" t="s">
        <v>2278</v>
      </c>
    </row>
    <row r="160" spans="1:20" ht="9.75" customHeight="1" x14ac:dyDescent="0.25">
      <c r="A160" s="226">
        <v>1122</v>
      </c>
      <c r="B160" s="226" t="s">
        <v>1046</v>
      </c>
      <c r="C160" s="226" t="s">
        <v>265</v>
      </c>
      <c r="D160" s="226" t="s">
        <v>265</v>
      </c>
      <c r="E160" s="226" t="s">
        <v>6</v>
      </c>
      <c r="F160" s="226" t="s">
        <v>52</v>
      </c>
      <c r="G160" s="226" t="s">
        <v>47</v>
      </c>
      <c r="H160" s="226" t="s">
        <v>962</v>
      </c>
      <c r="I160" s="226" t="s">
        <v>48</v>
      </c>
      <c r="J160" s="226" t="s">
        <v>1219</v>
      </c>
      <c r="K160" s="226" t="s">
        <v>266</v>
      </c>
      <c r="L160" s="227">
        <v>8</v>
      </c>
      <c r="M160" s="226" t="s">
        <v>1800</v>
      </c>
      <c r="N160" s="229">
        <v>48</v>
      </c>
      <c r="O160" s="225">
        <v>44554</v>
      </c>
      <c r="P160" s="225"/>
      <c r="Q160" s="225">
        <v>44057</v>
      </c>
      <c r="R160" s="226" t="s">
        <v>53</v>
      </c>
      <c r="S160" s="226" t="s">
        <v>1819</v>
      </c>
      <c r="T160" s="226" t="s">
        <v>2279</v>
      </c>
    </row>
    <row r="161" spans="1:20" ht="9.75" customHeight="1" x14ac:dyDescent="0.25">
      <c r="A161" s="226">
        <v>1564</v>
      </c>
      <c r="B161" s="226" t="s">
        <v>1047</v>
      </c>
      <c r="C161" s="226" t="s">
        <v>705</v>
      </c>
      <c r="D161" s="226" t="s">
        <v>705</v>
      </c>
      <c r="E161" s="226" t="s">
        <v>6</v>
      </c>
      <c r="F161" s="226" t="s">
        <v>52</v>
      </c>
      <c r="G161" s="226" t="s">
        <v>47</v>
      </c>
      <c r="H161" s="226" t="s">
        <v>963</v>
      </c>
      <c r="I161" s="226" t="s">
        <v>44</v>
      </c>
      <c r="J161" s="226" t="s">
        <v>1219</v>
      </c>
      <c r="K161" s="226" t="s">
        <v>706</v>
      </c>
      <c r="L161" s="227">
        <v>6</v>
      </c>
      <c r="M161" s="226" t="s">
        <v>1800</v>
      </c>
      <c r="N161" s="229">
        <v>20</v>
      </c>
      <c r="O161" s="225">
        <v>44559</v>
      </c>
      <c r="P161" s="225"/>
      <c r="Q161" s="225">
        <v>43726</v>
      </c>
      <c r="R161" s="226" t="s">
        <v>53</v>
      </c>
      <c r="S161" s="226" t="s">
        <v>67</v>
      </c>
      <c r="T161" s="226" t="s">
        <v>2280</v>
      </c>
    </row>
    <row r="162" spans="1:20" ht="9.75" customHeight="1" x14ac:dyDescent="0.25">
      <c r="A162" s="226">
        <v>1565</v>
      </c>
      <c r="B162" s="226" t="s">
        <v>2244</v>
      </c>
      <c r="C162" s="226" t="s">
        <v>707</v>
      </c>
      <c r="D162" s="226" t="s">
        <v>32</v>
      </c>
      <c r="E162" s="226" t="s">
        <v>6</v>
      </c>
      <c r="F162" s="226" t="s">
        <v>52</v>
      </c>
      <c r="G162" s="226" t="s">
        <v>47</v>
      </c>
      <c r="H162" s="226" t="s">
        <v>963</v>
      </c>
      <c r="I162" s="226" t="s">
        <v>44</v>
      </c>
      <c r="J162" s="226" t="s">
        <v>1219</v>
      </c>
      <c r="K162" s="226" t="s">
        <v>708</v>
      </c>
      <c r="L162" s="227">
        <v>7</v>
      </c>
      <c r="M162" s="226" t="s">
        <v>1800</v>
      </c>
      <c r="N162" s="229">
        <v>2</v>
      </c>
      <c r="O162" s="225">
        <v>44427</v>
      </c>
      <c r="P162" s="225"/>
      <c r="Q162" s="225"/>
      <c r="R162" s="226" t="s">
        <v>1222</v>
      </c>
      <c r="S162" s="226" t="s">
        <v>2337</v>
      </c>
      <c r="T162" s="226" t="s">
        <v>2605</v>
      </c>
    </row>
    <row r="163" spans="1:20" ht="9.75" customHeight="1" x14ac:dyDescent="0.25">
      <c r="A163" s="226">
        <v>1942</v>
      </c>
      <c r="B163" s="226" t="s">
        <v>2824</v>
      </c>
      <c r="C163" s="226" t="s">
        <v>2044</v>
      </c>
      <c r="D163" s="226" t="s">
        <v>32</v>
      </c>
      <c r="E163" s="226" t="s">
        <v>6</v>
      </c>
      <c r="F163" s="226" t="s">
        <v>52</v>
      </c>
      <c r="G163" s="226" t="s">
        <v>43</v>
      </c>
      <c r="H163" s="226" t="s">
        <v>963</v>
      </c>
      <c r="I163" s="226" t="s">
        <v>44</v>
      </c>
      <c r="J163" s="226" t="s">
        <v>1219</v>
      </c>
      <c r="K163" s="226" t="s">
        <v>709</v>
      </c>
      <c r="L163" s="227">
        <v>0</v>
      </c>
      <c r="M163" s="226" t="s">
        <v>1800</v>
      </c>
      <c r="N163" s="229">
        <v>20</v>
      </c>
      <c r="O163" s="225">
        <v>44413</v>
      </c>
      <c r="P163" s="225"/>
      <c r="Q163" s="225">
        <v>44043</v>
      </c>
      <c r="R163" s="226" t="s">
        <v>53</v>
      </c>
      <c r="S163" s="226" t="s">
        <v>1225</v>
      </c>
      <c r="T163" s="226" t="s">
        <v>2733</v>
      </c>
    </row>
    <row r="164" spans="1:20" ht="9.75" customHeight="1" x14ac:dyDescent="0.25">
      <c r="A164" s="226">
        <v>1759</v>
      </c>
      <c r="B164" s="226" t="s">
        <v>32</v>
      </c>
      <c r="C164" s="226" t="s">
        <v>2245</v>
      </c>
      <c r="D164" s="226" t="s">
        <v>32</v>
      </c>
      <c r="E164" s="226" t="s">
        <v>6</v>
      </c>
      <c r="F164" s="226" t="s">
        <v>52</v>
      </c>
      <c r="G164" s="226" t="s">
        <v>47</v>
      </c>
      <c r="H164" s="226" t="s">
        <v>963</v>
      </c>
      <c r="I164" s="226" t="s">
        <v>44</v>
      </c>
      <c r="J164" s="226" t="s">
        <v>1228</v>
      </c>
      <c r="K164" s="226" t="s">
        <v>1454</v>
      </c>
      <c r="L164" s="227">
        <v>24</v>
      </c>
      <c r="M164" s="226" t="s">
        <v>1800</v>
      </c>
      <c r="N164" s="229">
        <v>5</v>
      </c>
      <c r="O164" s="225">
        <v>44553</v>
      </c>
      <c r="P164" s="225"/>
      <c r="Q164" s="225">
        <v>44008</v>
      </c>
      <c r="R164" s="226" t="s">
        <v>53</v>
      </c>
      <c r="S164" s="226" t="s">
        <v>2706</v>
      </c>
      <c r="T164" s="226" t="s">
        <v>32</v>
      </c>
    </row>
    <row r="165" spans="1:20" ht="9.75" customHeight="1" x14ac:dyDescent="0.25">
      <c r="A165" s="226">
        <v>510</v>
      </c>
      <c r="B165" s="226" t="s">
        <v>449</v>
      </c>
      <c r="C165" s="226" t="s">
        <v>450</v>
      </c>
      <c r="D165" s="226" t="s">
        <v>1860</v>
      </c>
      <c r="E165" s="226" t="s">
        <v>6</v>
      </c>
      <c r="F165" s="226" t="s">
        <v>79</v>
      </c>
      <c r="G165" s="226" t="s">
        <v>43</v>
      </c>
      <c r="H165" s="226" t="s">
        <v>961</v>
      </c>
      <c r="I165" s="226" t="s">
        <v>48</v>
      </c>
      <c r="J165" s="226" t="s">
        <v>1219</v>
      </c>
      <c r="K165" s="226" t="s">
        <v>451</v>
      </c>
      <c r="L165" s="227">
        <v>15</v>
      </c>
      <c r="M165" s="226" t="s">
        <v>1800</v>
      </c>
      <c r="N165" s="229">
        <v>85</v>
      </c>
      <c r="O165" s="225">
        <v>44553</v>
      </c>
      <c r="P165" s="225"/>
      <c r="Q165" s="225">
        <v>42231</v>
      </c>
      <c r="R165" s="226" t="s">
        <v>53</v>
      </c>
      <c r="S165" s="226" t="s">
        <v>137</v>
      </c>
      <c r="T165" s="226" t="s">
        <v>2419</v>
      </c>
    </row>
    <row r="166" spans="1:20" ht="9.75" customHeight="1" x14ac:dyDescent="0.25">
      <c r="A166" s="226">
        <v>1124</v>
      </c>
      <c r="B166" s="226" t="s">
        <v>1048</v>
      </c>
      <c r="C166" s="276" t="s">
        <v>388</v>
      </c>
      <c r="D166" s="226" t="s">
        <v>388</v>
      </c>
      <c r="E166" s="226" t="s">
        <v>6</v>
      </c>
      <c r="F166" s="226" t="s">
        <v>79</v>
      </c>
      <c r="G166" s="226" t="s">
        <v>47</v>
      </c>
      <c r="H166" s="226" t="s">
        <v>962</v>
      </c>
      <c r="I166" s="226" t="s">
        <v>44</v>
      </c>
      <c r="J166" s="226" t="s">
        <v>1219</v>
      </c>
      <c r="K166" s="226" t="s">
        <v>389</v>
      </c>
      <c r="L166" s="227">
        <v>9</v>
      </c>
      <c r="M166" s="226" t="s">
        <v>1800</v>
      </c>
      <c r="N166" s="229">
        <v>62</v>
      </c>
      <c r="O166" s="225">
        <v>44550</v>
      </c>
      <c r="P166" s="225"/>
      <c r="Q166" s="225">
        <v>43738</v>
      </c>
      <c r="R166" s="226" t="s">
        <v>53</v>
      </c>
      <c r="S166" s="226" t="s">
        <v>67</v>
      </c>
      <c r="T166" s="226" t="s">
        <v>2420</v>
      </c>
    </row>
    <row r="167" spans="1:20" ht="9.75" customHeight="1" x14ac:dyDescent="0.25">
      <c r="A167" s="226">
        <v>514</v>
      </c>
      <c r="B167" s="226" t="s">
        <v>101</v>
      </c>
      <c r="C167" s="226" t="s">
        <v>102</v>
      </c>
      <c r="D167" s="226" t="s">
        <v>102</v>
      </c>
      <c r="E167" s="226" t="s">
        <v>6</v>
      </c>
      <c r="F167" s="226" t="s">
        <v>6</v>
      </c>
      <c r="G167" s="226" t="s">
        <v>43</v>
      </c>
      <c r="H167" s="226" t="s">
        <v>961</v>
      </c>
      <c r="I167" s="226" t="s">
        <v>44</v>
      </c>
      <c r="J167" s="226" t="s">
        <v>1219</v>
      </c>
      <c r="K167" s="226" t="s">
        <v>103</v>
      </c>
      <c r="L167" s="227">
        <v>4</v>
      </c>
      <c r="M167" s="226" t="s">
        <v>1800</v>
      </c>
      <c r="N167" s="229">
        <v>70</v>
      </c>
      <c r="O167" s="225">
        <v>44550</v>
      </c>
      <c r="P167" s="225"/>
      <c r="Q167" s="225">
        <v>43910</v>
      </c>
      <c r="R167" s="226" t="s">
        <v>53</v>
      </c>
      <c r="S167" s="226" t="s">
        <v>50</v>
      </c>
      <c r="T167" s="226" t="s">
        <v>2606</v>
      </c>
    </row>
    <row r="168" spans="1:20" ht="9.75" customHeight="1" x14ac:dyDescent="0.25">
      <c r="A168" s="226">
        <v>515</v>
      </c>
      <c r="B168" s="226" t="s">
        <v>500</v>
      </c>
      <c r="C168" s="226" t="s">
        <v>1339</v>
      </c>
      <c r="D168" s="226" t="s">
        <v>32</v>
      </c>
      <c r="E168" s="226" t="s">
        <v>6</v>
      </c>
      <c r="F168" s="226" t="s">
        <v>6</v>
      </c>
      <c r="G168" s="226" t="s">
        <v>43</v>
      </c>
      <c r="H168" s="226" t="s">
        <v>961</v>
      </c>
      <c r="I168" s="226" t="s">
        <v>44</v>
      </c>
      <c r="J168" s="226" t="s">
        <v>1219</v>
      </c>
      <c r="K168" s="226" t="s">
        <v>501</v>
      </c>
      <c r="L168" s="227">
        <v>4</v>
      </c>
      <c r="M168" s="226" t="s">
        <v>1800</v>
      </c>
      <c r="N168" s="229">
        <v>0</v>
      </c>
      <c r="O168" s="225">
        <v>44554</v>
      </c>
      <c r="P168" s="225"/>
      <c r="Q168" s="225"/>
      <c r="R168" s="226" t="s">
        <v>309</v>
      </c>
      <c r="S168" s="226" t="s">
        <v>1815</v>
      </c>
      <c r="T168" s="226" t="s">
        <v>1909</v>
      </c>
    </row>
    <row r="169" spans="1:20" ht="9.75" customHeight="1" x14ac:dyDescent="0.25">
      <c r="A169" s="226">
        <v>518</v>
      </c>
      <c r="B169" s="226" t="s">
        <v>502</v>
      </c>
      <c r="C169" s="226" t="s">
        <v>1209</v>
      </c>
      <c r="D169" s="226" t="s">
        <v>1861</v>
      </c>
      <c r="E169" s="226" t="s">
        <v>6</v>
      </c>
      <c r="F169" s="226" t="s">
        <v>6</v>
      </c>
      <c r="G169" s="226" t="s">
        <v>43</v>
      </c>
      <c r="H169" s="226" t="s">
        <v>961</v>
      </c>
      <c r="I169" s="226" t="s">
        <v>44</v>
      </c>
      <c r="J169" s="226" t="s">
        <v>1219</v>
      </c>
      <c r="K169" s="226" t="s">
        <v>503</v>
      </c>
      <c r="L169" s="227">
        <v>3</v>
      </c>
      <c r="M169" s="226" t="s">
        <v>1800</v>
      </c>
      <c r="N169" s="229">
        <v>4</v>
      </c>
      <c r="O169" s="225">
        <v>44431</v>
      </c>
      <c r="P169" s="225"/>
      <c r="Q169" s="225"/>
      <c r="R169" s="226" t="s">
        <v>49</v>
      </c>
      <c r="S169" s="226" t="s">
        <v>2334</v>
      </c>
      <c r="T169" s="226" t="s">
        <v>2607</v>
      </c>
    </row>
    <row r="170" spans="1:20" ht="9.75" customHeight="1" x14ac:dyDescent="0.25">
      <c r="A170" s="226">
        <v>492</v>
      </c>
      <c r="B170" s="226" t="s">
        <v>504</v>
      </c>
      <c r="C170" s="226" t="s">
        <v>505</v>
      </c>
      <c r="D170" s="226" t="s">
        <v>32</v>
      </c>
      <c r="E170" s="226" t="s">
        <v>6</v>
      </c>
      <c r="F170" s="226" t="s">
        <v>6</v>
      </c>
      <c r="G170" s="226" t="s">
        <v>47</v>
      </c>
      <c r="H170" s="226" t="s">
        <v>961</v>
      </c>
      <c r="I170" s="226" t="s">
        <v>44</v>
      </c>
      <c r="J170" s="226" t="s">
        <v>1219</v>
      </c>
      <c r="K170" s="226" t="s">
        <v>506</v>
      </c>
      <c r="L170" s="227">
        <v>5</v>
      </c>
      <c r="M170" s="226" t="s">
        <v>1800</v>
      </c>
      <c r="N170" s="229">
        <v>0</v>
      </c>
      <c r="O170" s="225">
        <v>44550</v>
      </c>
      <c r="P170" s="225"/>
      <c r="Q170" s="225"/>
      <c r="R170" s="226" t="s">
        <v>309</v>
      </c>
      <c r="S170" s="226" t="s">
        <v>317</v>
      </c>
      <c r="T170" s="226" t="s">
        <v>2421</v>
      </c>
    </row>
    <row r="171" spans="1:20" ht="9.75" customHeight="1" x14ac:dyDescent="0.25">
      <c r="A171" s="226">
        <v>525</v>
      </c>
      <c r="B171" s="226" t="s">
        <v>507</v>
      </c>
      <c r="C171" s="226" t="s">
        <v>508</v>
      </c>
      <c r="D171" s="226" t="s">
        <v>32</v>
      </c>
      <c r="E171" s="226" t="s">
        <v>6</v>
      </c>
      <c r="F171" s="226" t="s">
        <v>6</v>
      </c>
      <c r="G171" s="226" t="s">
        <v>43</v>
      </c>
      <c r="H171" s="226" t="s">
        <v>961</v>
      </c>
      <c r="I171" s="226" t="s">
        <v>44</v>
      </c>
      <c r="J171" s="226" t="s">
        <v>1219</v>
      </c>
      <c r="K171" s="226" t="s">
        <v>509</v>
      </c>
      <c r="L171" s="227">
        <v>6</v>
      </c>
      <c r="M171" s="226" t="s">
        <v>1800</v>
      </c>
      <c r="N171" s="229">
        <v>46</v>
      </c>
      <c r="O171" s="225">
        <v>44365</v>
      </c>
      <c r="P171" s="225"/>
      <c r="Q171" s="225">
        <v>44040</v>
      </c>
      <c r="R171" s="226" t="s">
        <v>53</v>
      </c>
      <c r="S171" s="226" t="s">
        <v>1225</v>
      </c>
      <c r="T171" s="226" t="s">
        <v>2734</v>
      </c>
    </row>
    <row r="172" spans="1:20" ht="9.75" customHeight="1" x14ac:dyDescent="0.25">
      <c r="A172" s="226">
        <v>1930</v>
      </c>
      <c r="B172" s="226" t="s">
        <v>2203</v>
      </c>
      <c r="C172" s="226" t="s">
        <v>339</v>
      </c>
      <c r="D172" s="226" t="s">
        <v>32</v>
      </c>
      <c r="E172" s="226" t="s">
        <v>6</v>
      </c>
      <c r="F172" s="226" t="s">
        <v>6</v>
      </c>
      <c r="G172" s="226" t="s">
        <v>47</v>
      </c>
      <c r="H172" s="226" t="s">
        <v>961</v>
      </c>
      <c r="I172" s="226" t="s">
        <v>44</v>
      </c>
      <c r="J172" s="226" t="s">
        <v>1219</v>
      </c>
      <c r="K172" s="226" t="s">
        <v>1910</v>
      </c>
      <c r="L172" s="227">
        <v>0</v>
      </c>
      <c r="M172" s="226" t="s">
        <v>1800</v>
      </c>
      <c r="N172" s="229">
        <v>63</v>
      </c>
      <c r="O172" s="225">
        <v>44209</v>
      </c>
      <c r="P172" s="225"/>
      <c r="Q172" s="225"/>
      <c r="R172" s="226" t="s">
        <v>49</v>
      </c>
      <c r="S172" s="226" t="s">
        <v>2334</v>
      </c>
      <c r="T172" s="226" t="s">
        <v>2735</v>
      </c>
    </row>
    <row r="173" spans="1:20" ht="9.75" customHeight="1" x14ac:dyDescent="0.25">
      <c r="A173" s="226">
        <v>495</v>
      </c>
      <c r="B173" s="226" t="s">
        <v>376</v>
      </c>
      <c r="C173" s="226" t="s">
        <v>377</v>
      </c>
      <c r="D173" s="226" t="s">
        <v>377</v>
      </c>
      <c r="E173" s="226" t="s">
        <v>6</v>
      </c>
      <c r="F173" s="226" t="s">
        <v>6</v>
      </c>
      <c r="G173" s="226" t="s">
        <v>47</v>
      </c>
      <c r="H173" s="226" t="s">
        <v>961</v>
      </c>
      <c r="I173" s="226" t="s">
        <v>48</v>
      </c>
      <c r="J173" s="226" t="s">
        <v>1219</v>
      </c>
      <c r="K173" s="226" t="s">
        <v>378</v>
      </c>
      <c r="L173" s="227">
        <v>20</v>
      </c>
      <c r="M173" s="226" t="s">
        <v>1800</v>
      </c>
      <c r="N173" s="229">
        <v>89</v>
      </c>
      <c r="O173" s="225">
        <v>44546</v>
      </c>
      <c r="P173" s="225"/>
      <c r="Q173" s="225">
        <v>43754</v>
      </c>
      <c r="R173" s="226" t="s">
        <v>53</v>
      </c>
      <c r="S173" s="226" t="s">
        <v>67</v>
      </c>
      <c r="T173" s="226" t="s">
        <v>2281</v>
      </c>
    </row>
    <row r="174" spans="1:20" ht="9.75" customHeight="1" x14ac:dyDescent="0.25">
      <c r="A174" s="226">
        <v>1125</v>
      </c>
      <c r="B174" s="226" t="s">
        <v>1050</v>
      </c>
      <c r="C174" s="226" t="s">
        <v>396</v>
      </c>
      <c r="D174" s="226" t="s">
        <v>396</v>
      </c>
      <c r="E174" s="226" t="s">
        <v>6</v>
      </c>
      <c r="F174" s="226" t="s">
        <v>6</v>
      </c>
      <c r="G174" s="226" t="s">
        <v>47</v>
      </c>
      <c r="H174" s="226" t="s">
        <v>962</v>
      </c>
      <c r="I174" s="226" t="s">
        <v>44</v>
      </c>
      <c r="J174" s="226" t="s">
        <v>1219</v>
      </c>
      <c r="K174" s="226" t="s">
        <v>397</v>
      </c>
      <c r="L174" s="227">
        <v>24</v>
      </c>
      <c r="M174" s="226" t="s">
        <v>1800</v>
      </c>
      <c r="N174" s="229">
        <v>75</v>
      </c>
      <c r="O174" s="225">
        <v>44216</v>
      </c>
      <c r="P174" s="225"/>
      <c r="Q174" s="225">
        <v>43909</v>
      </c>
      <c r="R174" s="226" t="s">
        <v>53</v>
      </c>
      <c r="S174" s="226" t="s">
        <v>113</v>
      </c>
      <c r="T174" s="226" t="s">
        <v>2541</v>
      </c>
    </row>
    <row r="175" spans="1:20" ht="9.75" customHeight="1" x14ac:dyDescent="0.25">
      <c r="A175" s="226">
        <v>1126</v>
      </c>
      <c r="B175" s="226" t="s">
        <v>1051</v>
      </c>
      <c r="C175" s="226" t="s">
        <v>510</v>
      </c>
      <c r="D175" s="226" t="s">
        <v>510</v>
      </c>
      <c r="E175" s="226" t="s">
        <v>6</v>
      </c>
      <c r="F175" s="226" t="s">
        <v>6</v>
      </c>
      <c r="G175" s="226" t="s">
        <v>47</v>
      </c>
      <c r="H175" s="226" t="s">
        <v>962</v>
      </c>
      <c r="I175" s="226" t="s">
        <v>44</v>
      </c>
      <c r="J175" s="226" t="s">
        <v>1219</v>
      </c>
      <c r="K175" s="226" t="s">
        <v>511</v>
      </c>
      <c r="L175" s="227">
        <v>18</v>
      </c>
      <c r="M175" s="226" t="s">
        <v>1800</v>
      </c>
      <c r="N175" s="229">
        <v>35</v>
      </c>
      <c r="O175" s="225">
        <v>44554</v>
      </c>
      <c r="P175" s="225"/>
      <c r="Q175" s="225">
        <v>42882</v>
      </c>
      <c r="R175" s="226" t="s">
        <v>53</v>
      </c>
      <c r="S175" s="226" t="s">
        <v>113</v>
      </c>
      <c r="T175" s="226" t="s">
        <v>1340</v>
      </c>
    </row>
    <row r="176" spans="1:20" ht="9.75" customHeight="1" x14ac:dyDescent="0.25">
      <c r="A176" s="226">
        <v>1131</v>
      </c>
      <c r="B176" s="226" t="s">
        <v>1052</v>
      </c>
      <c r="C176" s="226" t="s">
        <v>125</v>
      </c>
      <c r="D176" s="226" t="s">
        <v>125</v>
      </c>
      <c r="E176" s="226" t="s">
        <v>6</v>
      </c>
      <c r="F176" s="226" t="s">
        <v>6</v>
      </c>
      <c r="G176" s="226" t="s">
        <v>47</v>
      </c>
      <c r="H176" s="226" t="s">
        <v>962</v>
      </c>
      <c r="I176" s="226" t="s">
        <v>48</v>
      </c>
      <c r="J176" s="226" t="s">
        <v>1219</v>
      </c>
      <c r="K176" s="226" t="s">
        <v>126</v>
      </c>
      <c r="L176" s="227">
        <v>30</v>
      </c>
      <c r="M176" s="226" t="s">
        <v>1800</v>
      </c>
      <c r="N176" s="229">
        <v>85</v>
      </c>
      <c r="O176" s="225">
        <v>44551</v>
      </c>
      <c r="P176" s="225"/>
      <c r="Q176" s="225">
        <v>43563</v>
      </c>
      <c r="R176" s="226" t="s">
        <v>53</v>
      </c>
      <c r="S176" s="226" t="s">
        <v>67</v>
      </c>
      <c r="T176" s="226" t="s">
        <v>2339</v>
      </c>
    </row>
    <row r="177" spans="1:20" ht="9.75" customHeight="1" x14ac:dyDescent="0.25">
      <c r="A177" s="226">
        <v>1134</v>
      </c>
      <c r="B177" s="226" t="s">
        <v>1988</v>
      </c>
      <c r="C177" s="226" t="s">
        <v>398</v>
      </c>
      <c r="D177" s="226" t="s">
        <v>398</v>
      </c>
      <c r="E177" s="226" t="s">
        <v>6</v>
      </c>
      <c r="F177" s="226" t="s">
        <v>6</v>
      </c>
      <c r="G177" s="226" t="s">
        <v>47</v>
      </c>
      <c r="H177" s="226" t="s">
        <v>962</v>
      </c>
      <c r="I177" s="226" t="s">
        <v>63</v>
      </c>
      <c r="J177" s="226" t="s">
        <v>1219</v>
      </c>
      <c r="K177" s="226" t="s">
        <v>399</v>
      </c>
      <c r="L177" s="227">
        <v>33</v>
      </c>
      <c r="M177" s="226" t="s">
        <v>1800</v>
      </c>
      <c r="N177" s="229">
        <v>63</v>
      </c>
      <c r="O177" s="225">
        <v>44546</v>
      </c>
      <c r="P177" s="225"/>
      <c r="Q177" s="225"/>
      <c r="R177" s="226" t="s">
        <v>49</v>
      </c>
      <c r="S177" s="226" t="s">
        <v>2334</v>
      </c>
      <c r="T177" s="226" t="s">
        <v>2608</v>
      </c>
    </row>
    <row r="178" spans="1:20" ht="9.75" customHeight="1" x14ac:dyDescent="0.25">
      <c r="A178" s="226">
        <v>1568</v>
      </c>
      <c r="B178" s="226" t="s">
        <v>2370</v>
      </c>
      <c r="C178" s="226" t="s">
        <v>710</v>
      </c>
      <c r="D178" s="226" t="s">
        <v>32</v>
      </c>
      <c r="E178" s="226" t="s">
        <v>6</v>
      </c>
      <c r="F178" s="226" t="s">
        <v>6</v>
      </c>
      <c r="G178" s="226" t="s">
        <v>47</v>
      </c>
      <c r="H178" s="226" t="s">
        <v>963</v>
      </c>
      <c r="I178" s="226" t="s">
        <v>44</v>
      </c>
      <c r="J178" s="226" t="s">
        <v>1219</v>
      </c>
      <c r="K178" s="226" t="s">
        <v>717</v>
      </c>
      <c r="L178" s="227">
        <v>18</v>
      </c>
      <c r="M178" s="226" t="s">
        <v>1800</v>
      </c>
      <c r="N178" s="229">
        <v>3</v>
      </c>
      <c r="O178" s="225">
        <v>44427</v>
      </c>
      <c r="P178" s="225"/>
      <c r="Q178" s="225">
        <v>44040</v>
      </c>
      <c r="R178" s="226" t="s">
        <v>53</v>
      </c>
      <c r="S178" s="226" t="s">
        <v>1225</v>
      </c>
      <c r="T178" s="226" t="s">
        <v>2736</v>
      </c>
    </row>
    <row r="179" spans="1:20" ht="9.75" customHeight="1" x14ac:dyDescent="0.25">
      <c r="A179" s="226">
        <v>1570</v>
      </c>
      <c r="B179" s="226" t="s">
        <v>2014</v>
      </c>
      <c r="C179" s="226" t="s">
        <v>712</v>
      </c>
      <c r="D179" s="226" t="s">
        <v>32</v>
      </c>
      <c r="E179" s="226" t="s">
        <v>6</v>
      </c>
      <c r="F179" s="226" t="s">
        <v>6</v>
      </c>
      <c r="G179" s="226" t="s">
        <v>47</v>
      </c>
      <c r="H179" s="226" t="s">
        <v>963</v>
      </c>
      <c r="I179" s="226" t="s">
        <v>44</v>
      </c>
      <c r="J179" s="226" t="s">
        <v>1219</v>
      </c>
      <c r="K179" s="226" t="s">
        <v>713</v>
      </c>
      <c r="L179" s="227">
        <v>9</v>
      </c>
      <c r="M179" s="226" t="s">
        <v>1800</v>
      </c>
      <c r="N179" s="229">
        <v>10</v>
      </c>
      <c r="O179" s="225">
        <v>44431</v>
      </c>
      <c r="P179" s="225"/>
      <c r="Q179" s="225"/>
      <c r="R179" s="226" t="s">
        <v>49</v>
      </c>
      <c r="S179" s="226" t="s">
        <v>2334</v>
      </c>
      <c r="T179" s="226" t="s">
        <v>2183</v>
      </c>
    </row>
    <row r="180" spans="1:20" ht="9.75" customHeight="1" x14ac:dyDescent="0.25">
      <c r="A180" s="226">
        <v>1571</v>
      </c>
      <c r="B180" s="226" t="s">
        <v>1053</v>
      </c>
      <c r="C180" s="226" t="s">
        <v>714</v>
      </c>
      <c r="D180" s="226" t="s">
        <v>32</v>
      </c>
      <c r="E180" s="226" t="s">
        <v>6</v>
      </c>
      <c r="F180" s="226" t="s">
        <v>6</v>
      </c>
      <c r="G180" s="226" t="s">
        <v>47</v>
      </c>
      <c r="H180" s="226" t="s">
        <v>963</v>
      </c>
      <c r="I180" s="226" t="s">
        <v>44</v>
      </c>
      <c r="J180" s="226" t="s">
        <v>1219</v>
      </c>
      <c r="K180" s="226" t="s">
        <v>715</v>
      </c>
      <c r="L180" s="227">
        <v>14</v>
      </c>
      <c r="M180" s="226" t="s">
        <v>1800</v>
      </c>
      <c r="N180" s="229">
        <v>1</v>
      </c>
      <c r="O180" s="225">
        <v>44427</v>
      </c>
      <c r="P180" s="225"/>
      <c r="Q180" s="225">
        <v>43756</v>
      </c>
      <c r="R180" s="226" t="s">
        <v>53</v>
      </c>
      <c r="S180" s="226" t="s">
        <v>1225</v>
      </c>
      <c r="T180" s="226" t="s">
        <v>2282</v>
      </c>
    </row>
    <row r="181" spans="1:20" ht="9.75" customHeight="1" x14ac:dyDescent="0.25">
      <c r="A181" s="226">
        <v>1573</v>
      </c>
      <c r="B181" s="226" t="s">
        <v>1816</v>
      </c>
      <c r="C181" s="226" t="s">
        <v>716</v>
      </c>
      <c r="D181" s="226" t="s">
        <v>32</v>
      </c>
      <c r="E181" s="226" t="s">
        <v>6</v>
      </c>
      <c r="F181" s="226" t="s">
        <v>6</v>
      </c>
      <c r="G181" s="226" t="s">
        <v>47</v>
      </c>
      <c r="H181" s="226" t="s">
        <v>963</v>
      </c>
      <c r="I181" s="226" t="s">
        <v>44</v>
      </c>
      <c r="J181" s="226" t="s">
        <v>1219</v>
      </c>
      <c r="K181" s="226" t="s">
        <v>711</v>
      </c>
      <c r="L181" s="227">
        <v>10</v>
      </c>
      <c r="M181" s="226" t="s">
        <v>1800</v>
      </c>
      <c r="N181" s="229">
        <v>16</v>
      </c>
      <c r="O181" s="225">
        <v>44431</v>
      </c>
      <c r="P181" s="225"/>
      <c r="Q181" s="225">
        <v>44055</v>
      </c>
      <c r="R181" s="226" t="s">
        <v>53</v>
      </c>
      <c r="S181" s="226" t="s">
        <v>50</v>
      </c>
      <c r="T181" s="226" t="s">
        <v>2737</v>
      </c>
    </row>
    <row r="182" spans="1:20" ht="9.75" customHeight="1" x14ac:dyDescent="0.25">
      <c r="A182" s="226">
        <v>1574</v>
      </c>
      <c r="B182" s="226" t="s">
        <v>1054</v>
      </c>
      <c r="C182" s="226" t="s">
        <v>512</v>
      </c>
      <c r="D182" s="226" t="s">
        <v>512</v>
      </c>
      <c r="E182" s="226" t="s">
        <v>6</v>
      </c>
      <c r="F182" s="226" t="s">
        <v>6</v>
      </c>
      <c r="G182" s="226" t="s">
        <v>47</v>
      </c>
      <c r="H182" s="226" t="s">
        <v>963</v>
      </c>
      <c r="I182" s="226" t="s">
        <v>44</v>
      </c>
      <c r="J182" s="226" t="s">
        <v>1219</v>
      </c>
      <c r="K182" s="226" t="s">
        <v>513</v>
      </c>
      <c r="L182" s="227">
        <v>18</v>
      </c>
      <c r="M182" s="226" t="s">
        <v>1800</v>
      </c>
      <c r="N182" s="229">
        <v>30</v>
      </c>
      <c r="O182" s="225">
        <v>44428</v>
      </c>
      <c r="P182" s="225"/>
      <c r="Q182" s="225">
        <v>44053</v>
      </c>
      <c r="R182" s="226" t="s">
        <v>53</v>
      </c>
      <c r="S182" s="226" t="s">
        <v>50</v>
      </c>
      <c r="T182" s="226" t="s">
        <v>2609</v>
      </c>
    </row>
    <row r="183" spans="1:20" ht="9.75" customHeight="1" x14ac:dyDescent="0.25">
      <c r="A183" s="226">
        <v>1931</v>
      </c>
      <c r="B183" s="226" t="s">
        <v>2825</v>
      </c>
      <c r="C183" s="226" t="s">
        <v>1914</v>
      </c>
      <c r="D183" s="226" t="s">
        <v>32</v>
      </c>
      <c r="E183" s="226" t="s">
        <v>6</v>
      </c>
      <c r="F183" s="226" t="s">
        <v>6</v>
      </c>
      <c r="G183" s="226" t="s">
        <v>47</v>
      </c>
      <c r="H183" s="226" t="s">
        <v>963</v>
      </c>
      <c r="I183" s="226" t="s">
        <v>63</v>
      </c>
      <c r="J183" s="226" t="s">
        <v>1219</v>
      </c>
      <c r="K183" s="226" t="s">
        <v>717</v>
      </c>
      <c r="L183" s="227">
        <v>0</v>
      </c>
      <c r="M183" s="226" t="s">
        <v>1800</v>
      </c>
      <c r="N183" s="229">
        <v>2</v>
      </c>
      <c r="O183" s="225">
        <v>44427</v>
      </c>
      <c r="P183" s="225"/>
      <c r="Q183" s="225">
        <v>43957</v>
      </c>
      <c r="R183" s="226" t="s">
        <v>53</v>
      </c>
      <c r="S183" s="226" t="s">
        <v>1819</v>
      </c>
      <c r="T183" s="226" t="s">
        <v>2610</v>
      </c>
    </row>
    <row r="184" spans="1:20" ht="9.75" customHeight="1" x14ac:dyDescent="0.25">
      <c r="A184" s="226">
        <v>1579</v>
      </c>
      <c r="B184" s="226" t="s">
        <v>1341</v>
      </c>
      <c r="C184" s="226" t="s">
        <v>1342</v>
      </c>
      <c r="D184" s="226" t="s">
        <v>32</v>
      </c>
      <c r="E184" s="226" t="s">
        <v>209</v>
      </c>
      <c r="F184" s="226" t="s">
        <v>1343</v>
      </c>
      <c r="G184" s="226" t="s">
        <v>47</v>
      </c>
      <c r="H184" s="226" t="s">
        <v>963</v>
      </c>
      <c r="I184" s="226" t="s">
        <v>44</v>
      </c>
      <c r="J184" s="226" t="s">
        <v>1228</v>
      </c>
      <c r="K184" s="226" t="s">
        <v>1344</v>
      </c>
      <c r="L184" s="227">
        <v>7</v>
      </c>
      <c r="M184" s="226" t="s">
        <v>1800</v>
      </c>
      <c r="N184" s="229">
        <v>85</v>
      </c>
      <c r="O184" s="225">
        <v>44162</v>
      </c>
      <c r="P184" s="225"/>
      <c r="Q184" s="225">
        <v>44071</v>
      </c>
      <c r="R184" s="226" t="s">
        <v>53</v>
      </c>
      <c r="S184" s="226" t="s">
        <v>50</v>
      </c>
      <c r="T184" s="226" t="s">
        <v>2738</v>
      </c>
    </row>
    <row r="185" spans="1:20" ht="9.75" customHeight="1" x14ac:dyDescent="0.25">
      <c r="A185" s="226">
        <v>172</v>
      </c>
      <c r="B185" s="226" t="s">
        <v>657</v>
      </c>
      <c r="C185" s="226" t="s">
        <v>2157</v>
      </c>
      <c r="D185" s="226" t="s">
        <v>658</v>
      </c>
      <c r="E185" s="226" t="s">
        <v>209</v>
      </c>
      <c r="F185" s="226" t="s">
        <v>1346</v>
      </c>
      <c r="G185" s="226" t="s">
        <v>47</v>
      </c>
      <c r="H185" s="226" t="s">
        <v>960</v>
      </c>
      <c r="I185" s="226" t="s">
        <v>44</v>
      </c>
      <c r="J185" s="226" t="s">
        <v>1219</v>
      </c>
      <c r="K185" s="226" t="s">
        <v>659</v>
      </c>
      <c r="L185" s="227">
        <v>18</v>
      </c>
      <c r="M185" s="226" t="s">
        <v>1800</v>
      </c>
      <c r="N185" s="229">
        <v>2</v>
      </c>
      <c r="O185" s="225">
        <v>44550</v>
      </c>
      <c r="P185" s="225"/>
      <c r="Q185" s="225"/>
      <c r="R185" s="226" t="s">
        <v>1222</v>
      </c>
      <c r="S185" s="226" t="s">
        <v>211</v>
      </c>
      <c r="T185" s="226" t="s">
        <v>2739</v>
      </c>
    </row>
    <row r="186" spans="1:20" ht="9.75" customHeight="1" x14ac:dyDescent="0.25">
      <c r="A186" s="226">
        <v>1581</v>
      </c>
      <c r="B186" s="226" t="s">
        <v>1874</v>
      </c>
      <c r="C186" s="226" t="s">
        <v>1345</v>
      </c>
      <c r="D186" s="226" t="s">
        <v>32</v>
      </c>
      <c r="E186" s="226" t="s">
        <v>209</v>
      </c>
      <c r="F186" s="226" t="s">
        <v>1346</v>
      </c>
      <c r="G186" s="226" t="s">
        <v>47</v>
      </c>
      <c r="H186" s="226" t="s">
        <v>963</v>
      </c>
      <c r="I186" s="226" t="s">
        <v>44</v>
      </c>
      <c r="J186" s="226" t="s">
        <v>1228</v>
      </c>
      <c r="K186" s="226" t="s">
        <v>1347</v>
      </c>
      <c r="L186" s="227">
        <v>24</v>
      </c>
      <c r="M186" s="226" t="s">
        <v>1800</v>
      </c>
      <c r="N186" s="229">
        <v>51</v>
      </c>
      <c r="O186" s="225">
        <v>44237</v>
      </c>
      <c r="P186" s="225"/>
      <c r="Q186" s="225">
        <v>43908</v>
      </c>
      <c r="R186" s="226" t="s">
        <v>53</v>
      </c>
      <c r="S186" s="226" t="s">
        <v>50</v>
      </c>
      <c r="T186" s="226" t="s">
        <v>2556</v>
      </c>
    </row>
    <row r="187" spans="1:20" ht="9.75" customHeight="1" x14ac:dyDescent="0.25">
      <c r="A187" s="226">
        <v>1582</v>
      </c>
      <c r="B187" s="226" t="s">
        <v>1866</v>
      </c>
      <c r="C187" s="226" t="s">
        <v>186</v>
      </c>
      <c r="D187" s="226" t="s">
        <v>32</v>
      </c>
      <c r="E187" s="226" t="s">
        <v>209</v>
      </c>
      <c r="F187" s="226" t="s">
        <v>1346</v>
      </c>
      <c r="G187" s="226" t="s">
        <v>47</v>
      </c>
      <c r="H187" s="226" t="s">
        <v>963</v>
      </c>
      <c r="I187" s="226" t="s">
        <v>187</v>
      </c>
      <c r="J187" s="226" t="s">
        <v>1228</v>
      </c>
      <c r="K187" s="226" t="s">
        <v>1348</v>
      </c>
      <c r="L187" s="227">
        <v>20</v>
      </c>
      <c r="M187" s="226" t="s">
        <v>1800</v>
      </c>
      <c r="N187" s="229">
        <v>48</v>
      </c>
      <c r="O187" s="225">
        <v>44424</v>
      </c>
      <c r="P187" s="225"/>
      <c r="Q187" s="225"/>
      <c r="R187" s="226" t="s">
        <v>49</v>
      </c>
      <c r="S187" s="226" t="s">
        <v>2334</v>
      </c>
      <c r="T187" s="226" t="s">
        <v>2900</v>
      </c>
    </row>
    <row r="188" spans="1:20" ht="9.75" customHeight="1" x14ac:dyDescent="0.25">
      <c r="A188" s="226">
        <v>1584</v>
      </c>
      <c r="B188" s="226" t="s">
        <v>1895</v>
      </c>
      <c r="C188" s="226" t="s">
        <v>1349</v>
      </c>
      <c r="D188" s="226" t="s">
        <v>32</v>
      </c>
      <c r="E188" s="226" t="s">
        <v>209</v>
      </c>
      <c r="F188" s="226" t="s">
        <v>1346</v>
      </c>
      <c r="G188" s="226" t="s">
        <v>47</v>
      </c>
      <c r="H188" s="226" t="s">
        <v>963</v>
      </c>
      <c r="I188" s="226" t="s">
        <v>168</v>
      </c>
      <c r="J188" s="226" t="s">
        <v>1228</v>
      </c>
      <c r="K188" s="226" t="s">
        <v>1350</v>
      </c>
      <c r="L188" s="227">
        <v>0</v>
      </c>
      <c r="M188" s="226" t="s">
        <v>1800</v>
      </c>
      <c r="N188" s="229">
        <v>49</v>
      </c>
      <c r="O188" s="225">
        <v>44241</v>
      </c>
      <c r="P188" s="225"/>
      <c r="Q188" s="225">
        <v>43908</v>
      </c>
      <c r="R188" s="226" t="s">
        <v>53</v>
      </c>
      <c r="S188" s="226" t="s">
        <v>50</v>
      </c>
      <c r="T188" s="226" t="s">
        <v>2612</v>
      </c>
    </row>
    <row r="189" spans="1:20" ht="9.75" customHeight="1" x14ac:dyDescent="0.25">
      <c r="A189" s="226">
        <v>755</v>
      </c>
      <c r="B189" s="226" t="s">
        <v>1351</v>
      </c>
      <c r="C189" s="226" t="s">
        <v>1352</v>
      </c>
      <c r="D189" s="226" t="s">
        <v>32</v>
      </c>
      <c r="E189" s="226" t="s">
        <v>209</v>
      </c>
      <c r="F189" s="226" t="s">
        <v>1353</v>
      </c>
      <c r="G189" s="226" t="s">
        <v>47</v>
      </c>
      <c r="H189" s="226" t="s">
        <v>961</v>
      </c>
      <c r="I189" s="226" t="s">
        <v>48</v>
      </c>
      <c r="J189" s="226" t="s">
        <v>1228</v>
      </c>
      <c r="K189" s="226" t="s">
        <v>1354</v>
      </c>
      <c r="L189" s="227">
        <v>9</v>
      </c>
      <c r="M189" s="226" t="s">
        <v>1800</v>
      </c>
      <c r="N189" s="229">
        <v>40</v>
      </c>
      <c r="O189" s="225">
        <v>44547</v>
      </c>
      <c r="P189" s="225"/>
      <c r="Q189" s="225">
        <v>42291</v>
      </c>
      <c r="R189" s="226" t="s">
        <v>53</v>
      </c>
      <c r="S189" s="226" t="s">
        <v>67</v>
      </c>
      <c r="T189" s="226" t="s">
        <v>2063</v>
      </c>
    </row>
    <row r="190" spans="1:20" ht="9.75" customHeight="1" x14ac:dyDescent="0.25">
      <c r="A190" s="226">
        <v>531</v>
      </c>
      <c r="B190" s="226" t="s">
        <v>340</v>
      </c>
      <c r="C190" s="226" t="s">
        <v>341</v>
      </c>
      <c r="D190" s="226" t="s">
        <v>341</v>
      </c>
      <c r="E190" s="226" t="s">
        <v>7</v>
      </c>
      <c r="F190" s="226" t="s">
        <v>94</v>
      </c>
      <c r="G190" s="226" t="s">
        <v>43</v>
      </c>
      <c r="H190" s="226" t="s">
        <v>961</v>
      </c>
      <c r="I190" s="226" t="s">
        <v>44</v>
      </c>
      <c r="J190" s="226" t="s">
        <v>1219</v>
      </c>
      <c r="K190" s="226" t="s">
        <v>342</v>
      </c>
      <c r="L190" s="227">
        <v>8</v>
      </c>
      <c r="M190" s="226" t="s">
        <v>1800</v>
      </c>
      <c r="N190" s="229">
        <v>68</v>
      </c>
      <c r="O190" s="225">
        <v>44180</v>
      </c>
      <c r="P190" s="225"/>
      <c r="Q190" s="225">
        <v>43914</v>
      </c>
      <c r="R190" s="226" t="s">
        <v>53</v>
      </c>
      <c r="S190" s="226" t="s">
        <v>2552</v>
      </c>
      <c r="T190" s="226" t="s">
        <v>2740</v>
      </c>
    </row>
    <row r="191" spans="1:20" ht="9.75" customHeight="1" x14ac:dyDescent="0.25">
      <c r="A191" s="226">
        <v>517</v>
      </c>
      <c r="B191" s="226" t="s">
        <v>373</v>
      </c>
      <c r="C191" s="226" t="s">
        <v>374</v>
      </c>
      <c r="D191" s="226" t="s">
        <v>374</v>
      </c>
      <c r="E191" s="226" t="s">
        <v>7</v>
      </c>
      <c r="F191" s="226" t="s">
        <v>94</v>
      </c>
      <c r="G191" s="226" t="s">
        <v>43</v>
      </c>
      <c r="H191" s="226" t="s">
        <v>961</v>
      </c>
      <c r="I191" s="226" t="s">
        <v>48</v>
      </c>
      <c r="J191" s="226" t="s">
        <v>1219</v>
      </c>
      <c r="K191" s="226" t="s">
        <v>375</v>
      </c>
      <c r="L191" s="227">
        <v>14</v>
      </c>
      <c r="M191" s="226" t="s">
        <v>1800</v>
      </c>
      <c r="N191" s="229">
        <v>100</v>
      </c>
      <c r="O191" s="225">
        <v>43250</v>
      </c>
      <c r="P191" s="225"/>
      <c r="Q191" s="225"/>
      <c r="R191" s="226" t="s">
        <v>45</v>
      </c>
      <c r="S191" s="226" t="s">
        <v>46</v>
      </c>
      <c r="T191" s="226" t="s">
        <v>2422</v>
      </c>
    </row>
    <row r="192" spans="1:20" ht="9.75" customHeight="1" x14ac:dyDescent="0.25">
      <c r="A192" s="226">
        <v>1141</v>
      </c>
      <c r="B192" s="226" t="s">
        <v>1055</v>
      </c>
      <c r="C192" s="226" t="s">
        <v>465</v>
      </c>
      <c r="D192" s="226" t="s">
        <v>465</v>
      </c>
      <c r="E192" s="226" t="s">
        <v>7</v>
      </c>
      <c r="F192" s="226" t="s">
        <v>94</v>
      </c>
      <c r="G192" s="226" t="s">
        <v>47</v>
      </c>
      <c r="H192" s="226" t="s">
        <v>962</v>
      </c>
      <c r="I192" s="226" t="s">
        <v>44</v>
      </c>
      <c r="J192" s="226" t="s">
        <v>1219</v>
      </c>
      <c r="K192" s="226" t="s">
        <v>466</v>
      </c>
      <c r="L192" s="227">
        <v>25</v>
      </c>
      <c r="M192" s="226" t="s">
        <v>1800</v>
      </c>
      <c r="N192" s="229">
        <v>25</v>
      </c>
      <c r="O192" s="225">
        <v>44561</v>
      </c>
      <c r="P192" s="225"/>
      <c r="Q192" s="225">
        <v>43381</v>
      </c>
      <c r="R192" s="226" t="s">
        <v>53</v>
      </c>
      <c r="S192" s="226" t="s">
        <v>290</v>
      </c>
      <c r="T192" s="226" t="s">
        <v>2741</v>
      </c>
    </row>
    <row r="193" spans="1:20" ht="9.75" customHeight="1" x14ac:dyDescent="0.25">
      <c r="A193" s="226">
        <v>1145</v>
      </c>
      <c r="B193" s="226" t="s">
        <v>1056</v>
      </c>
      <c r="C193" s="226" t="s">
        <v>514</v>
      </c>
      <c r="D193" s="226" t="s">
        <v>514</v>
      </c>
      <c r="E193" s="226" t="s">
        <v>7</v>
      </c>
      <c r="F193" s="226" t="s">
        <v>94</v>
      </c>
      <c r="G193" s="226" t="s">
        <v>47</v>
      </c>
      <c r="H193" s="226" t="s">
        <v>962</v>
      </c>
      <c r="I193" s="226" t="s">
        <v>48</v>
      </c>
      <c r="J193" s="226" t="s">
        <v>1219</v>
      </c>
      <c r="K193" s="226" t="s">
        <v>515</v>
      </c>
      <c r="L193" s="227">
        <v>12</v>
      </c>
      <c r="M193" s="226" t="s">
        <v>1800</v>
      </c>
      <c r="N193" s="229">
        <v>68</v>
      </c>
      <c r="O193" s="225">
        <v>44551</v>
      </c>
      <c r="P193" s="225"/>
      <c r="Q193" s="225">
        <v>43487</v>
      </c>
      <c r="R193" s="226" t="s">
        <v>53</v>
      </c>
      <c r="S193" s="226" t="s">
        <v>137</v>
      </c>
      <c r="T193" s="226" t="s">
        <v>2742</v>
      </c>
    </row>
    <row r="194" spans="1:20" ht="9.75" customHeight="1" x14ac:dyDescent="0.25">
      <c r="A194" s="226">
        <v>1585</v>
      </c>
      <c r="B194" s="226" t="s">
        <v>1057</v>
      </c>
      <c r="C194" s="226" t="s">
        <v>718</v>
      </c>
      <c r="D194" s="226" t="s">
        <v>32</v>
      </c>
      <c r="E194" s="226" t="s">
        <v>7</v>
      </c>
      <c r="F194" s="226" t="s">
        <v>94</v>
      </c>
      <c r="G194" s="226" t="s">
        <v>47</v>
      </c>
      <c r="H194" s="226" t="s">
        <v>963</v>
      </c>
      <c r="I194" s="226" t="s">
        <v>44</v>
      </c>
      <c r="J194" s="226" t="s">
        <v>1219</v>
      </c>
      <c r="K194" s="226" t="s">
        <v>719</v>
      </c>
      <c r="L194" s="227">
        <v>24</v>
      </c>
      <c r="M194" s="226" t="s">
        <v>1800</v>
      </c>
      <c r="N194" s="229">
        <v>1</v>
      </c>
      <c r="O194" s="225">
        <v>44561</v>
      </c>
      <c r="P194" s="225"/>
      <c r="Q194" s="225">
        <v>43552</v>
      </c>
      <c r="R194" s="226" t="s">
        <v>53</v>
      </c>
      <c r="S194" s="226" t="s">
        <v>317</v>
      </c>
      <c r="T194" s="226" t="s">
        <v>1911</v>
      </c>
    </row>
    <row r="195" spans="1:20" ht="9.75" customHeight="1" x14ac:dyDescent="0.25">
      <c r="A195" s="226">
        <v>1586</v>
      </c>
      <c r="B195" s="226" t="s">
        <v>1058</v>
      </c>
      <c r="C195" s="226" t="s">
        <v>720</v>
      </c>
      <c r="D195" s="226" t="s">
        <v>720</v>
      </c>
      <c r="E195" s="226" t="s">
        <v>7</v>
      </c>
      <c r="F195" s="226" t="s">
        <v>94</v>
      </c>
      <c r="G195" s="226" t="s">
        <v>47</v>
      </c>
      <c r="H195" s="226" t="s">
        <v>963</v>
      </c>
      <c r="I195" s="226" t="s">
        <v>44</v>
      </c>
      <c r="J195" s="226" t="s">
        <v>1219</v>
      </c>
      <c r="K195" s="226" t="s">
        <v>721</v>
      </c>
      <c r="L195" s="227">
        <v>24</v>
      </c>
      <c r="M195" s="226" t="s">
        <v>1800</v>
      </c>
      <c r="N195" s="229">
        <v>7</v>
      </c>
      <c r="O195" s="225">
        <v>44424</v>
      </c>
      <c r="P195" s="225"/>
      <c r="Q195" s="225"/>
      <c r="R195" s="226" t="s">
        <v>49</v>
      </c>
      <c r="S195" s="226" t="s">
        <v>2334</v>
      </c>
      <c r="T195" s="226" t="s">
        <v>2826</v>
      </c>
    </row>
    <row r="196" spans="1:20" ht="9.75" customHeight="1" x14ac:dyDescent="0.25">
      <c r="A196" s="226">
        <v>1587</v>
      </c>
      <c r="B196" s="226" t="s">
        <v>1059</v>
      </c>
      <c r="C196" s="226" t="s">
        <v>722</v>
      </c>
      <c r="D196" s="226" t="s">
        <v>722</v>
      </c>
      <c r="E196" s="226" t="s">
        <v>7</v>
      </c>
      <c r="F196" s="226" t="s">
        <v>94</v>
      </c>
      <c r="G196" s="226" t="s">
        <v>47</v>
      </c>
      <c r="H196" s="226" t="s">
        <v>963</v>
      </c>
      <c r="I196" s="226" t="s">
        <v>44</v>
      </c>
      <c r="J196" s="226" t="s">
        <v>1219</v>
      </c>
      <c r="K196" s="226" t="s">
        <v>723</v>
      </c>
      <c r="L196" s="227">
        <v>24</v>
      </c>
      <c r="M196" s="226" t="s">
        <v>1800</v>
      </c>
      <c r="N196" s="229">
        <v>15</v>
      </c>
      <c r="O196" s="225">
        <v>44424</v>
      </c>
      <c r="P196" s="225"/>
      <c r="Q196" s="225"/>
      <c r="R196" s="226" t="s">
        <v>49</v>
      </c>
      <c r="S196" s="226" t="s">
        <v>2334</v>
      </c>
      <c r="T196" s="226" t="s">
        <v>2901</v>
      </c>
    </row>
    <row r="197" spans="1:20" ht="9.75" customHeight="1" x14ac:dyDescent="0.25">
      <c r="A197" s="226">
        <v>1590</v>
      </c>
      <c r="B197" s="226" t="s">
        <v>1060</v>
      </c>
      <c r="C197" s="226" t="s">
        <v>724</v>
      </c>
      <c r="D197" s="226" t="s">
        <v>724</v>
      </c>
      <c r="E197" s="226" t="s">
        <v>7</v>
      </c>
      <c r="F197" s="226" t="s">
        <v>94</v>
      </c>
      <c r="G197" s="226" t="s">
        <v>47</v>
      </c>
      <c r="H197" s="226" t="s">
        <v>963</v>
      </c>
      <c r="I197" s="226" t="s">
        <v>48</v>
      </c>
      <c r="J197" s="226" t="s">
        <v>1219</v>
      </c>
      <c r="K197" s="226" t="s">
        <v>725</v>
      </c>
      <c r="L197" s="227">
        <v>24</v>
      </c>
      <c r="M197" s="226" t="s">
        <v>1800</v>
      </c>
      <c r="N197" s="229">
        <v>80</v>
      </c>
      <c r="O197" s="225">
        <v>44155</v>
      </c>
      <c r="P197" s="225"/>
      <c r="Q197" s="225">
        <v>44008</v>
      </c>
      <c r="R197" s="226" t="s">
        <v>53</v>
      </c>
      <c r="S197" s="226" t="s">
        <v>50</v>
      </c>
      <c r="T197" s="226" t="s">
        <v>2902</v>
      </c>
    </row>
    <row r="198" spans="1:20" ht="9.75" customHeight="1" x14ac:dyDescent="0.25">
      <c r="A198" s="226">
        <v>1591</v>
      </c>
      <c r="B198" s="226" t="s">
        <v>1061</v>
      </c>
      <c r="C198" s="226" t="s">
        <v>726</v>
      </c>
      <c r="D198" s="226" t="s">
        <v>726</v>
      </c>
      <c r="E198" s="226" t="s">
        <v>7</v>
      </c>
      <c r="F198" s="226" t="s">
        <v>94</v>
      </c>
      <c r="G198" s="226" t="s">
        <v>47</v>
      </c>
      <c r="H198" s="226" t="s">
        <v>963</v>
      </c>
      <c r="I198" s="226" t="s">
        <v>168</v>
      </c>
      <c r="J198" s="226" t="s">
        <v>1219</v>
      </c>
      <c r="K198" s="226" t="s">
        <v>1356</v>
      </c>
      <c r="L198" s="227">
        <v>0</v>
      </c>
      <c r="M198" s="226" t="s">
        <v>1800</v>
      </c>
      <c r="N198" s="229">
        <v>76</v>
      </c>
      <c r="O198" s="225">
        <v>44162</v>
      </c>
      <c r="P198" s="225"/>
      <c r="Q198" s="225">
        <v>43914</v>
      </c>
      <c r="R198" s="226" t="s">
        <v>53</v>
      </c>
      <c r="S198" s="226" t="s">
        <v>96</v>
      </c>
      <c r="T198" s="226" t="s">
        <v>2613</v>
      </c>
    </row>
    <row r="199" spans="1:20" ht="9.75" customHeight="1" x14ac:dyDescent="0.25">
      <c r="A199" s="226">
        <v>1592</v>
      </c>
      <c r="B199" s="226" t="s">
        <v>1062</v>
      </c>
      <c r="C199" s="226" t="s">
        <v>379</v>
      </c>
      <c r="D199" s="226" t="s">
        <v>379</v>
      </c>
      <c r="E199" s="226" t="s">
        <v>7</v>
      </c>
      <c r="F199" s="226" t="s">
        <v>60</v>
      </c>
      <c r="G199" s="226" t="s">
        <v>47</v>
      </c>
      <c r="H199" s="226" t="s">
        <v>963</v>
      </c>
      <c r="I199" s="226" t="s">
        <v>168</v>
      </c>
      <c r="J199" s="226" t="s">
        <v>1219</v>
      </c>
      <c r="K199" s="226" t="s">
        <v>380</v>
      </c>
      <c r="L199" s="227">
        <v>0</v>
      </c>
      <c r="M199" s="226" t="s">
        <v>1800</v>
      </c>
      <c r="N199" s="229">
        <v>40</v>
      </c>
      <c r="O199" s="225">
        <v>44554</v>
      </c>
      <c r="P199" s="225"/>
      <c r="Q199" s="225">
        <v>44012</v>
      </c>
      <c r="R199" s="226" t="s">
        <v>53</v>
      </c>
      <c r="S199" s="226" t="s">
        <v>67</v>
      </c>
      <c r="T199" s="226" t="s">
        <v>2743</v>
      </c>
    </row>
    <row r="200" spans="1:20" ht="9.75" customHeight="1" x14ac:dyDescent="0.25">
      <c r="A200" s="226">
        <v>1923</v>
      </c>
      <c r="B200" s="226" t="s">
        <v>32</v>
      </c>
      <c r="C200" s="226" t="s">
        <v>1846</v>
      </c>
      <c r="D200" s="226" t="s">
        <v>32</v>
      </c>
      <c r="E200" s="226" t="s">
        <v>1212</v>
      </c>
      <c r="F200" s="226" t="s">
        <v>1847</v>
      </c>
      <c r="G200" s="226" t="s">
        <v>47</v>
      </c>
      <c r="H200" s="226" t="s">
        <v>963</v>
      </c>
      <c r="I200" s="226" t="s">
        <v>44</v>
      </c>
      <c r="J200" s="226" t="s">
        <v>1219</v>
      </c>
      <c r="K200" s="226" t="s">
        <v>1591</v>
      </c>
      <c r="L200" s="227">
        <v>0</v>
      </c>
      <c r="M200" s="226" t="s">
        <v>2097</v>
      </c>
      <c r="N200" s="229">
        <v>11</v>
      </c>
      <c r="O200" s="225">
        <v>44421</v>
      </c>
      <c r="P200" s="225"/>
      <c r="Q200" s="225">
        <v>43809</v>
      </c>
      <c r="R200" s="226" t="s">
        <v>53</v>
      </c>
      <c r="S200" s="226" t="s">
        <v>290</v>
      </c>
      <c r="T200" s="226" t="s">
        <v>32</v>
      </c>
    </row>
    <row r="201" spans="1:20" ht="9.75" customHeight="1" x14ac:dyDescent="0.25">
      <c r="A201" s="226">
        <v>1912</v>
      </c>
      <c r="B201" s="226" t="s">
        <v>1357</v>
      </c>
      <c r="C201" s="226" t="s">
        <v>1358</v>
      </c>
      <c r="D201" s="226" t="s">
        <v>32</v>
      </c>
      <c r="E201" s="226" t="s">
        <v>1212</v>
      </c>
      <c r="F201" s="226" t="s">
        <v>1359</v>
      </c>
      <c r="G201" s="226" t="s">
        <v>43</v>
      </c>
      <c r="H201" s="226" t="s">
        <v>960</v>
      </c>
      <c r="I201" s="226" t="s">
        <v>48</v>
      </c>
      <c r="J201" s="226" t="s">
        <v>1228</v>
      </c>
      <c r="K201" s="226" t="s">
        <v>1360</v>
      </c>
      <c r="L201" s="227">
        <v>9</v>
      </c>
      <c r="M201" s="226" t="s">
        <v>2097</v>
      </c>
      <c r="N201" s="229">
        <v>50</v>
      </c>
      <c r="O201" s="225">
        <v>44270</v>
      </c>
      <c r="P201" s="225"/>
      <c r="Q201" s="225">
        <v>43910</v>
      </c>
      <c r="R201" s="226" t="s">
        <v>53</v>
      </c>
      <c r="S201" s="226" t="s">
        <v>2552</v>
      </c>
      <c r="T201" s="226" t="s">
        <v>2557</v>
      </c>
    </row>
    <row r="202" spans="1:20" ht="9.75" customHeight="1" x14ac:dyDescent="0.25">
      <c r="A202" s="226">
        <v>762</v>
      </c>
      <c r="B202" s="226" t="s">
        <v>1361</v>
      </c>
      <c r="C202" s="226" t="s">
        <v>1362</v>
      </c>
      <c r="D202" s="226" t="s">
        <v>32</v>
      </c>
      <c r="E202" s="226" t="s">
        <v>1212</v>
      </c>
      <c r="F202" s="226" t="s">
        <v>1359</v>
      </c>
      <c r="G202" s="226" t="s">
        <v>43</v>
      </c>
      <c r="H202" s="226" t="s">
        <v>961</v>
      </c>
      <c r="I202" s="226" t="s">
        <v>48</v>
      </c>
      <c r="J202" s="226" t="s">
        <v>1228</v>
      </c>
      <c r="K202" s="226" t="s">
        <v>1363</v>
      </c>
      <c r="L202" s="227">
        <v>6</v>
      </c>
      <c r="M202" s="226" t="s">
        <v>2097</v>
      </c>
      <c r="N202" s="229">
        <v>66</v>
      </c>
      <c r="O202" s="225">
        <v>44438</v>
      </c>
      <c r="P202" s="225"/>
      <c r="Q202" s="225">
        <v>43124</v>
      </c>
      <c r="R202" s="226" t="s">
        <v>53</v>
      </c>
      <c r="S202" s="226" t="s">
        <v>67</v>
      </c>
      <c r="T202" s="226" t="s">
        <v>1364</v>
      </c>
    </row>
    <row r="203" spans="1:20" ht="9.75" customHeight="1" x14ac:dyDescent="0.25">
      <c r="A203" s="226">
        <v>764</v>
      </c>
      <c r="B203" s="226" t="s">
        <v>1365</v>
      </c>
      <c r="C203" s="226" t="s">
        <v>1366</v>
      </c>
      <c r="D203" s="226" t="s">
        <v>32</v>
      </c>
      <c r="E203" s="226" t="s">
        <v>1212</v>
      </c>
      <c r="F203" s="226" t="s">
        <v>1359</v>
      </c>
      <c r="G203" s="226" t="s">
        <v>43</v>
      </c>
      <c r="H203" s="226" t="s">
        <v>961</v>
      </c>
      <c r="I203" s="226" t="s">
        <v>48</v>
      </c>
      <c r="J203" s="226" t="s">
        <v>1228</v>
      </c>
      <c r="K203" s="226" t="s">
        <v>1367</v>
      </c>
      <c r="L203" s="227">
        <v>2</v>
      </c>
      <c r="M203" s="226" t="s">
        <v>2097</v>
      </c>
      <c r="N203" s="229">
        <v>28</v>
      </c>
      <c r="O203" s="225">
        <v>44323</v>
      </c>
      <c r="P203" s="225"/>
      <c r="Q203" s="225">
        <v>43641</v>
      </c>
      <c r="R203" s="226" t="s">
        <v>53</v>
      </c>
      <c r="S203" s="226" t="s">
        <v>67</v>
      </c>
      <c r="T203" s="226" t="s">
        <v>2558</v>
      </c>
    </row>
    <row r="204" spans="1:20" ht="9.75" customHeight="1" x14ac:dyDescent="0.25">
      <c r="A204" s="226">
        <v>769</v>
      </c>
      <c r="B204" s="226" t="s">
        <v>1915</v>
      </c>
      <c r="C204" s="226" t="s">
        <v>1368</v>
      </c>
      <c r="D204" s="226" t="s">
        <v>32</v>
      </c>
      <c r="E204" s="226" t="s">
        <v>1212</v>
      </c>
      <c r="F204" s="226" t="s">
        <v>1369</v>
      </c>
      <c r="G204" s="226" t="s">
        <v>43</v>
      </c>
      <c r="H204" s="226" t="s">
        <v>961</v>
      </c>
      <c r="I204" s="226" t="s">
        <v>48</v>
      </c>
      <c r="J204" s="226" t="s">
        <v>1228</v>
      </c>
      <c r="K204" s="226" t="s">
        <v>1370</v>
      </c>
      <c r="L204" s="227">
        <v>1</v>
      </c>
      <c r="M204" s="226" t="s">
        <v>2097</v>
      </c>
      <c r="N204" s="229">
        <v>40</v>
      </c>
      <c r="O204" s="225">
        <v>44424</v>
      </c>
      <c r="P204" s="225"/>
      <c r="Q204" s="225">
        <v>43710</v>
      </c>
      <c r="R204" s="226" t="s">
        <v>53</v>
      </c>
      <c r="S204" s="226" t="s">
        <v>50</v>
      </c>
      <c r="T204" s="226" t="s">
        <v>2340</v>
      </c>
    </row>
    <row r="205" spans="1:20" ht="9.75" customHeight="1" x14ac:dyDescent="0.25">
      <c r="A205" s="226">
        <v>1594</v>
      </c>
      <c r="B205" s="226" t="s">
        <v>1371</v>
      </c>
      <c r="C205" s="226" t="s">
        <v>186</v>
      </c>
      <c r="D205" s="226" t="s">
        <v>32</v>
      </c>
      <c r="E205" s="226" t="s">
        <v>1212</v>
      </c>
      <c r="F205" s="226" t="s">
        <v>1212</v>
      </c>
      <c r="G205" s="226" t="s">
        <v>47</v>
      </c>
      <c r="H205" s="226" t="s">
        <v>963</v>
      </c>
      <c r="I205" s="226" t="s">
        <v>187</v>
      </c>
      <c r="J205" s="226" t="s">
        <v>1228</v>
      </c>
      <c r="K205" s="226" t="s">
        <v>1372</v>
      </c>
      <c r="L205" s="227">
        <v>22</v>
      </c>
      <c r="M205" s="226" t="s">
        <v>2097</v>
      </c>
      <c r="N205" s="229">
        <v>42</v>
      </c>
      <c r="O205" s="225">
        <v>44270</v>
      </c>
      <c r="P205" s="225"/>
      <c r="Q205" s="225">
        <v>43893</v>
      </c>
      <c r="R205" s="226" t="s">
        <v>53</v>
      </c>
      <c r="S205" s="226" t="s">
        <v>2552</v>
      </c>
      <c r="T205" s="226" t="s">
        <v>2246</v>
      </c>
    </row>
    <row r="206" spans="1:20" ht="9.75" customHeight="1" x14ac:dyDescent="0.25">
      <c r="A206" s="226">
        <v>1597</v>
      </c>
      <c r="B206" s="226" t="s">
        <v>1373</v>
      </c>
      <c r="C206" s="226" t="s">
        <v>1374</v>
      </c>
      <c r="D206" s="226" t="s">
        <v>32</v>
      </c>
      <c r="E206" s="226" t="s">
        <v>1212</v>
      </c>
      <c r="F206" s="226" t="s">
        <v>1375</v>
      </c>
      <c r="G206" s="226" t="s">
        <v>47</v>
      </c>
      <c r="H206" s="226" t="s">
        <v>963</v>
      </c>
      <c r="I206" s="226" t="s">
        <v>44</v>
      </c>
      <c r="J206" s="226" t="s">
        <v>1228</v>
      </c>
      <c r="K206" s="226" t="s">
        <v>1376</v>
      </c>
      <c r="L206" s="227">
        <v>18</v>
      </c>
      <c r="M206" s="226" t="s">
        <v>2097</v>
      </c>
      <c r="N206" s="229">
        <v>55</v>
      </c>
      <c r="O206" s="225">
        <v>44424</v>
      </c>
      <c r="P206" s="225"/>
      <c r="Q206" s="225">
        <v>43910</v>
      </c>
      <c r="R206" s="226" t="s">
        <v>53</v>
      </c>
      <c r="S206" s="226" t="s">
        <v>2552</v>
      </c>
      <c r="T206" s="226" t="s">
        <v>32</v>
      </c>
    </row>
    <row r="207" spans="1:20" ht="9.75" customHeight="1" x14ac:dyDescent="0.25">
      <c r="A207" s="226">
        <v>776</v>
      </c>
      <c r="B207" s="226" t="s">
        <v>1377</v>
      </c>
      <c r="C207" s="226" t="s">
        <v>1378</v>
      </c>
      <c r="D207" s="226" t="s">
        <v>32</v>
      </c>
      <c r="E207" s="226" t="s">
        <v>1215</v>
      </c>
      <c r="F207" s="226" t="s">
        <v>1379</v>
      </c>
      <c r="G207" s="226" t="s">
        <v>43</v>
      </c>
      <c r="H207" s="226" t="s">
        <v>961</v>
      </c>
      <c r="I207" s="226" t="s">
        <v>48</v>
      </c>
      <c r="J207" s="226" t="s">
        <v>1228</v>
      </c>
      <c r="K207" s="226" t="s">
        <v>1380</v>
      </c>
      <c r="L207" s="227">
        <v>3</v>
      </c>
      <c r="M207" s="226" t="s">
        <v>1799</v>
      </c>
      <c r="N207" s="229">
        <v>40</v>
      </c>
      <c r="O207" s="225">
        <v>44550</v>
      </c>
      <c r="P207" s="225"/>
      <c r="Q207" s="225">
        <v>43706</v>
      </c>
      <c r="R207" s="226" t="s">
        <v>53</v>
      </c>
      <c r="S207" s="226" t="s">
        <v>137</v>
      </c>
      <c r="T207" s="226" t="s">
        <v>2247</v>
      </c>
    </row>
    <row r="208" spans="1:20" ht="9.75" customHeight="1" x14ac:dyDescent="0.25">
      <c r="A208" s="226">
        <v>777</v>
      </c>
      <c r="B208" s="226" t="s">
        <v>1381</v>
      </c>
      <c r="C208" s="226" t="s">
        <v>171</v>
      </c>
      <c r="D208" s="226" t="s">
        <v>32</v>
      </c>
      <c r="E208" s="226" t="s">
        <v>1215</v>
      </c>
      <c r="F208" s="226" t="s">
        <v>1379</v>
      </c>
      <c r="G208" s="226" t="s">
        <v>43</v>
      </c>
      <c r="H208" s="226" t="s">
        <v>961</v>
      </c>
      <c r="I208" s="226" t="s">
        <v>48</v>
      </c>
      <c r="J208" s="226" t="s">
        <v>1228</v>
      </c>
      <c r="K208" s="226" t="s">
        <v>1382</v>
      </c>
      <c r="L208" s="227">
        <v>2</v>
      </c>
      <c r="M208" s="226" t="s">
        <v>1799</v>
      </c>
      <c r="N208" s="229">
        <v>20</v>
      </c>
      <c r="O208" s="225">
        <v>44550</v>
      </c>
      <c r="P208" s="225"/>
      <c r="Q208" s="225">
        <v>43695</v>
      </c>
      <c r="R208" s="226" t="s">
        <v>53</v>
      </c>
      <c r="S208" s="226" t="s">
        <v>137</v>
      </c>
      <c r="T208" s="226" t="s">
        <v>2248</v>
      </c>
    </row>
    <row r="209" spans="1:20" ht="9.75" customHeight="1" x14ac:dyDescent="0.25">
      <c r="A209" s="226">
        <v>1944</v>
      </c>
      <c r="B209" s="226" t="s">
        <v>2204</v>
      </c>
      <c r="C209" s="226" t="s">
        <v>1383</v>
      </c>
      <c r="D209" s="226" t="s">
        <v>32</v>
      </c>
      <c r="E209" s="226" t="s">
        <v>1215</v>
      </c>
      <c r="F209" s="226" t="s">
        <v>1379</v>
      </c>
      <c r="G209" s="226" t="s">
        <v>43</v>
      </c>
      <c r="H209" s="226" t="s">
        <v>961</v>
      </c>
      <c r="I209" s="226" t="s">
        <v>44</v>
      </c>
      <c r="J209" s="226" t="s">
        <v>1219</v>
      </c>
      <c r="K209" s="226" t="s">
        <v>1912</v>
      </c>
      <c r="L209" s="227">
        <v>0</v>
      </c>
      <c r="M209" s="226" t="s">
        <v>1799</v>
      </c>
      <c r="N209" s="229">
        <v>40</v>
      </c>
      <c r="O209" s="225">
        <v>44550</v>
      </c>
      <c r="P209" s="225"/>
      <c r="Q209" s="225">
        <v>43913</v>
      </c>
      <c r="R209" s="226" t="s">
        <v>53</v>
      </c>
      <c r="S209" s="226" t="s">
        <v>50</v>
      </c>
      <c r="T209" s="226" t="s">
        <v>2614</v>
      </c>
    </row>
    <row r="210" spans="1:20" ht="9.75" customHeight="1" x14ac:dyDescent="0.25">
      <c r="A210" s="226">
        <v>1155</v>
      </c>
      <c r="B210" s="226" t="s">
        <v>1951</v>
      </c>
      <c r="C210" s="226" t="s">
        <v>1384</v>
      </c>
      <c r="D210" s="226" t="s">
        <v>32</v>
      </c>
      <c r="E210" s="226" t="s">
        <v>1215</v>
      </c>
      <c r="F210" s="226" t="s">
        <v>1379</v>
      </c>
      <c r="G210" s="226" t="s">
        <v>47</v>
      </c>
      <c r="H210" s="226" t="s">
        <v>962</v>
      </c>
      <c r="I210" s="226" t="s">
        <v>44</v>
      </c>
      <c r="J210" s="226" t="s">
        <v>1228</v>
      </c>
      <c r="K210" s="226" t="s">
        <v>1385</v>
      </c>
      <c r="L210" s="227">
        <v>24</v>
      </c>
      <c r="M210" s="226" t="s">
        <v>1799</v>
      </c>
      <c r="N210" s="229">
        <v>52</v>
      </c>
      <c r="O210" s="225">
        <v>44557</v>
      </c>
      <c r="P210" s="225"/>
      <c r="Q210" s="225">
        <v>42787</v>
      </c>
      <c r="R210" s="226" t="s">
        <v>53</v>
      </c>
      <c r="S210" s="226" t="s">
        <v>67</v>
      </c>
      <c r="T210" s="226" t="s">
        <v>2125</v>
      </c>
    </row>
    <row r="211" spans="1:20" ht="9.75" customHeight="1" x14ac:dyDescent="0.25">
      <c r="A211" s="226">
        <v>1945</v>
      </c>
      <c r="B211" s="226" t="s">
        <v>2205</v>
      </c>
      <c r="C211" s="226" t="s">
        <v>1848</v>
      </c>
      <c r="D211" s="226" t="s">
        <v>32</v>
      </c>
      <c r="E211" s="226" t="s">
        <v>1215</v>
      </c>
      <c r="F211" s="226" t="s">
        <v>1215</v>
      </c>
      <c r="G211" s="226" t="s">
        <v>43</v>
      </c>
      <c r="H211" s="226" t="s">
        <v>960</v>
      </c>
      <c r="I211" s="226" t="s">
        <v>44</v>
      </c>
      <c r="J211" s="226" t="s">
        <v>1219</v>
      </c>
      <c r="K211" s="226" t="s">
        <v>2079</v>
      </c>
      <c r="L211" s="227">
        <v>0</v>
      </c>
      <c r="M211" s="226" t="s">
        <v>1799</v>
      </c>
      <c r="N211" s="229">
        <v>56</v>
      </c>
      <c r="O211" s="225">
        <v>44263</v>
      </c>
      <c r="P211" s="225"/>
      <c r="Q211" s="225">
        <v>43913</v>
      </c>
      <c r="R211" s="226" t="s">
        <v>53</v>
      </c>
      <c r="S211" s="226" t="s">
        <v>50</v>
      </c>
      <c r="T211" s="226" t="s">
        <v>2615</v>
      </c>
    </row>
    <row r="212" spans="1:20" ht="9.75" customHeight="1" x14ac:dyDescent="0.25">
      <c r="A212" s="226">
        <v>70</v>
      </c>
      <c r="B212" s="226" t="s">
        <v>649</v>
      </c>
      <c r="C212" s="226" t="s">
        <v>2080</v>
      </c>
      <c r="D212" s="226" t="s">
        <v>650</v>
      </c>
      <c r="E212" s="226" t="s">
        <v>1215</v>
      </c>
      <c r="F212" s="226" t="s">
        <v>1215</v>
      </c>
      <c r="G212" s="226" t="s">
        <v>47</v>
      </c>
      <c r="H212" s="226" t="s">
        <v>960</v>
      </c>
      <c r="I212" s="226" t="s">
        <v>44</v>
      </c>
      <c r="J212" s="226" t="s">
        <v>1219</v>
      </c>
      <c r="K212" s="226" t="s">
        <v>651</v>
      </c>
      <c r="L212" s="227">
        <v>16</v>
      </c>
      <c r="M212" s="226" t="s">
        <v>1799</v>
      </c>
      <c r="N212" s="229">
        <v>65</v>
      </c>
      <c r="O212" s="225">
        <v>44340</v>
      </c>
      <c r="P212" s="225"/>
      <c r="Q212" s="225">
        <v>43910</v>
      </c>
      <c r="R212" s="226" t="s">
        <v>49</v>
      </c>
      <c r="S212" s="226" t="s">
        <v>2334</v>
      </c>
      <c r="T212" s="226" t="s">
        <v>2616</v>
      </c>
    </row>
    <row r="213" spans="1:20" ht="9.75" customHeight="1" x14ac:dyDescent="0.25">
      <c r="A213" s="226">
        <v>1949</v>
      </c>
      <c r="B213" s="226" t="s">
        <v>2815</v>
      </c>
      <c r="C213" s="226" t="s">
        <v>2081</v>
      </c>
      <c r="D213" s="226" t="s">
        <v>32</v>
      </c>
      <c r="E213" s="226" t="s">
        <v>1215</v>
      </c>
      <c r="F213" s="226" t="s">
        <v>1215</v>
      </c>
      <c r="G213" s="226" t="s">
        <v>43</v>
      </c>
      <c r="H213" s="226" t="s">
        <v>963</v>
      </c>
      <c r="I213" s="226" t="s">
        <v>63</v>
      </c>
      <c r="J213" s="226" t="s">
        <v>1219</v>
      </c>
      <c r="K213" s="226" t="s">
        <v>2074</v>
      </c>
      <c r="L213" s="227">
        <v>0</v>
      </c>
      <c r="M213" s="226" t="s">
        <v>1799</v>
      </c>
      <c r="N213" s="229">
        <v>70</v>
      </c>
      <c r="O213" s="225">
        <v>44186</v>
      </c>
      <c r="P213" s="225"/>
      <c r="Q213" s="225">
        <v>43923</v>
      </c>
      <c r="R213" s="226" t="s">
        <v>53</v>
      </c>
      <c r="S213" s="226" t="s">
        <v>290</v>
      </c>
      <c r="T213" s="226" t="s">
        <v>2617</v>
      </c>
    </row>
    <row r="214" spans="1:20" ht="9.75" customHeight="1" x14ac:dyDescent="0.25">
      <c r="A214" s="226">
        <v>1605</v>
      </c>
      <c r="B214" s="226" t="s">
        <v>1952</v>
      </c>
      <c r="C214" s="226" t="s">
        <v>1389</v>
      </c>
      <c r="D214" s="226" t="s">
        <v>32</v>
      </c>
      <c r="E214" s="226" t="s">
        <v>1215</v>
      </c>
      <c r="F214" s="226" t="s">
        <v>1215</v>
      </c>
      <c r="G214" s="226" t="s">
        <v>47</v>
      </c>
      <c r="H214" s="226" t="s">
        <v>963</v>
      </c>
      <c r="I214" s="226" t="s">
        <v>168</v>
      </c>
      <c r="J214" s="226" t="s">
        <v>1228</v>
      </c>
      <c r="K214" s="226" t="s">
        <v>1390</v>
      </c>
      <c r="L214" s="227">
        <v>0</v>
      </c>
      <c r="M214" s="226" t="s">
        <v>1799</v>
      </c>
      <c r="N214" s="229">
        <v>65</v>
      </c>
      <c r="O214" s="225">
        <v>44368</v>
      </c>
      <c r="P214" s="225"/>
      <c r="Q214" s="225">
        <v>44005</v>
      </c>
      <c r="R214" s="226" t="s">
        <v>53</v>
      </c>
      <c r="S214" s="226" t="s">
        <v>67</v>
      </c>
      <c r="T214" s="226" t="s">
        <v>2618</v>
      </c>
    </row>
    <row r="215" spans="1:20" ht="9.75" customHeight="1" x14ac:dyDescent="0.25">
      <c r="A215" s="226">
        <v>1946</v>
      </c>
      <c r="B215" s="226" t="s">
        <v>649</v>
      </c>
      <c r="C215" s="226" t="s">
        <v>2082</v>
      </c>
      <c r="D215" s="226" t="s">
        <v>32</v>
      </c>
      <c r="E215" s="226" t="s">
        <v>1215</v>
      </c>
      <c r="F215" s="226" t="s">
        <v>1393</v>
      </c>
      <c r="G215" s="226" t="s">
        <v>47</v>
      </c>
      <c r="H215" s="226" t="s">
        <v>960</v>
      </c>
      <c r="I215" s="226" t="s">
        <v>44</v>
      </c>
      <c r="J215" s="226" t="s">
        <v>1219</v>
      </c>
      <c r="K215" s="226" t="s">
        <v>651</v>
      </c>
      <c r="L215" s="227">
        <v>0</v>
      </c>
      <c r="M215" s="226" t="s">
        <v>1799</v>
      </c>
      <c r="N215" s="229">
        <v>5</v>
      </c>
      <c r="O215" s="225">
        <v>44419</v>
      </c>
      <c r="P215" s="225"/>
      <c r="Q215" s="225"/>
      <c r="R215" s="226" t="s">
        <v>1222</v>
      </c>
      <c r="S215" s="226" t="s">
        <v>211</v>
      </c>
      <c r="T215" s="226" t="s">
        <v>32</v>
      </c>
    </row>
    <row r="216" spans="1:20" ht="9.75" customHeight="1" x14ac:dyDescent="0.25">
      <c r="A216" s="226">
        <v>787</v>
      </c>
      <c r="B216" s="226" t="s">
        <v>1391</v>
      </c>
      <c r="C216" s="226" t="s">
        <v>1392</v>
      </c>
      <c r="D216" s="226" t="s">
        <v>32</v>
      </c>
      <c r="E216" s="226" t="s">
        <v>1215</v>
      </c>
      <c r="F216" s="226" t="s">
        <v>1393</v>
      </c>
      <c r="G216" s="226" t="s">
        <v>43</v>
      </c>
      <c r="H216" s="226" t="s">
        <v>961</v>
      </c>
      <c r="I216" s="226" t="s">
        <v>48</v>
      </c>
      <c r="J216" s="226" t="s">
        <v>1228</v>
      </c>
      <c r="K216" s="226" t="s">
        <v>1394</v>
      </c>
      <c r="L216" s="227">
        <v>6</v>
      </c>
      <c r="M216" s="226" t="s">
        <v>1799</v>
      </c>
      <c r="N216" s="229">
        <v>30</v>
      </c>
      <c r="O216" s="225">
        <v>44543</v>
      </c>
      <c r="P216" s="225"/>
      <c r="Q216" s="225">
        <v>43516</v>
      </c>
      <c r="R216" s="226" t="s">
        <v>53</v>
      </c>
      <c r="S216" s="226" t="s">
        <v>67</v>
      </c>
      <c r="T216" s="226" t="s">
        <v>2371</v>
      </c>
    </row>
    <row r="217" spans="1:20" ht="9.75" customHeight="1" x14ac:dyDescent="0.25">
      <c r="A217" s="226">
        <v>1934</v>
      </c>
      <c r="B217" s="226" t="s">
        <v>2206</v>
      </c>
      <c r="C217" s="226" t="s">
        <v>2126</v>
      </c>
      <c r="D217" s="226" t="s">
        <v>32</v>
      </c>
      <c r="E217" s="226" t="s">
        <v>1215</v>
      </c>
      <c r="F217" s="226" t="s">
        <v>1395</v>
      </c>
      <c r="G217" s="226" t="s">
        <v>47</v>
      </c>
      <c r="H217" s="226" t="s">
        <v>962</v>
      </c>
      <c r="I217" s="226" t="s">
        <v>48</v>
      </c>
      <c r="J217" s="226" t="s">
        <v>1219</v>
      </c>
      <c r="K217" s="226" t="s">
        <v>2020</v>
      </c>
      <c r="L217" s="227">
        <v>0</v>
      </c>
      <c r="M217" s="226" t="s">
        <v>1799</v>
      </c>
      <c r="N217" s="229">
        <v>34</v>
      </c>
      <c r="O217" s="225">
        <v>44543</v>
      </c>
      <c r="P217" s="225"/>
      <c r="Q217" s="225">
        <v>43923</v>
      </c>
      <c r="R217" s="226" t="s">
        <v>53</v>
      </c>
      <c r="S217" s="226" t="s">
        <v>2552</v>
      </c>
      <c r="T217" s="226" t="s">
        <v>32</v>
      </c>
    </row>
    <row r="218" spans="1:20" ht="9.75" customHeight="1" x14ac:dyDescent="0.25">
      <c r="A218" s="226">
        <v>1607</v>
      </c>
      <c r="B218" s="226" t="s">
        <v>1953</v>
      </c>
      <c r="C218" s="226" t="s">
        <v>1396</v>
      </c>
      <c r="D218" s="226" t="s">
        <v>32</v>
      </c>
      <c r="E218" s="226" t="s">
        <v>1215</v>
      </c>
      <c r="F218" s="226" t="s">
        <v>1395</v>
      </c>
      <c r="G218" s="226" t="s">
        <v>47</v>
      </c>
      <c r="H218" s="226" t="s">
        <v>963</v>
      </c>
      <c r="I218" s="226" t="s">
        <v>48</v>
      </c>
      <c r="J218" s="226" t="s">
        <v>1228</v>
      </c>
      <c r="K218" s="226" t="s">
        <v>1397</v>
      </c>
      <c r="L218" s="227">
        <v>24</v>
      </c>
      <c r="M218" s="226" t="s">
        <v>1799</v>
      </c>
      <c r="N218" s="229">
        <v>65</v>
      </c>
      <c r="O218" s="225">
        <v>44326</v>
      </c>
      <c r="P218" s="225"/>
      <c r="Q218" s="225">
        <v>43913</v>
      </c>
      <c r="R218" s="226" t="s">
        <v>53</v>
      </c>
      <c r="S218" s="226" t="s">
        <v>2552</v>
      </c>
      <c r="T218" s="226" t="s">
        <v>2619</v>
      </c>
    </row>
    <row r="219" spans="1:20" ht="9.75" customHeight="1" x14ac:dyDescent="0.25">
      <c r="A219" s="226">
        <v>169</v>
      </c>
      <c r="B219" s="226" t="s">
        <v>1398</v>
      </c>
      <c r="C219" s="226" t="s">
        <v>1399</v>
      </c>
      <c r="D219" s="226" t="s">
        <v>32</v>
      </c>
      <c r="E219" s="226" t="s">
        <v>1215</v>
      </c>
      <c r="F219" s="226" t="s">
        <v>1400</v>
      </c>
      <c r="G219" s="226" t="s">
        <v>47</v>
      </c>
      <c r="H219" s="226" t="s">
        <v>960</v>
      </c>
      <c r="I219" s="226" t="s">
        <v>44</v>
      </c>
      <c r="J219" s="226" t="s">
        <v>1219</v>
      </c>
      <c r="K219" s="226" t="s">
        <v>1401</v>
      </c>
      <c r="L219" s="227">
        <v>20</v>
      </c>
      <c r="M219" s="226" t="s">
        <v>1799</v>
      </c>
      <c r="N219" s="229">
        <v>0</v>
      </c>
      <c r="O219" s="225">
        <v>44536</v>
      </c>
      <c r="P219" s="225"/>
      <c r="Q219" s="225"/>
      <c r="R219" s="226" t="s">
        <v>309</v>
      </c>
      <c r="S219" s="226" t="s">
        <v>317</v>
      </c>
      <c r="T219" s="226" t="s">
        <v>2744</v>
      </c>
    </row>
    <row r="220" spans="1:20" ht="9.75" customHeight="1" x14ac:dyDescent="0.25">
      <c r="A220" s="226">
        <v>1609</v>
      </c>
      <c r="B220" s="226" t="s">
        <v>2207</v>
      </c>
      <c r="C220" s="226" t="s">
        <v>1402</v>
      </c>
      <c r="D220" s="226" t="s">
        <v>32</v>
      </c>
      <c r="E220" s="226" t="s">
        <v>1215</v>
      </c>
      <c r="F220" s="226" t="s">
        <v>1400</v>
      </c>
      <c r="G220" s="226" t="s">
        <v>47</v>
      </c>
      <c r="H220" s="226" t="s">
        <v>963</v>
      </c>
      <c r="I220" s="226" t="s">
        <v>44</v>
      </c>
      <c r="J220" s="226" t="s">
        <v>1228</v>
      </c>
      <c r="K220" s="226" t="s">
        <v>1403</v>
      </c>
      <c r="L220" s="227">
        <v>9</v>
      </c>
      <c r="M220" s="226" t="s">
        <v>1799</v>
      </c>
      <c r="N220" s="229">
        <v>32</v>
      </c>
      <c r="O220" s="225">
        <v>44424</v>
      </c>
      <c r="P220" s="225"/>
      <c r="Q220" s="225">
        <v>44068</v>
      </c>
      <c r="R220" s="226" t="s">
        <v>53</v>
      </c>
      <c r="S220" s="226" t="s">
        <v>50</v>
      </c>
      <c r="T220" s="226" t="s">
        <v>2249</v>
      </c>
    </row>
    <row r="221" spans="1:20" ht="9.75" customHeight="1" x14ac:dyDescent="0.25">
      <c r="A221" s="226">
        <v>167</v>
      </c>
      <c r="B221" s="226" t="s">
        <v>1063</v>
      </c>
      <c r="C221" s="226" t="s">
        <v>108</v>
      </c>
      <c r="D221" s="226" t="s">
        <v>108</v>
      </c>
      <c r="E221" s="226" t="s">
        <v>14</v>
      </c>
      <c r="F221" s="226" t="s">
        <v>109</v>
      </c>
      <c r="G221" s="226" t="s">
        <v>47</v>
      </c>
      <c r="H221" s="226" t="s">
        <v>960</v>
      </c>
      <c r="I221" s="226" t="s">
        <v>48</v>
      </c>
      <c r="J221" s="226" t="s">
        <v>1219</v>
      </c>
      <c r="K221" s="226" t="s">
        <v>110</v>
      </c>
      <c r="L221" s="227">
        <v>10</v>
      </c>
      <c r="M221" s="226" t="s">
        <v>1802</v>
      </c>
      <c r="N221" s="229">
        <v>78</v>
      </c>
      <c r="O221" s="225">
        <v>44285</v>
      </c>
      <c r="P221" s="225"/>
      <c r="Q221" s="225">
        <v>43909</v>
      </c>
      <c r="R221" s="226" t="s">
        <v>53</v>
      </c>
      <c r="S221" s="226" t="s">
        <v>211</v>
      </c>
      <c r="T221" s="226" t="s">
        <v>2745</v>
      </c>
    </row>
    <row r="222" spans="1:20" ht="9.75" customHeight="1" x14ac:dyDescent="0.25">
      <c r="A222" s="226">
        <v>1050</v>
      </c>
      <c r="B222" s="226" t="s">
        <v>1064</v>
      </c>
      <c r="C222" s="226" t="s">
        <v>957</v>
      </c>
      <c r="D222" s="226" t="s">
        <v>32</v>
      </c>
      <c r="E222" s="226" t="s">
        <v>14</v>
      </c>
      <c r="F222" s="226" t="s">
        <v>109</v>
      </c>
      <c r="G222" s="226" t="s">
        <v>47</v>
      </c>
      <c r="H222" s="226" t="s">
        <v>962</v>
      </c>
      <c r="I222" s="226" t="s">
        <v>44</v>
      </c>
      <c r="J222" s="226" t="s">
        <v>1219</v>
      </c>
      <c r="K222" s="226" t="s">
        <v>613</v>
      </c>
      <c r="L222" s="227">
        <v>18</v>
      </c>
      <c r="M222" s="226" t="s">
        <v>1802</v>
      </c>
      <c r="N222" s="229">
        <v>1</v>
      </c>
      <c r="O222" s="225">
        <v>44560</v>
      </c>
      <c r="P222" s="225"/>
      <c r="Q222" s="225">
        <v>40210</v>
      </c>
      <c r="R222" s="226" t="s">
        <v>53</v>
      </c>
      <c r="S222" s="226" t="s">
        <v>211</v>
      </c>
      <c r="T222" s="226" t="s">
        <v>2620</v>
      </c>
    </row>
    <row r="223" spans="1:20" ht="9.75" customHeight="1" x14ac:dyDescent="0.25">
      <c r="A223" s="226">
        <v>1954</v>
      </c>
      <c r="B223" s="226" t="s">
        <v>2283</v>
      </c>
      <c r="C223" s="226" t="s">
        <v>289</v>
      </c>
      <c r="D223" s="226" t="s">
        <v>32</v>
      </c>
      <c r="E223" s="226" t="s">
        <v>3</v>
      </c>
      <c r="F223" s="226" t="s">
        <v>68</v>
      </c>
      <c r="G223" s="226" t="s">
        <v>47</v>
      </c>
      <c r="H223" s="226" t="s">
        <v>960</v>
      </c>
      <c r="I223" s="226" t="s">
        <v>44</v>
      </c>
      <c r="J223" s="226" t="s">
        <v>1219</v>
      </c>
      <c r="K223" s="226" t="s">
        <v>2284</v>
      </c>
      <c r="L223" s="227">
        <v>21</v>
      </c>
      <c r="M223" s="226" t="s">
        <v>2408</v>
      </c>
      <c r="N223" s="229">
        <v>77</v>
      </c>
      <c r="O223" s="225">
        <v>44253</v>
      </c>
      <c r="P223" s="225"/>
      <c r="Q223" s="225">
        <v>44001</v>
      </c>
      <c r="R223" s="226" t="s">
        <v>49</v>
      </c>
      <c r="S223" s="226" t="s">
        <v>2719</v>
      </c>
      <c r="T223" s="226" t="s">
        <v>2867</v>
      </c>
    </row>
    <row r="224" spans="1:20" ht="9.75" customHeight="1" x14ac:dyDescent="0.25">
      <c r="A224" s="226">
        <v>540</v>
      </c>
      <c r="B224" s="226" t="s">
        <v>356</v>
      </c>
      <c r="C224" s="226" t="s">
        <v>357</v>
      </c>
      <c r="D224" s="226" t="s">
        <v>357</v>
      </c>
      <c r="E224" s="226" t="s">
        <v>3</v>
      </c>
      <c r="F224" s="226" t="s">
        <v>68</v>
      </c>
      <c r="G224" s="226" t="s">
        <v>47</v>
      </c>
      <c r="H224" s="226" t="s">
        <v>961</v>
      </c>
      <c r="I224" s="226" t="s">
        <v>48</v>
      </c>
      <c r="J224" s="226" t="s">
        <v>1219</v>
      </c>
      <c r="K224" s="226" t="s">
        <v>358</v>
      </c>
      <c r="L224" s="227">
        <v>18</v>
      </c>
      <c r="M224" s="226" t="s">
        <v>2408</v>
      </c>
      <c r="N224" s="229">
        <v>68</v>
      </c>
      <c r="O224" s="225">
        <v>44551</v>
      </c>
      <c r="P224" s="225"/>
      <c r="Q224" s="225">
        <v>41728</v>
      </c>
      <c r="R224" s="226" t="s">
        <v>53</v>
      </c>
      <c r="S224" s="226" t="s">
        <v>137</v>
      </c>
      <c r="T224" s="226" t="s">
        <v>2903</v>
      </c>
    </row>
    <row r="225" spans="1:20" ht="9.75" customHeight="1" x14ac:dyDescent="0.25">
      <c r="A225" s="226">
        <v>1615</v>
      </c>
      <c r="B225" s="226" t="s">
        <v>1065</v>
      </c>
      <c r="C225" s="226" t="s">
        <v>727</v>
      </c>
      <c r="D225" s="226" t="s">
        <v>727</v>
      </c>
      <c r="E225" s="226" t="s">
        <v>3</v>
      </c>
      <c r="F225" s="226" t="s">
        <v>68</v>
      </c>
      <c r="G225" s="226" t="s">
        <v>47</v>
      </c>
      <c r="H225" s="226" t="s">
        <v>963</v>
      </c>
      <c r="I225" s="226" t="s">
        <v>44</v>
      </c>
      <c r="J225" s="226" t="s">
        <v>1219</v>
      </c>
      <c r="K225" s="226" t="s">
        <v>728</v>
      </c>
      <c r="L225" s="227">
        <v>12</v>
      </c>
      <c r="M225" s="226" t="s">
        <v>2408</v>
      </c>
      <c r="N225" s="229">
        <v>59</v>
      </c>
      <c r="O225" s="225">
        <v>44551</v>
      </c>
      <c r="P225" s="225"/>
      <c r="Q225" s="225">
        <v>43878</v>
      </c>
      <c r="R225" s="226" t="s">
        <v>53</v>
      </c>
      <c r="S225" s="226" t="s">
        <v>67</v>
      </c>
      <c r="T225" s="226" t="s">
        <v>2868</v>
      </c>
    </row>
    <row r="226" spans="1:20" s="279" customFormat="1" ht="9.75" customHeight="1" x14ac:dyDescent="0.25">
      <c r="A226" s="276">
        <v>1618</v>
      </c>
      <c r="B226" s="276" t="s">
        <v>1066</v>
      </c>
      <c r="C226" s="276" t="s">
        <v>729</v>
      </c>
      <c r="D226" s="276" t="s">
        <v>729</v>
      </c>
      <c r="E226" s="276" t="s">
        <v>3</v>
      </c>
      <c r="F226" s="276" t="s">
        <v>68</v>
      </c>
      <c r="G226" s="276" t="s">
        <v>47</v>
      </c>
      <c r="H226" s="276" t="s">
        <v>963</v>
      </c>
      <c r="I226" s="276" t="s">
        <v>48</v>
      </c>
      <c r="J226" s="276" t="s">
        <v>1219</v>
      </c>
      <c r="K226" s="276" t="s">
        <v>730</v>
      </c>
      <c r="L226" s="278">
        <v>20</v>
      </c>
      <c r="M226" s="276" t="s">
        <v>2408</v>
      </c>
      <c r="N226" s="229">
        <v>65</v>
      </c>
      <c r="O226" s="225">
        <v>44551</v>
      </c>
      <c r="P226" s="225"/>
      <c r="Q226" s="225">
        <v>44004</v>
      </c>
      <c r="R226" s="226" t="s">
        <v>53</v>
      </c>
      <c r="S226" s="226" t="s">
        <v>67</v>
      </c>
      <c r="T226" s="226" t="s">
        <v>2746</v>
      </c>
    </row>
    <row r="227" spans="1:20" ht="9.75" customHeight="1" x14ac:dyDescent="0.25">
      <c r="A227" s="226">
        <v>554</v>
      </c>
      <c r="B227" s="226" t="s">
        <v>251</v>
      </c>
      <c r="C227" s="226" t="s">
        <v>252</v>
      </c>
      <c r="D227" s="226" t="s">
        <v>252</v>
      </c>
      <c r="E227" s="226" t="s">
        <v>19</v>
      </c>
      <c r="F227" s="226" t="s">
        <v>253</v>
      </c>
      <c r="G227" s="226" t="s">
        <v>43</v>
      </c>
      <c r="H227" s="226" t="s">
        <v>961</v>
      </c>
      <c r="I227" s="226" t="s">
        <v>44</v>
      </c>
      <c r="J227" s="226" t="s">
        <v>1219</v>
      </c>
      <c r="K227" s="226" t="s">
        <v>254</v>
      </c>
      <c r="L227" s="227">
        <v>3</v>
      </c>
      <c r="M227" s="226" t="s">
        <v>2097</v>
      </c>
      <c r="N227" s="229">
        <v>67</v>
      </c>
      <c r="O227" s="225">
        <v>44421</v>
      </c>
      <c r="P227" s="225"/>
      <c r="Q227" s="225">
        <v>43909</v>
      </c>
      <c r="R227" s="226" t="s">
        <v>53</v>
      </c>
      <c r="S227" s="226" t="s">
        <v>2552</v>
      </c>
      <c r="T227" s="226" t="s">
        <v>32</v>
      </c>
    </row>
    <row r="228" spans="1:20" ht="9.75" customHeight="1" x14ac:dyDescent="0.25">
      <c r="A228" s="226">
        <v>1177</v>
      </c>
      <c r="B228" s="226" t="s">
        <v>964</v>
      </c>
      <c r="C228" s="226" t="s">
        <v>255</v>
      </c>
      <c r="D228" s="226" t="s">
        <v>255</v>
      </c>
      <c r="E228" s="226" t="s">
        <v>19</v>
      </c>
      <c r="F228" s="226" t="s">
        <v>253</v>
      </c>
      <c r="G228" s="226" t="s">
        <v>47</v>
      </c>
      <c r="H228" s="226" t="s">
        <v>962</v>
      </c>
      <c r="I228" s="226" t="s">
        <v>48</v>
      </c>
      <c r="J228" s="226" t="s">
        <v>1219</v>
      </c>
      <c r="K228" s="226" t="s">
        <v>256</v>
      </c>
      <c r="L228" s="227">
        <v>7</v>
      </c>
      <c r="M228" s="226" t="s">
        <v>2097</v>
      </c>
      <c r="N228" s="229">
        <v>80</v>
      </c>
      <c r="O228" s="225">
        <v>44421</v>
      </c>
      <c r="P228" s="225"/>
      <c r="Q228" s="225">
        <v>43050</v>
      </c>
      <c r="R228" s="226" t="s">
        <v>53</v>
      </c>
      <c r="S228" s="226" t="s">
        <v>137</v>
      </c>
      <c r="T228" s="226" t="s">
        <v>32</v>
      </c>
    </row>
    <row r="229" spans="1:20" ht="9.75" customHeight="1" x14ac:dyDescent="0.25">
      <c r="A229" s="226">
        <v>1620</v>
      </c>
      <c r="B229" s="226" t="s">
        <v>1067</v>
      </c>
      <c r="C229" s="226" t="s">
        <v>731</v>
      </c>
      <c r="D229" s="226" t="s">
        <v>32</v>
      </c>
      <c r="E229" s="226" t="s">
        <v>19</v>
      </c>
      <c r="F229" s="226" t="s">
        <v>253</v>
      </c>
      <c r="G229" s="226" t="s">
        <v>47</v>
      </c>
      <c r="H229" s="226" t="s">
        <v>963</v>
      </c>
      <c r="I229" s="226" t="s">
        <v>44</v>
      </c>
      <c r="J229" s="226" t="s">
        <v>1219</v>
      </c>
      <c r="K229" s="226" t="s">
        <v>732</v>
      </c>
      <c r="L229" s="227">
        <v>7</v>
      </c>
      <c r="M229" s="226" t="s">
        <v>2097</v>
      </c>
      <c r="N229" s="229">
        <v>21</v>
      </c>
      <c r="O229" s="225">
        <v>44421</v>
      </c>
      <c r="P229" s="225"/>
      <c r="Q229" s="225">
        <v>43798</v>
      </c>
      <c r="R229" s="226" t="s">
        <v>53</v>
      </c>
      <c r="S229" s="226" t="s">
        <v>67</v>
      </c>
      <c r="T229" s="226" t="s">
        <v>32</v>
      </c>
    </row>
    <row r="230" spans="1:20" ht="9.75" customHeight="1" x14ac:dyDescent="0.25">
      <c r="A230" s="226">
        <v>1621</v>
      </c>
      <c r="B230" s="226" t="s">
        <v>1068</v>
      </c>
      <c r="C230" s="226" t="s">
        <v>605</v>
      </c>
      <c r="D230" s="226" t="s">
        <v>32</v>
      </c>
      <c r="E230" s="226" t="s">
        <v>19</v>
      </c>
      <c r="F230" s="226" t="s">
        <v>253</v>
      </c>
      <c r="G230" s="226" t="s">
        <v>47</v>
      </c>
      <c r="H230" s="226" t="s">
        <v>963</v>
      </c>
      <c r="I230" s="226" t="s">
        <v>48</v>
      </c>
      <c r="J230" s="226" t="s">
        <v>1219</v>
      </c>
      <c r="K230" s="226" t="s">
        <v>606</v>
      </c>
      <c r="L230" s="227">
        <v>8</v>
      </c>
      <c r="M230" s="226" t="s">
        <v>2097</v>
      </c>
      <c r="N230" s="229">
        <v>5</v>
      </c>
      <c r="O230" s="225">
        <v>44421</v>
      </c>
      <c r="P230" s="225"/>
      <c r="Q230" s="225">
        <v>43384</v>
      </c>
      <c r="R230" s="226" t="s">
        <v>53</v>
      </c>
      <c r="S230" s="226" t="s">
        <v>317</v>
      </c>
      <c r="T230" s="226" t="s">
        <v>959</v>
      </c>
    </row>
    <row r="231" spans="1:20" ht="9.75" customHeight="1" x14ac:dyDescent="0.25">
      <c r="A231" s="226">
        <v>1622</v>
      </c>
      <c r="B231" s="226" t="s">
        <v>1069</v>
      </c>
      <c r="C231" s="226" t="s">
        <v>539</v>
      </c>
      <c r="D231" s="226" t="s">
        <v>32</v>
      </c>
      <c r="E231" s="226" t="s">
        <v>19</v>
      </c>
      <c r="F231" s="226" t="s">
        <v>253</v>
      </c>
      <c r="G231" s="226" t="s">
        <v>47</v>
      </c>
      <c r="H231" s="226" t="s">
        <v>963</v>
      </c>
      <c r="I231" s="226" t="s">
        <v>48</v>
      </c>
      <c r="J231" s="226" t="s">
        <v>1219</v>
      </c>
      <c r="K231" s="226" t="s">
        <v>540</v>
      </c>
      <c r="L231" s="227">
        <v>6</v>
      </c>
      <c r="M231" s="226" t="s">
        <v>2097</v>
      </c>
      <c r="N231" s="229">
        <v>16</v>
      </c>
      <c r="O231" s="225">
        <v>44347</v>
      </c>
      <c r="P231" s="225"/>
      <c r="Q231" s="225">
        <v>43799</v>
      </c>
      <c r="R231" s="226" t="s">
        <v>53</v>
      </c>
      <c r="S231" s="226" t="s">
        <v>2552</v>
      </c>
      <c r="T231" s="226" t="s">
        <v>2621</v>
      </c>
    </row>
    <row r="232" spans="1:20" ht="9.75" customHeight="1" x14ac:dyDescent="0.25">
      <c r="A232" s="226">
        <v>1178</v>
      </c>
      <c r="B232" s="226" t="s">
        <v>1070</v>
      </c>
      <c r="C232" s="226" t="s">
        <v>541</v>
      </c>
      <c r="D232" s="226" t="s">
        <v>541</v>
      </c>
      <c r="E232" s="226" t="s">
        <v>19</v>
      </c>
      <c r="F232" s="226" t="s">
        <v>257</v>
      </c>
      <c r="G232" s="226" t="s">
        <v>47</v>
      </c>
      <c r="H232" s="226" t="s">
        <v>962</v>
      </c>
      <c r="I232" s="226" t="s">
        <v>48</v>
      </c>
      <c r="J232" s="226" t="s">
        <v>1219</v>
      </c>
      <c r="K232" s="226" t="s">
        <v>542</v>
      </c>
      <c r="L232" s="227">
        <v>9</v>
      </c>
      <c r="M232" s="226" t="s">
        <v>2097</v>
      </c>
      <c r="N232" s="229">
        <v>13</v>
      </c>
      <c r="O232" s="225">
        <v>44347</v>
      </c>
      <c r="P232" s="225"/>
      <c r="Q232" s="225">
        <v>43910</v>
      </c>
      <c r="R232" s="226" t="s">
        <v>53</v>
      </c>
      <c r="S232" s="226" t="s">
        <v>2552</v>
      </c>
      <c r="T232" s="226" t="s">
        <v>32</v>
      </c>
    </row>
    <row r="233" spans="1:20" ht="9.75" customHeight="1" x14ac:dyDescent="0.25">
      <c r="A233" s="226">
        <v>547</v>
      </c>
      <c r="B233" s="226" t="s">
        <v>258</v>
      </c>
      <c r="C233" s="226" t="s">
        <v>259</v>
      </c>
      <c r="D233" s="226" t="s">
        <v>32</v>
      </c>
      <c r="E233" s="226" t="s">
        <v>19</v>
      </c>
      <c r="F233" s="226" t="s">
        <v>111</v>
      </c>
      <c r="G233" s="226" t="s">
        <v>47</v>
      </c>
      <c r="H233" s="226" t="s">
        <v>961</v>
      </c>
      <c r="I233" s="226" t="s">
        <v>63</v>
      </c>
      <c r="J233" s="226" t="s">
        <v>1219</v>
      </c>
      <c r="K233" s="226" t="s">
        <v>260</v>
      </c>
      <c r="L233" s="227">
        <v>23</v>
      </c>
      <c r="M233" s="226" t="s">
        <v>2097</v>
      </c>
      <c r="N233" s="229">
        <v>85</v>
      </c>
      <c r="O233" s="225">
        <v>44428</v>
      </c>
      <c r="P233" s="225"/>
      <c r="Q233" s="225">
        <v>42858</v>
      </c>
      <c r="R233" s="226" t="s">
        <v>53</v>
      </c>
      <c r="S233" s="226" t="s">
        <v>137</v>
      </c>
      <c r="T233" s="226" t="s">
        <v>2158</v>
      </c>
    </row>
    <row r="234" spans="1:20" ht="9.75" customHeight="1" x14ac:dyDescent="0.25">
      <c r="A234" s="226">
        <v>1179</v>
      </c>
      <c r="B234" s="226" t="s">
        <v>1071</v>
      </c>
      <c r="C234" s="226" t="s">
        <v>261</v>
      </c>
      <c r="D234" s="226" t="s">
        <v>261</v>
      </c>
      <c r="E234" s="226" t="s">
        <v>19</v>
      </c>
      <c r="F234" s="226" t="s">
        <v>111</v>
      </c>
      <c r="G234" s="226" t="s">
        <v>47</v>
      </c>
      <c r="H234" s="226" t="s">
        <v>962</v>
      </c>
      <c r="I234" s="226" t="s">
        <v>44</v>
      </c>
      <c r="J234" s="226" t="s">
        <v>1219</v>
      </c>
      <c r="K234" s="226" t="s">
        <v>262</v>
      </c>
      <c r="L234" s="227">
        <v>21</v>
      </c>
      <c r="M234" s="226" t="s">
        <v>2097</v>
      </c>
      <c r="N234" s="229">
        <v>59</v>
      </c>
      <c r="O234" s="225">
        <v>44428</v>
      </c>
      <c r="P234" s="225"/>
      <c r="Q234" s="225">
        <v>43538</v>
      </c>
      <c r="R234" s="226" t="s">
        <v>53</v>
      </c>
      <c r="S234" s="226" t="s">
        <v>67</v>
      </c>
      <c r="T234" s="226" t="s">
        <v>32</v>
      </c>
    </row>
    <row r="235" spans="1:20" ht="9.75" customHeight="1" x14ac:dyDescent="0.25">
      <c r="A235" s="226">
        <v>1180</v>
      </c>
      <c r="B235" s="226" t="s">
        <v>1072</v>
      </c>
      <c r="C235" s="226" t="s">
        <v>271</v>
      </c>
      <c r="D235" s="226" t="s">
        <v>271</v>
      </c>
      <c r="E235" s="226" t="s">
        <v>19</v>
      </c>
      <c r="F235" s="226" t="s">
        <v>111</v>
      </c>
      <c r="G235" s="226" t="s">
        <v>47</v>
      </c>
      <c r="H235" s="226" t="s">
        <v>962</v>
      </c>
      <c r="I235" s="226" t="s">
        <v>44</v>
      </c>
      <c r="J235" s="226" t="s">
        <v>1219</v>
      </c>
      <c r="K235" s="226" t="s">
        <v>272</v>
      </c>
      <c r="L235" s="227">
        <v>12</v>
      </c>
      <c r="M235" s="226" t="s">
        <v>2097</v>
      </c>
      <c r="N235" s="229">
        <v>66</v>
      </c>
      <c r="O235" s="225">
        <v>44428</v>
      </c>
      <c r="P235" s="225"/>
      <c r="Q235" s="225">
        <v>43573</v>
      </c>
      <c r="R235" s="226" t="s">
        <v>53</v>
      </c>
      <c r="S235" s="226" t="s">
        <v>137</v>
      </c>
      <c r="T235" s="226" t="s">
        <v>32</v>
      </c>
    </row>
    <row r="236" spans="1:20" ht="9.75" customHeight="1" x14ac:dyDescent="0.25">
      <c r="A236" s="226">
        <v>1624</v>
      </c>
      <c r="B236" s="226" t="s">
        <v>1073</v>
      </c>
      <c r="C236" s="226" t="s">
        <v>459</v>
      </c>
      <c r="D236" s="226" t="s">
        <v>459</v>
      </c>
      <c r="E236" s="226" t="s">
        <v>19</v>
      </c>
      <c r="F236" s="226" t="s">
        <v>111</v>
      </c>
      <c r="G236" s="226" t="s">
        <v>47</v>
      </c>
      <c r="H236" s="226" t="s">
        <v>963</v>
      </c>
      <c r="I236" s="226" t="s">
        <v>48</v>
      </c>
      <c r="J236" s="226" t="s">
        <v>1219</v>
      </c>
      <c r="K236" s="226" t="s">
        <v>460</v>
      </c>
      <c r="L236" s="227">
        <v>7</v>
      </c>
      <c r="M236" s="226" t="s">
        <v>2097</v>
      </c>
      <c r="N236" s="229">
        <v>42</v>
      </c>
      <c r="O236" s="225">
        <v>44253</v>
      </c>
      <c r="P236" s="225"/>
      <c r="Q236" s="225">
        <v>43882</v>
      </c>
      <c r="R236" s="226" t="s">
        <v>49</v>
      </c>
      <c r="S236" s="226" t="s">
        <v>2334</v>
      </c>
      <c r="T236" s="226" t="s">
        <v>2622</v>
      </c>
    </row>
    <row r="237" spans="1:20" ht="9.75" customHeight="1" x14ac:dyDescent="0.25">
      <c r="A237" s="226">
        <v>1625</v>
      </c>
      <c r="B237" s="226" t="s">
        <v>32</v>
      </c>
      <c r="C237" s="276" t="s">
        <v>733</v>
      </c>
      <c r="D237" s="226" t="s">
        <v>32</v>
      </c>
      <c r="E237" s="226" t="s">
        <v>19</v>
      </c>
      <c r="F237" s="226" t="s">
        <v>111</v>
      </c>
      <c r="G237" s="226" t="s">
        <v>47</v>
      </c>
      <c r="H237" s="226" t="s">
        <v>963</v>
      </c>
      <c r="I237" s="226" t="s">
        <v>168</v>
      </c>
      <c r="J237" s="226" t="s">
        <v>1219</v>
      </c>
      <c r="K237" s="226" t="s">
        <v>734</v>
      </c>
      <c r="L237" s="227">
        <v>0</v>
      </c>
      <c r="M237" s="226" t="s">
        <v>2097</v>
      </c>
      <c r="N237" s="229">
        <v>11</v>
      </c>
      <c r="O237" s="225">
        <v>44316</v>
      </c>
      <c r="P237" s="225"/>
      <c r="Q237" s="225">
        <v>43770</v>
      </c>
      <c r="R237" s="226" t="s">
        <v>53</v>
      </c>
      <c r="S237" s="226" t="s">
        <v>2552</v>
      </c>
      <c r="T237" s="226" t="s">
        <v>32</v>
      </c>
    </row>
    <row r="238" spans="1:20" ht="9.75" customHeight="1" x14ac:dyDescent="0.25">
      <c r="A238" s="226">
        <v>1181</v>
      </c>
      <c r="B238" s="226" t="s">
        <v>1074</v>
      </c>
      <c r="C238" s="226" t="s">
        <v>161</v>
      </c>
      <c r="D238" s="226" t="s">
        <v>161</v>
      </c>
      <c r="E238" s="226" t="s">
        <v>19</v>
      </c>
      <c r="F238" s="226" t="s">
        <v>162</v>
      </c>
      <c r="G238" s="226" t="s">
        <v>47</v>
      </c>
      <c r="H238" s="226" t="s">
        <v>962</v>
      </c>
      <c r="I238" s="226" t="s">
        <v>48</v>
      </c>
      <c r="J238" s="226" t="s">
        <v>1219</v>
      </c>
      <c r="K238" s="226" t="s">
        <v>163</v>
      </c>
      <c r="L238" s="227">
        <v>11</v>
      </c>
      <c r="M238" s="226" t="s">
        <v>2097</v>
      </c>
      <c r="N238" s="229">
        <v>18</v>
      </c>
      <c r="O238" s="225">
        <v>44421</v>
      </c>
      <c r="P238" s="225"/>
      <c r="Q238" s="225">
        <v>43543</v>
      </c>
      <c r="R238" s="226" t="s">
        <v>53</v>
      </c>
      <c r="S238" s="226" t="s">
        <v>67</v>
      </c>
      <c r="T238" s="226" t="s">
        <v>2159</v>
      </c>
    </row>
    <row r="239" spans="1:20" ht="9.75" customHeight="1" x14ac:dyDescent="0.25">
      <c r="A239" s="226">
        <v>1626</v>
      </c>
      <c r="B239" s="226" t="s">
        <v>2827</v>
      </c>
      <c r="C239" s="226" t="s">
        <v>621</v>
      </c>
      <c r="D239" s="226" t="s">
        <v>621</v>
      </c>
      <c r="E239" s="226" t="s">
        <v>19</v>
      </c>
      <c r="F239" s="226" t="s">
        <v>273</v>
      </c>
      <c r="G239" s="226" t="s">
        <v>47</v>
      </c>
      <c r="H239" s="226" t="s">
        <v>963</v>
      </c>
      <c r="I239" s="226" t="s">
        <v>48</v>
      </c>
      <c r="J239" s="226" t="s">
        <v>1219</v>
      </c>
      <c r="K239" s="226" t="s">
        <v>622</v>
      </c>
      <c r="L239" s="227">
        <v>6</v>
      </c>
      <c r="M239" s="226" t="s">
        <v>2097</v>
      </c>
      <c r="N239" s="229">
        <v>6</v>
      </c>
      <c r="O239" s="225">
        <v>44237</v>
      </c>
      <c r="P239" s="225"/>
      <c r="Q239" s="225">
        <v>42261</v>
      </c>
      <c r="R239" s="226" t="s">
        <v>53</v>
      </c>
      <c r="S239" s="226" t="s">
        <v>290</v>
      </c>
      <c r="T239" s="226" t="s">
        <v>2285</v>
      </c>
    </row>
    <row r="240" spans="1:20" ht="9.75" customHeight="1" x14ac:dyDescent="0.25">
      <c r="A240" s="226">
        <v>1627</v>
      </c>
      <c r="B240" s="226" t="s">
        <v>1075</v>
      </c>
      <c r="C240" s="226" t="s">
        <v>461</v>
      </c>
      <c r="D240" s="226" t="s">
        <v>32</v>
      </c>
      <c r="E240" s="226" t="s">
        <v>19</v>
      </c>
      <c r="F240" s="226" t="s">
        <v>273</v>
      </c>
      <c r="G240" s="226" t="s">
        <v>47</v>
      </c>
      <c r="H240" s="226" t="s">
        <v>963</v>
      </c>
      <c r="I240" s="226" t="s">
        <v>48</v>
      </c>
      <c r="J240" s="226" t="s">
        <v>1219</v>
      </c>
      <c r="K240" s="226" t="s">
        <v>462</v>
      </c>
      <c r="L240" s="227">
        <v>7</v>
      </c>
      <c r="M240" s="226" t="s">
        <v>2097</v>
      </c>
      <c r="N240" s="229">
        <v>36</v>
      </c>
      <c r="O240" s="225">
        <v>44270</v>
      </c>
      <c r="P240" s="225"/>
      <c r="Q240" s="225">
        <v>43910</v>
      </c>
      <c r="R240" s="226" t="s">
        <v>49</v>
      </c>
      <c r="S240" s="226" t="s">
        <v>2334</v>
      </c>
      <c r="T240" s="226" t="s">
        <v>32</v>
      </c>
    </row>
    <row r="241" spans="1:20" ht="9.75" customHeight="1" x14ac:dyDescent="0.25">
      <c r="A241" s="226">
        <v>1903</v>
      </c>
      <c r="B241" s="226" t="s">
        <v>1927</v>
      </c>
      <c r="C241" s="226" t="s">
        <v>1404</v>
      </c>
      <c r="D241" s="226" t="s">
        <v>32</v>
      </c>
      <c r="E241" s="226" t="s">
        <v>19</v>
      </c>
      <c r="F241" s="226" t="s">
        <v>19</v>
      </c>
      <c r="G241" s="226" t="s">
        <v>47</v>
      </c>
      <c r="H241" s="226" t="s">
        <v>961</v>
      </c>
      <c r="I241" s="226" t="s">
        <v>735</v>
      </c>
      <c r="J241" s="226" t="s">
        <v>1219</v>
      </c>
      <c r="K241" s="226" t="s">
        <v>736</v>
      </c>
      <c r="L241" s="227">
        <v>8</v>
      </c>
      <c r="M241" s="226" t="s">
        <v>2097</v>
      </c>
      <c r="N241" s="229">
        <v>5</v>
      </c>
      <c r="O241" s="225">
        <v>44428</v>
      </c>
      <c r="P241" s="225"/>
      <c r="Q241" s="225">
        <v>43709</v>
      </c>
      <c r="R241" s="226" t="s">
        <v>53</v>
      </c>
      <c r="S241" s="226" t="s">
        <v>67</v>
      </c>
      <c r="T241" s="226" t="s">
        <v>2747</v>
      </c>
    </row>
    <row r="242" spans="1:20" ht="9.75" customHeight="1" x14ac:dyDescent="0.25">
      <c r="A242" s="226">
        <v>1904</v>
      </c>
      <c r="B242" s="226" t="s">
        <v>1927</v>
      </c>
      <c r="C242" s="226" t="s">
        <v>1404</v>
      </c>
      <c r="D242" s="226" t="s">
        <v>32</v>
      </c>
      <c r="E242" s="226" t="s">
        <v>19</v>
      </c>
      <c r="F242" s="226" t="s">
        <v>19</v>
      </c>
      <c r="G242" s="226" t="s">
        <v>47</v>
      </c>
      <c r="H242" s="226" t="s">
        <v>961</v>
      </c>
      <c r="I242" s="226" t="s">
        <v>44</v>
      </c>
      <c r="J242" s="226" t="s">
        <v>1219</v>
      </c>
      <c r="K242" s="226" t="s">
        <v>736</v>
      </c>
      <c r="L242" s="227">
        <v>0</v>
      </c>
      <c r="M242" s="226" t="s">
        <v>2097</v>
      </c>
      <c r="N242" s="229">
        <v>3</v>
      </c>
      <c r="O242" s="225">
        <v>44428</v>
      </c>
      <c r="P242" s="225"/>
      <c r="Q242" s="225">
        <v>43539</v>
      </c>
      <c r="R242" s="226" t="s">
        <v>53</v>
      </c>
      <c r="S242" s="226" t="s">
        <v>67</v>
      </c>
      <c r="T242" s="226" t="s">
        <v>2748</v>
      </c>
    </row>
    <row r="243" spans="1:20" ht="9.75" customHeight="1" x14ac:dyDescent="0.25">
      <c r="A243" s="226">
        <v>798</v>
      </c>
      <c r="B243" s="226" t="s">
        <v>117</v>
      </c>
      <c r="C243" s="226" t="s">
        <v>118</v>
      </c>
      <c r="D243" s="226" t="s">
        <v>118</v>
      </c>
      <c r="E243" s="226" t="s">
        <v>19</v>
      </c>
      <c r="F243" s="226" t="s">
        <v>19</v>
      </c>
      <c r="G243" s="226" t="s">
        <v>47</v>
      </c>
      <c r="H243" s="226" t="s">
        <v>961</v>
      </c>
      <c r="I243" s="226" t="s">
        <v>48</v>
      </c>
      <c r="J243" s="226" t="s">
        <v>1219</v>
      </c>
      <c r="K243" s="226" t="s">
        <v>119</v>
      </c>
      <c r="L243" s="227">
        <v>12</v>
      </c>
      <c r="M243" s="226" t="s">
        <v>2097</v>
      </c>
      <c r="N243" s="229">
        <v>70</v>
      </c>
      <c r="O243" s="225">
        <v>44225</v>
      </c>
      <c r="P243" s="225"/>
      <c r="Q243" s="225">
        <v>43384</v>
      </c>
      <c r="R243" s="226" t="s">
        <v>53</v>
      </c>
      <c r="S243" s="226" t="s">
        <v>2706</v>
      </c>
      <c r="T243" s="226" t="s">
        <v>32</v>
      </c>
    </row>
    <row r="244" spans="1:20" ht="9.75" customHeight="1" x14ac:dyDescent="0.25">
      <c r="A244" s="226">
        <v>1183</v>
      </c>
      <c r="B244" s="226" t="s">
        <v>1077</v>
      </c>
      <c r="C244" s="226" t="s">
        <v>127</v>
      </c>
      <c r="D244" s="226" t="s">
        <v>127</v>
      </c>
      <c r="E244" s="226" t="s">
        <v>19</v>
      </c>
      <c r="F244" s="226" t="s">
        <v>19</v>
      </c>
      <c r="G244" s="226" t="s">
        <v>47</v>
      </c>
      <c r="H244" s="226" t="s">
        <v>962</v>
      </c>
      <c r="I244" s="226" t="s">
        <v>44</v>
      </c>
      <c r="J244" s="226" t="s">
        <v>1219</v>
      </c>
      <c r="K244" s="226" t="s">
        <v>128</v>
      </c>
      <c r="L244" s="227">
        <v>25</v>
      </c>
      <c r="M244" s="226" t="s">
        <v>2097</v>
      </c>
      <c r="N244" s="229">
        <v>91</v>
      </c>
      <c r="O244" s="225">
        <v>44225</v>
      </c>
      <c r="P244" s="225"/>
      <c r="Q244" s="225">
        <v>43910</v>
      </c>
      <c r="R244" s="226" t="s">
        <v>53</v>
      </c>
      <c r="S244" s="226" t="s">
        <v>1225</v>
      </c>
      <c r="T244" s="226" t="s">
        <v>32</v>
      </c>
    </row>
    <row r="245" spans="1:20" ht="9.75" customHeight="1" x14ac:dyDescent="0.25">
      <c r="A245" s="226">
        <v>1184</v>
      </c>
      <c r="B245" s="226" t="s">
        <v>1078</v>
      </c>
      <c r="C245" s="226" t="s">
        <v>628</v>
      </c>
      <c r="D245" s="226" t="s">
        <v>628</v>
      </c>
      <c r="E245" s="226" t="s">
        <v>19</v>
      </c>
      <c r="F245" s="226" t="s">
        <v>19</v>
      </c>
      <c r="G245" s="226" t="s">
        <v>47</v>
      </c>
      <c r="H245" s="226" t="s">
        <v>962</v>
      </c>
      <c r="I245" s="226" t="s">
        <v>44</v>
      </c>
      <c r="J245" s="226" t="s">
        <v>1219</v>
      </c>
      <c r="K245" s="226" t="s">
        <v>629</v>
      </c>
      <c r="L245" s="227">
        <v>24</v>
      </c>
      <c r="M245" s="226" t="s">
        <v>2097</v>
      </c>
      <c r="N245" s="229">
        <v>7</v>
      </c>
      <c r="O245" s="225">
        <v>44253</v>
      </c>
      <c r="P245" s="225"/>
      <c r="Q245" s="225">
        <v>42466</v>
      </c>
      <c r="R245" s="226" t="s">
        <v>53</v>
      </c>
      <c r="S245" s="226" t="s">
        <v>317</v>
      </c>
      <c r="T245" s="226" t="s">
        <v>32</v>
      </c>
    </row>
    <row r="246" spans="1:20" ht="9.75" customHeight="1" x14ac:dyDescent="0.25">
      <c r="A246" s="226">
        <v>1186</v>
      </c>
      <c r="B246" s="226" t="s">
        <v>1079</v>
      </c>
      <c r="C246" s="226" t="s">
        <v>630</v>
      </c>
      <c r="D246" s="226" t="s">
        <v>630</v>
      </c>
      <c r="E246" s="226" t="s">
        <v>19</v>
      </c>
      <c r="F246" s="226" t="s">
        <v>19</v>
      </c>
      <c r="G246" s="226" t="s">
        <v>47</v>
      </c>
      <c r="H246" s="226" t="s">
        <v>962</v>
      </c>
      <c r="I246" s="226" t="s">
        <v>48</v>
      </c>
      <c r="J246" s="226" t="s">
        <v>1219</v>
      </c>
      <c r="K246" s="226" t="s">
        <v>631</v>
      </c>
      <c r="L246" s="227">
        <v>26</v>
      </c>
      <c r="M246" s="226" t="s">
        <v>2097</v>
      </c>
      <c r="N246" s="229">
        <v>2</v>
      </c>
      <c r="O246" s="225">
        <v>44253</v>
      </c>
      <c r="P246" s="225"/>
      <c r="Q246" s="225">
        <v>42466</v>
      </c>
      <c r="R246" s="226" t="s">
        <v>53</v>
      </c>
      <c r="S246" s="226" t="s">
        <v>317</v>
      </c>
      <c r="T246" s="226" t="s">
        <v>32</v>
      </c>
    </row>
    <row r="247" spans="1:20" ht="9.75" customHeight="1" x14ac:dyDescent="0.25">
      <c r="A247" s="226">
        <v>1629</v>
      </c>
      <c r="B247" s="226" t="s">
        <v>2828</v>
      </c>
      <c r="C247" s="226" t="s">
        <v>545</v>
      </c>
      <c r="D247" s="226" t="s">
        <v>545</v>
      </c>
      <c r="E247" s="226" t="s">
        <v>19</v>
      </c>
      <c r="F247" s="226" t="s">
        <v>19</v>
      </c>
      <c r="G247" s="226" t="s">
        <v>47</v>
      </c>
      <c r="H247" s="226" t="s">
        <v>963</v>
      </c>
      <c r="I247" s="226" t="s">
        <v>44</v>
      </c>
      <c r="J247" s="226" t="s">
        <v>1219</v>
      </c>
      <c r="K247" s="226" t="s">
        <v>546</v>
      </c>
      <c r="L247" s="227">
        <v>27</v>
      </c>
      <c r="M247" s="226" t="s">
        <v>2097</v>
      </c>
      <c r="N247" s="229">
        <v>20</v>
      </c>
      <c r="O247" s="225">
        <v>44428</v>
      </c>
      <c r="P247" s="225"/>
      <c r="Q247" s="225">
        <v>43909</v>
      </c>
      <c r="R247" s="226" t="s">
        <v>49</v>
      </c>
      <c r="S247" s="226" t="s">
        <v>2334</v>
      </c>
      <c r="T247" s="226" t="s">
        <v>32</v>
      </c>
    </row>
    <row r="248" spans="1:20" ht="9.75" customHeight="1" x14ac:dyDescent="0.25">
      <c r="A248" s="226">
        <v>1630</v>
      </c>
      <c r="B248" s="226" t="s">
        <v>2829</v>
      </c>
      <c r="C248" s="226" t="s">
        <v>547</v>
      </c>
      <c r="D248" s="226" t="s">
        <v>547</v>
      </c>
      <c r="E248" s="226" t="s">
        <v>19</v>
      </c>
      <c r="F248" s="226" t="s">
        <v>19</v>
      </c>
      <c r="G248" s="226" t="s">
        <v>47</v>
      </c>
      <c r="H248" s="226" t="s">
        <v>963</v>
      </c>
      <c r="I248" s="226" t="s">
        <v>44</v>
      </c>
      <c r="J248" s="226" t="s">
        <v>1219</v>
      </c>
      <c r="K248" s="226" t="s">
        <v>548</v>
      </c>
      <c r="L248" s="227">
        <v>27</v>
      </c>
      <c r="M248" s="226" t="s">
        <v>2097</v>
      </c>
      <c r="N248" s="229">
        <v>18</v>
      </c>
      <c r="O248" s="225">
        <v>44428</v>
      </c>
      <c r="P248" s="225"/>
      <c r="Q248" s="225">
        <v>43885</v>
      </c>
      <c r="R248" s="226" t="s">
        <v>49</v>
      </c>
      <c r="S248" s="226" t="s">
        <v>2334</v>
      </c>
      <c r="T248" s="226" t="s">
        <v>32</v>
      </c>
    </row>
    <row r="249" spans="1:20" ht="9.75" customHeight="1" x14ac:dyDescent="0.25">
      <c r="A249" s="226">
        <v>1631</v>
      </c>
      <c r="B249" s="226" t="s">
        <v>1080</v>
      </c>
      <c r="C249" s="226" t="s">
        <v>549</v>
      </c>
      <c r="D249" s="226" t="s">
        <v>32</v>
      </c>
      <c r="E249" s="226" t="s">
        <v>19</v>
      </c>
      <c r="F249" s="226" t="s">
        <v>19</v>
      </c>
      <c r="G249" s="226" t="s">
        <v>47</v>
      </c>
      <c r="H249" s="226" t="s">
        <v>963</v>
      </c>
      <c r="I249" s="226" t="s">
        <v>48</v>
      </c>
      <c r="J249" s="226" t="s">
        <v>1219</v>
      </c>
      <c r="K249" s="226" t="s">
        <v>550</v>
      </c>
      <c r="L249" s="227">
        <v>28</v>
      </c>
      <c r="M249" s="226" t="s">
        <v>2097</v>
      </c>
      <c r="N249" s="229">
        <v>24</v>
      </c>
      <c r="O249" s="225">
        <v>44428</v>
      </c>
      <c r="P249" s="225"/>
      <c r="Q249" s="225">
        <v>43825</v>
      </c>
      <c r="R249" s="226" t="s">
        <v>53</v>
      </c>
      <c r="S249" s="226" t="s">
        <v>67</v>
      </c>
      <c r="T249" s="226" t="s">
        <v>32</v>
      </c>
    </row>
    <row r="250" spans="1:20" ht="9.75" customHeight="1" x14ac:dyDescent="0.25">
      <c r="A250" s="226">
        <v>1635</v>
      </c>
      <c r="B250" s="226" t="s">
        <v>1081</v>
      </c>
      <c r="C250" s="226" t="s">
        <v>406</v>
      </c>
      <c r="D250" s="226" t="s">
        <v>32</v>
      </c>
      <c r="E250" s="226" t="s">
        <v>19</v>
      </c>
      <c r="F250" s="226" t="s">
        <v>19</v>
      </c>
      <c r="G250" s="226" t="s">
        <v>47</v>
      </c>
      <c r="H250" s="226" t="s">
        <v>963</v>
      </c>
      <c r="I250" s="226" t="s">
        <v>168</v>
      </c>
      <c r="J250" s="226" t="s">
        <v>1219</v>
      </c>
      <c r="K250" s="226" t="s">
        <v>407</v>
      </c>
      <c r="L250" s="227">
        <v>16</v>
      </c>
      <c r="M250" s="226" t="s">
        <v>2097</v>
      </c>
      <c r="N250" s="229">
        <v>70</v>
      </c>
      <c r="O250" s="225">
        <v>44225</v>
      </c>
      <c r="P250" s="225"/>
      <c r="Q250" s="225">
        <v>43039</v>
      </c>
      <c r="R250" s="226" t="s">
        <v>53</v>
      </c>
      <c r="S250" s="226" t="s">
        <v>2552</v>
      </c>
      <c r="T250" s="226" t="s">
        <v>32</v>
      </c>
    </row>
    <row r="251" spans="1:20" ht="9.75" customHeight="1" x14ac:dyDescent="0.25">
      <c r="A251" s="226">
        <v>1636</v>
      </c>
      <c r="B251" s="226" t="s">
        <v>2623</v>
      </c>
      <c r="C251" s="226" t="s">
        <v>737</v>
      </c>
      <c r="D251" s="226" t="s">
        <v>32</v>
      </c>
      <c r="E251" s="226" t="s">
        <v>19</v>
      </c>
      <c r="F251" s="226" t="s">
        <v>120</v>
      </c>
      <c r="G251" s="226" t="s">
        <v>47</v>
      </c>
      <c r="H251" s="226" t="s">
        <v>963</v>
      </c>
      <c r="I251" s="226" t="s">
        <v>44</v>
      </c>
      <c r="J251" s="226" t="s">
        <v>1219</v>
      </c>
      <c r="K251" s="226" t="s">
        <v>738</v>
      </c>
      <c r="L251" s="227">
        <v>19</v>
      </c>
      <c r="M251" s="226" t="s">
        <v>2097</v>
      </c>
      <c r="N251" s="229">
        <v>15</v>
      </c>
      <c r="O251" s="225">
        <v>44435</v>
      </c>
      <c r="P251" s="225"/>
      <c r="Q251" s="225">
        <v>43910</v>
      </c>
      <c r="R251" s="226" t="s">
        <v>53</v>
      </c>
      <c r="S251" s="226" t="s">
        <v>211</v>
      </c>
      <c r="T251" s="226" t="s">
        <v>32</v>
      </c>
    </row>
    <row r="252" spans="1:20" ht="9.75" customHeight="1" x14ac:dyDescent="0.25">
      <c r="A252" s="226">
        <v>1637</v>
      </c>
      <c r="B252" s="226" t="s">
        <v>1082</v>
      </c>
      <c r="C252" s="226" t="s">
        <v>592</v>
      </c>
      <c r="D252" s="226" t="s">
        <v>32</v>
      </c>
      <c r="E252" s="226" t="s">
        <v>19</v>
      </c>
      <c r="F252" s="226" t="s">
        <v>120</v>
      </c>
      <c r="G252" s="226" t="s">
        <v>47</v>
      </c>
      <c r="H252" s="226" t="s">
        <v>963</v>
      </c>
      <c r="I252" s="226" t="s">
        <v>44</v>
      </c>
      <c r="J252" s="226" t="s">
        <v>1219</v>
      </c>
      <c r="K252" s="226" t="s">
        <v>593</v>
      </c>
      <c r="L252" s="227">
        <v>15</v>
      </c>
      <c r="M252" s="226" t="s">
        <v>2097</v>
      </c>
      <c r="N252" s="229">
        <v>10</v>
      </c>
      <c r="O252" s="225">
        <v>44435</v>
      </c>
      <c r="P252" s="225"/>
      <c r="Q252" s="225">
        <v>43180</v>
      </c>
      <c r="R252" s="226" t="s">
        <v>53</v>
      </c>
      <c r="S252" s="226" t="s">
        <v>1225</v>
      </c>
      <c r="T252" s="226" t="s">
        <v>32</v>
      </c>
    </row>
    <row r="253" spans="1:20" ht="9.75" customHeight="1" x14ac:dyDescent="0.25">
      <c r="A253" s="226">
        <v>552</v>
      </c>
      <c r="B253" s="226" t="s">
        <v>467</v>
      </c>
      <c r="C253" s="226" t="s">
        <v>468</v>
      </c>
      <c r="D253" s="226" t="s">
        <v>468</v>
      </c>
      <c r="E253" s="226" t="s">
        <v>19</v>
      </c>
      <c r="F253" s="226" t="s">
        <v>469</v>
      </c>
      <c r="G253" s="226" t="s">
        <v>47</v>
      </c>
      <c r="H253" s="226" t="s">
        <v>961</v>
      </c>
      <c r="I253" s="226" t="s">
        <v>48</v>
      </c>
      <c r="J253" s="226" t="s">
        <v>1219</v>
      </c>
      <c r="K253" s="226" t="s">
        <v>470</v>
      </c>
      <c r="L253" s="227">
        <v>13</v>
      </c>
      <c r="M253" s="226" t="s">
        <v>2097</v>
      </c>
      <c r="N253" s="229">
        <v>14</v>
      </c>
      <c r="O253" s="225">
        <v>44407</v>
      </c>
      <c r="P253" s="225"/>
      <c r="Q253" s="225">
        <v>43661</v>
      </c>
      <c r="R253" s="226" t="s">
        <v>53</v>
      </c>
      <c r="S253" s="226" t="s">
        <v>1903</v>
      </c>
      <c r="T253" s="226" t="s">
        <v>32</v>
      </c>
    </row>
    <row r="254" spans="1:20" ht="9.75" customHeight="1" x14ac:dyDescent="0.25">
      <c r="A254" s="226">
        <v>1639</v>
      </c>
      <c r="B254" s="226" t="s">
        <v>1083</v>
      </c>
      <c r="C254" s="276" t="s">
        <v>596</v>
      </c>
      <c r="D254" s="226" t="s">
        <v>596</v>
      </c>
      <c r="E254" s="226" t="s">
        <v>19</v>
      </c>
      <c r="F254" s="226" t="s">
        <v>469</v>
      </c>
      <c r="G254" s="226" t="s">
        <v>47</v>
      </c>
      <c r="H254" s="226" t="s">
        <v>963</v>
      </c>
      <c r="I254" s="226" t="s">
        <v>48</v>
      </c>
      <c r="J254" s="226" t="s">
        <v>1219</v>
      </c>
      <c r="K254" s="226" t="s">
        <v>597</v>
      </c>
      <c r="L254" s="227">
        <v>7</v>
      </c>
      <c r="M254" s="226" t="s">
        <v>2097</v>
      </c>
      <c r="N254" s="229">
        <v>0</v>
      </c>
      <c r="O254" s="225">
        <v>44428</v>
      </c>
      <c r="P254" s="225"/>
      <c r="Q254" s="225">
        <v>42704</v>
      </c>
      <c r="R254" s="226" t="s">
        <v>309</v>
      </c>
      <c r="S254" s="226" t="s">
        <v>366</v>
      </c>
      <c r="T254" s="226" t="s">
        <v>2064</v>
      </c>
    </row>
    <row r="255" spans="1:20" ht="9.75" customHeight="1" x14ac:dyDescent="0.25">
      <c r="A255" s="226">
        <v>71</v>
      </c>
      <c r="B255" s="226" t="s">
        <v>1989</v>
      </c>
      <c r="C255" s="226" t="s">
        <v>164</v>
      </c>
      <c r="D255" s="226" t="s">
        <v>164</v>
      </c>
      <c r="E255" s="226" t="s">
        <v>19</v>
      </c>
      <c r="F255" s="226" t="s">
        <v>165</v>
      </c>
      <c r="G255" s="226" t="s">
        <v>47</v>
      </c>
      <c r="H255" s="226" t="s">
        <v>960</v>
      </c>
      <c r="I255" s="226" t="s">
        <v>48</v>
      </c>
      <c r="J255" s="226" t="s">
        <v>1219</v>
      </c>
      <c r="K255" s="226" t="s">
        <v>166</v>
      </c>
      <c r="L255" s="227">
        <v>17</v>
      </c>
      <c r="M255" s="226" t="s">
        <v>2097</v>
      </c>
      <c r="N255" s="229">
        <v>96</v>
      </c>
      <c r="O255" s="225">
        <v>44165</v>
      </c>
      <c r="P255" s="225"/>
      <c r="Q255" s="225">
        <v>43914</v>
      </c>
      <c r="R255" s="226" t="s">
        <v>53</v>
      </c>
      <c r="S255" s="226" t="s">
        <v>50</v>
      </c>
      <c r="T255" s="226" t="s">
        <v>32</v>
      </c>
    </row>
    <row r="256" spans="1:20" ht="9.75" customHeight="1" x14ac:dyDescent="0.25">
      <c r="A256" s="226">
        <v>569</v>
      </c>
      <c r="B256" s="226" t="s">
        <v>471</v>
      </c>
      <c r="C256" s="226" t="s">
        <v>472</v>
      </c>
      <c r="D256" s="226" t="s">
        <v>472</v>
      </c>
      <c r="E256" s="226" t="s">
        <v>19</v>
      </c>
      <c r="F256" s="226" t="s">
        <v>165</v>
      </c>
      <c r="G256" s="226" t="s">
        <v>43</v>
      </c>
      <c r="H256" s="226" t="s">
        <v>961</v>
      </c>
      <c r="I256" s="226" t="s">
        <v>44</v>
      </c>
      <c r="J256" s="226" t="s">
        <v>1219</v>
      </c>
      <c r="K256" s="226" t="s">
        <v>473</v>
      </c>
      <c r="L256" s="227">
        <v>7</v>
      </c>
      <c r="M256" s="226" t="s">
        <v>2097</v>
      </c>
      <c r="N256" s="229">
        <v>1</v>
      </c>
      <c r="O256" s="225">
        <v>44428</v>
      </c>
      <c r="P256" s="225"/>
      <c r="Q256" s="225">
        <v>42608</v>
      </c>
      <c r="R256" s="226" t="s">
        <v>53</v>
      </c>
      <c r="S256" s="226" t="s">
        <v>317</v>
      </c>
      <c r="T256" s="226" t="s">
        <v>32</v>
      </c>
    </row>
    <row r="257" spans="1:20" ht="9.75" customHeight="1" x14ac:dyDescent="0.25">
      <c r="A257" s="226">
        <v>1642</v>
      </c>
      <c r="B257" s="226" t="s">
        <v>1085</v>
      </c>
      <c r="C257" s="226" t="s">
        <v>1405</v>
      </c>
      <c r="D257" s="226" t="s">
        <v>1405</v>
      </c>
      <c r="E257" s="226" t="s">
        <v>8</v>
      </c>
      <c r="F257" s="226" t="s">
        <v>739</v>
      </c>
      <c r="G257" s="226" t="s">
        <v>47</v>
      </c>
      <c r="H257" s="226" t="s">
        <v>963</v>
      </c>
      <c r="I257" s="226" t="s">
        <v>48</v>
      </c>
      <c r="J257" s="226" t="s">
        <v>1219</v>
      </c>
      <c r="K257" s="226" t="s">
        <v>740</v>
      </c>
      <c r="L257" s="227">
        <v>26</v>
      </c>
      <c r="M257" s="226" t="s">
        <v>1800</v>
      </c>
      <c r="N257" s="229">
        <v>90</v>
      </c>
      <c r="O257" s="225">
        <v>44161</v>
      </c>
      <c r="P257" s="225"/>
      <c r="Q257" s="225">
        <v>43997</v>
      </c>
      <c r="R257" s="226" t="s">
        <v>53</v>
      </c>
      <c r="S257" s="226" t="s">
        <v>1819</v>
      </c>
      <c r="T257" s="226" t="s">
        <v>2904</v>
      </c>
    </row>
    <row r="258" spans="1:20" ht="9.75" customHeight="1" x14ac:dyDescent="0.25">
      <c r="A258" s="226">
        <v>18</v>
      </c>
      <c r="B258" s="226" t="s">
        <v>400</v>
      </c>
      <c r="C258" s="226" t="s">
        <v>401</v>
      </c>
      <c r="D258" s="226" t="s">
        <v>401</v>
      </c>
      <c r="E258" s="226" t="s">
        <v>8</v>
      </c>
      <c r="F258" s="226" t="s">
        <v>8</v>
      </c>
      <c r="G258" s="226" t="s">
        <v>47</v>
      </c>
      <c r="H258" s="226" t="s">
        <v>960</v>
      </c>
      <c r="I258" s="226" t="s">
        <v>44</v>
      </c>
      <c r="J258" s="226" t="s">
        <v>1219</v>
      </c>
      <c r="K258" s="226" t="s">
        <v>402</v>
      </c>
      <c r="L258" s="227">
        <v>20</v>
      </c>
      <c r="M258" s="226" t="s">
        <v>1800</v>
      </c>
      <c r="N258" s="229">
        <v>84</v>
      </c>
      <c r="O258" s="225">
        <v>44181</v>
      </c>
      <c r="P258" s="225"/>
      <c r="Q258" s="225">
        <v>43913</v>
      </c>
      <c r="R258" s="226" t="s">
        <v>53</v>
      </c>
      <c r="S258" s="226" t="s">
        <v>50</v>
      </c>
      <c r="T258" s="226" t="s">
        <v>2830</v>
      </c>
    </row>
    <row r="259" spans="1:20" ht="9.75" customHeight="1" x14ac:dyDescent="0.25">
      <c r="A259" s="226">
        <v>271</v>
      </c>
      <c r="B259" s="226" t="s">
        <v>1086</v>
      </c>
      <c r="C259" s="226" t="s">
        <v>354</v>
      </c>
      <c r="D259" s="226" t="s">
        <v>354</v>
      </c>
      <c r="E259" s="226" t="s">
        <v>8</v>
      </c>
      <c r="F259" s="226" t="s">
        <v>8</v>
      </c>
      <c r="G259" s="226" t="s">
        <v>47</v>
      </c>
      <c r="H259" s="226" t="s">
        <v>960</v>
      </c>
      <c r="I259" s="226" t="s">
        <v>44</v>
      </c>
      <c r="J259" s="226" t="s">
        <v>1219</v>
      </c>
      <c r="K259" s="226" t="s">
        <v>355</v>
      </c>
      <c r="L259" s="227">
        <v>21</v>
      </c>
      <c r="M259" s="226" t="s">
        <v>1800</v>
      </c>
      <c r="N259" s="229">
        <v>86</v>
      </c>
      <c r="O259" s="225">
        <v>44183</v>
      </c>
      <c r="P259" s="225"/>
      <c r="Q259" s="225"/>
      <c r="R259" s="226" t="s">
        <v>49</v>
      </c>
      <c r="S259" s="226" t="s">
        <v>2334</v>
      </c>
      <c r="T259" s="226" t="s">
        <v>2905</v>
      </c>
    </row>
    <row r="260" spans="1:20" ht="9.75" customHeight="1" x14ac:dyDescent="0.25">
      <c r="A260" s="226">
        <v>577</v>
      </c>
      <c r="B260" s="226" t="s">
        <v>381</v>
      </c>
      <c r="C260" s="226" t="s">
        <v>382</v>
      </c>
      <c r="D260" s="226" t="s">
        <v>382</v>
      </c>
      <c r="E260" s="226" t="s">
        <v>8</v>
      </c>
      <c r="F260" s="226" t="s">
        <v>8</v>
      </c>
      <c r="G260" s="226" t="s">
        <v>43</v>
      </c>
      <c r="H260" s="226" t="s">
        <v>961</v>
      </c>
      <c r="I260" s="226" t="s">
        <v>44</v>
      </c>
      <c r="J260" s="226" t="s">
        <v>1219</v>
      </c>
      <c r="K260" s="226" t="s">
        <v>383</v>
      </c>
      <c r="L260" s="227">
        <v>5</v>
      </c>
      <c r="M260" s="226" t="s">
        <v>1800</v>
      </c>
      <c r="N260" s="229">
        <v>80</v>
      </c>
      <c r="O260" s="225">
        <v>44162</v>
      </c>
      <c r="P260" s="225"/>
      <c r="Q260" s="225">
        <v>44027</v>
      </c>
      <c r="R260" s="226" t="s">
        <v>53</v>
      </c>
      <c r="S260" s="226" t="s">
        <v>50</v>
      </c>
      <c r="T260" s="226" t="s">
        <v>2749</v>
      </c>
    </row>
    <row r="261" spans="1:20" ht="9.75" customHeight="1" x14ac:dyDescent="0.25">
      <c r="A261" s="226">
        <v>578</v>
      </c>
      <c r="B261" s="226" t="s">
        <v>516</v>
      </c>
      <c r="C261" s="226" t="s">
        <v>517</v>
      </c>
      <c r="D261" s="226" t="s">
        <v>517</v>
      </c>
      <c r="E261" s="226" t="s">
        <v>8</v>
      </c>
      <c r="F261" s="226" t="s">
        <v>8</v>
      </c>
      <c r="G261" s="226" t="s">
        <v>43</v>
      </c>
      <c r="H261" s="226" t="s">
        <v>961</v>
      </c>
      <c r="I261" s="226" t="s">
        <v>44</v>
      </c>
      <c r="J261" s="226" t="s">
        <v>1219</v>
      </c>
      <c r="K261" s="226" t="s">
        <v>518</v>
      </c>
      <c r="L261" s="227">
        <v>3</v>
      </c>
      <c r="M261" s="226" t="s">
        <v>1800</v>
      </c>
      <c r="N261" s="229">
        <v>10</v>
      </c>
      <c r="O261" s="225">
        <v>44544</v>
      </c>
      <c r="P261" s="225"/>
      <c r="Q261" s="225">
        <v>41893</v>
      </c>
      <c r="R261" s="226" t="s">
        <v>53</v>
      </c>
      <c r="S261" s="226" t="s">
        <v>1225</v>
      </c>
      <c r="T261" s="226" t="s">
        <v>2750</v>
      </c>
    </row>
    <row r="262" spans="1:20" ht="9.75" customHeight="1" x14ac:dyDescent="0.25">
      <c r="A262" s="226">
        <v>1191</v>
      </c>
      <c r="B262" s="226" t="s">
        <v>1087</v>
      </c>
      <c r="C262" s="226" t="s">
        <v>519</v>
      </c>
      <c r="D262" s="226" t="s">
        <v>519</v>
      </c>
      <c r="E262" s="226" t="s">
        <v>8</v>
      </c>
      <c r="F262" s="226" t="s">
        <v>8</v>
      </c>
      <c r="G262" s="226" t="s">
        <v>47</v>
      </c>
      <c r="H262" s="226" t="s">
        <v>962</v>
      </c>
      <c r="I262" s="226" t="s">
        <v>44</v>
      </c>
      <c r="J262" s="226" t="s">
        <v>1219</v>
      </c>
      <c r="K262" s="226" t="s">
        <v>520</v>
      </c>
      <c r="L262" s="227">
        <v>12</v>
      </c>
      <c r="M262" s="226" t="s">
        <v>1800</v>
      </c>
      <c r="N262" s="229">
        <v>1</v>
      </c>
      <c r="O262" s="225">
        <v>44438</v>
      </c>
      <c r="P262" s="225"/>
      <c r="Q262" s="225">
        <v>42572</v>
      </c>
      <c r="R262" s="226" t="s">
        <v>1222</v>
      </c>
      <c r="S262" s="226" t="s">
        <v>2611</v>
      </c>
      <c r="T262" s="226" t="s">
        <v>2423</v>
      </c>
    </row>
    <row r="263" spans="1:20" ht="9.75" customHeight="1" x14ac:dyDescent="0.25">
      <c r="A263" s="226">
        <v>1192</v>
      </c>
      <c r="B263" s="226" t="s">
        <v>1088</v>
      </c>
      <c r="C263" s="226" t="s">
        <v>97</v>
      </c>
      <c r="D263" s="226" t="s">
        <v>97</v>
      </c>
      <c r="E263" s="226" t="s">
        <v>8</v>
      </c>
      <c r="F263" s="226" t="s">
        <v>8</v>
      </c>
      <c r="G263" s="226" t="s">
        <v>47</v>
      </c>
      <c r="H263" s="226" t="s">
        <v>962</v>
      </c>
      <c r="I263" s="226" t="s">
        <v>44</v>
      </c>
      <c r="J263" s="226" t="s">
        <v>1219</v>
      </c>
      <c r="K263" s="226" t="s">
        <v>98</v>
      </c>
      <c r="L263" s="227">
        <v>25</v>
      </c>
      <c r="M263" s="226" t="s">
        <v>1800</v>
      </c>
      <c r="N263" s="229">
        <v>91</v>
      </c>
      <c r="O263" s="225">
        <v>44181</v>
      </c>
      <c r="P263" s="225"/>
      <c r="Q263" s="225">
        <v>43913</v>
      </c>
      <c r="R263" s="226" t="s">
        <v>53</v>
      </c>
      <c r="S263" s="226" t="s">
        <v>50</v>
      </c>
      <c r="T263" s="226" t="s">
        <v>2906</v>
      </c>
    </row>
    <row r="264" spans="1:20" ht="9.75" customHeight="1" x14ac:dyDescent="0.25">
      <c r="A264" s="226">
        <v>1193</v>
      </c>
      <c r="B264" s="226" t="s">
        <v>1089</v>
      </c>
      <c r="C264" s="226" t="s">
        <v>313</v>
      </c>
      <c r="D264" s="226" t="s">
        <v>313</v>
      </c>
      <c r="E264" s="226" t="s">
        <v>8</v>
      </c>
      <c r="F264" s="226" t="s">
        <v>8</v>
      </c>
      <c r="G264" s="226" t="s">
        <v>47</v>
      </c>
      <c r="H264" s="226" t="s">
        <v>962</v>
      </c>
      <c r="I264" s="226" t="s">
        <v>48</v>
      </c>
      <c r="J264" s="226" t="s">
        <v>1219</v>
      </c>
      <c r="K264" s="226" t="s">
        <v>314</v>
      </c>
      <c r="L264" s="227">
        <v>13</v>
      </c>
      <c r="M264" s="226" t="s">
        <v>1800</v>
      </c>
      <c r="N264" s="229">
        <v>77</v>
      </c>
      <c r="O264" s="225">
        <v>44162</v>
      </c>
      <c r="P264" s="225"/>
      <c r="Q264" s="225">
        <v>43908</v>
      </c>
      <c r="R264" s="226" t="s">
        <v>53</v>
      </c>
      <c r="S264" s="226" t="s">
        <v>1225</v>
      </c>
      <c r="T264" s="226" t="s">
        <v>2751</v>
      </c>
    </row>
    <row r="265" spans="1:20" ht="9.75" customHeight="1" x14ac:dyDescent="0.25">
      <c r="A265" s="226">
        <v>1194</v>
      </c>
      <c r="B265" s="226" t="s">
        <v>1090</v>
      </c>
      <c r="C265" s="226" t="s">
        <v>2184</v>
      </c>
      <c r="D265" s="226" t="s">
        <v>99</v>
      </c>
      <c r="E265" s="226" t="s">
        <v>8</v>
      </c>
      <c r="F265" s="226" t="s">
        <v>8</v>
      </c>
      <c r="G265" s="226" t="s">
        <v>47</v>
      </c>
      <c r="H265" s="226" t="s">
        <v>962</v>
      </c>
      <c r="I265" s="226" t="s">
        <v>48</v>
      </c>
      <c r="J265" s="226" t="s">
        <v>1219</v>
      </c>
      <c r="K265" s="226" t="s">
        <v>100</v>
      </c>
      <c r="L265" s="227">
        <v>13</v>
      </c>
      <c r="M265" s="226" t="s">
        <v>1800</v>
      </c>
      <c r="N265" s="229">
        <v>94</v>
      </c>
      <c r="O265" s="225">
        <v>44547</v>
      </c>
      <c r="P265" s="225"/>
      <c r="Q265" s="225">
        <v>43871</v>
      </c>
      <c r="R265" s="226" t="s">
        <v>53</v>
      </c>
      <c r="S265" s="226" t="s">
        <v>67</v>
      </c>
      <c r="T265" s="226" t="s">
        <v>2752</v>
      </c>
    </row>
    <row r="266" spans="1:20" ht="9.75" customHeight="1" x14ac:dyDescent="0.25">
      <c r="A266" s="226">
        <v>8</v>
      </c>
      <c r="B266" s="226" t="s">
        <v>343</v>
      </c>
      <c r="C266" s="226" t="s">
        <v>129</v>
      </c>
      <c r="D266" s="226" t="s">
        <v>129</v>
      </c>
      <c r="E266" s="226" t="s">
        <v>8</v>
      </c>
      <c r="F266" s="226" t="s">
        <v>172</v>
      </c>
      <c r="G266" s="226" t="s">
        <v>47</v>
      </c>
      <c r="H266" s="226" t="s">
        <v>960</v>
      </c>
      <c r="I266" s="226" t="s">
        <v>44</v>
      </c>
      <c r="J266" s="226" t="s">
        <v>1219</v>
      </c>
      <c r="K266" s="226" t="s">
        <v>344</v>
      </c>
      <c r="L266" s="227">
        <v>26</v>
      </c>
      <c r="M266" s="226" t="s">
        <v>1800</v>
      </c>
      <c r="N266" s="229">
        <v>70</v>
      </c>
      <c r="O266" s="225">
        <v>44545</v>
      </c>
      <c r="P266" s="225"/>
      <c r="Q266" s="225">
        <v>42334</v>
      </c>
      <c r="R266" s="226" t="s">
        <v>53</v>
      </c>
      <c r="S266" s="226" t="s">
        <v>67</v>
      </c>
      <c r="T266" s="226" t="s">
        <v>2831</v>
      </c>
    </row>
    <row r="267" spans="1:20" ht="9.75" customHeight="1" x14ac:dyDescent="0.25">
      <c r="A267" s="226">
        <v>579</v>
      </c>
      <c r="B267" s="226" t="s">
        <v>521</v>
      </c>
      <c r="C267" s="226" t="s">
        <v>522</v>
      </c>
      <c r="D267" s="226" t="s">
        <v>522</v>
      </c>
      <c r="E267" s="226" t="s">
        <v>8</v>
      </c>
      <c r="F267" s="226" t="s">
        <v>172</v>
      </c>
      <c r="G267" s="226" t="s">
        <v>43</v>
      </c>
      <c r="H267" s="226" t="s">
        <v>961</v>
      </c>
      <c r="I267" s="226" t="s">
        <v>44</v>
      </c>
      <c r="J267" s="226" t="s">
        <v>1219</v>
      </c>
      <c r="K267" s="226" t="s">
        <v>523</v>
      </c>
      <c r="L267" s="227">
        <v>13</v>
      </c>
      <c r="M267" s="226" t="s">
        <v>1800</v>
      </c>
      <c r="N267" s="229">
        <v>95</v>
      </c>
      <c r="O267" s="225">
        <v>44546</v>
      </c>
      <c r="P267" s="225"/>
      <c r="Q267" s="225">
        <v>42272</v>
      </c>
      <c r="R267" s="226" t="s">
        <v>53</v>
      </c>
      <c r="S267" s="226" t="s">
        <v>137</v>
      </c>
      <c r="T267" s="226" t="s">
        <v>2753</v>
      </c>
    </row>
    <row r="268" spans="1:20" ht="9.75" customHeight="1" x14ac:dyDescent="0.25">
      <c r="A268" s="226">
        <v>802</v>
      </c>
      <c r="B268" s="226" t="s">
        <v>170</v>
      </c>
      <c r="C268" s="226" t="s">
        <v>171</v>
      </c>
      <c r="D268" s="226" t="s">
        <v>171</v>
      </c>
      <c r="E268" s="226" t="s">
        <v>8</v>
      </c>
      <c r="F268" s="226" t="s">
        <v>172</v>
      </c>
      <c r="G268" s="226" t="s">
        <v>43</v>
      </c>
      <c r="H268" s="226" t="s">
        <v>961</v>
      </c>
      <c r="I268" s="226" t="s">
        <v>48</v>
      </c>
      <c r="J268" s="226" t="s">
        <v>1219</v>
      </c>
      <c r="K268" s="226" t="s">
        <v>173</v>
      </c>
      <c r="L268" s="227">
        <v>33</v>
      </c>
      <c r="M268" s="226" t="s">
        <v>1800</v>
      </c>
      <c r="N268" s="229">
        <v>94</v>
      </c>
      <c r="O268" s="225">
        <v>44162</v>
      </c>
      <c r="P268" s="225"/>
      <c r="Q268" s="225">
        <v>43997</v>
      </c>
      <c r="R268" s="226" t="s">
        <v>53</v>
      </c>
      <c r="S268" s="226" t="s">
        <v>50</v>
      </c>
      <c r="T268" s="226" t="s">
        <v>2907</v>
      </c>
    </row>
    <row r="269" spans="1:20" ht="9.75" customHeight="1" x14ac:dyDescent="0.25">
      <c r="A269" s="226">
        <v>573</v>
      </c>
      <c r="B269" s="226" t="s">
        <v>524</v>
      </c>
      <c r="C269" s="226" t="s">
        <v>525</v>
      </c>
      <c r="D269" s="226" t="s">
        <v>525</v>
      </c>
      <c r="E269" s="226" t="s">
        <v>8</v>
      </c>
      <c r="F269" s="226" t="s">
        <v>172</v>
      </c>
      <c r="G269" s="226" t="s">
        <v>47</v>
      </c>
      <c r="H269" s="226" t="s">
        <v>961</v>
      </c>
      <c r="I269" s="226" t="s">
        <v>44</v>
      </c>
      <c r="J269" s="226" t="s">
        <v>1219</v>
      </c>
      <c r="K269" s="226" t="s">
        <v>526</v>
      </c>
      <c r="L269" s="227">
        <v>9</v>
      </c>
      <c r="M269" s="226" t="s">
        <v>1800</v>
      </c>
      <c r="N269" s="229">
        <v>85</v>
      </c>
      <c r="O269" s="225">
        <v>44550</v>
      </c>
      <c r="P269" s="225"/>
      <c r="Q269" s="225">
        <v>42236</v>
      </c>
      <c r="R269" s="226" t="s">
        <v>53</v>
      </c>
      <c r="S269" s="226" t="s">
        <v>137</v>
      </c>
      <c r="T269" s="226" t="s">
        <v>2424</v>
      </c>
    </row>
    <row r="270" spans="1:20" ht="9.75" customHeight="1" x14ac:dyDescent="0.25">
      <c r="A270" s="226">
        <v>1646</v>
      </c>
      <c r="B270" s="226" t="s">
        <v>1091</v>
      </c>
      <c r="C270" s="226" t="s">
        <v>743</v>
      </c>
      <c r="D270" s="226" t="s">
        <v>743</v>
      </c>
      <c r="E270" s="226" t="s">
        <v>8</v>
      </c>
      <c r="F270" s="226" t="s">
        <v>172</v>
      </c>
      <c r="G270" s="226" t="s">
        <v>47</v>
      </c>
      <c r="H270" s="226" t="s">
        <v>963</v>
      </c>
      <c r="I270" s="226" t="s">
        <v>44</v>
      </c>
      <c r="J270" s="226" t="s">
        <v>1219</v>
      </c>
      <c r="K270" s="226" t="s">
        <v>744</v>
      </c>
      <c r="L270" s="227">
        <v>7</v>
      </c>
      <c r="M270" s="226" t="s">
        <v>1800</v>
      </c>
      <c r="N270" s="229">
        <v>5</v>
      </c>
      <c r="O270" s="225">
        <v>44431</v>
      </c>
      <c r="P270" s="225"/>
      <c r="Q270" s="225">
        <v>43909</v>
      </c>
      <c r="R270" s="226" t="s">
        <v>53</v>
      </c>
      <c r="S270" s="226" t="s">
        <v>1225</v>
      </c>
      <c r="T270" s="226" t="s">
        <v>2754</v>
      </c>
    </row>
    <row r="271" spans="1:20" ht="9.75" customHeight="1" x14ac:dyDescent="0.25">
      <c r="A271" s="226">
        <v>273</v>
      </c>
      <c r="B271" s="226" t="s">
        <v>1092</v>
      </c>
      <c r="C271" s="226" t="s">
        <v>422</v>
      </c>
      <c r="D271" s="226" t="s">
        <v>422</v>
      </c>
      <c r="E271" s="226" t="s">
        <v>23</v>
      </c>
      <c r="F271" s="226" t="s">
        <v>74</v>
      </c>
      <c r="G271" s="226" t="s">
        <v>47</v>
      </c>
      <c r="H271" s="226" t="s">
        <v>960</v>
      </c>
      <c r="I271" s="226" t="s">
        <v>44</v>
      </c>
      <c r="J271" s="226" t="s">
        <v>1219</v>
      </c>
      <c r="K271" s="226" t="s">
        <v>423</v>
      </c>
      <c r="L271" s="227">
        <v>15</v>
      </c>
      <c r="M271" s="226" t="s">
        <v>2408</v>
      </c>
      <c r="N271" s="229">
        <v>87</v>
      </c>
      <c r="O271" s="225">
        <v>44551</v>
      </c>
      <c r="P271" s="225"/>
      <c r="Q271" s="225">
        <v>42184</v>
      </c>
      <c r="R271" s="226" t="s">
        <v>53</v>
      </c>
      <c r="S271" s="226" t="s">
        <v>137</v>
      </c>
      <c r="T271" s="226" t="s">
        <v>2624</v>
      </c>
    </row>
    <row r="272" spans="1:20" ht="9.75" customHeight="1" x14ac:dyDescent="0.25">
      <c r="A272" s="226">
        <v>1197</v>
      </c>
      <c r="B272" s="226" t="s">
        <v>1093</v>
      </c>
      <c r="C272" s="226" t="s">
        <v>600</v>
      </c>
      <c r="D272" s="226" t="s">
        <v>600</v>
      </c>
      <c r="E272" s="226" t="s">
        <v>23</v>
      </c>
      <c r="F272" s="226" t="s">
        <v>74</v>
      </c>
      <c r="G272" s="226" t="s">
        <v>47</v>
      </c>
      <c r="H272" s="226" t="s">
        <v>962</v>
      </c>
      <c r="I272" s="226" t="s">
        <v>44</v>
      </c>
      <c r="J272" s="226" t="s">
        <v>1219</v>
      </c>
      <c r="K272" s="226" t="s">
        <v>601</v>
      </c>
      <c r="L272" s="227">
        <v>20</v>
      </c>
      <c r="M272" s="226" t="s">
        <v>2408</v>
      </c>
      <c r="N272" s="229">
        <v>65</v>
      </c>
      <c r="O272" s="225">
        <v>44254</v>
      </c>
      <c r="P272" s="225"/>
      <c r="Q272" s="225">
        <v>43847</v>
      </c>
      <c r="R272" s="226" t="s">
        <v>53</v>
      </c>
      <c r="S272" s="226" t="s">
        <v>1225</v>
      </c>
      <c r="T272" s="226" t="s">
        <v>2625</v>
      </c>
    </row>
    <row r="273" spans="1:20" ht="9.75" customHeight="1" x14ac:dyDescent="0.25">
      <c r="A273" s="226">
        <v>1198</v>
      </c>
      <c r="B273" s="226" t="s">
        <v>1094</v>
      </c>
      <c r="C273" s="226" t="s">
        <v>148</v>
      </c>
      <c r="D273" s="226" t="s">
        <v>148</v>
      </c>
      <c r="E273" s="226" t="s">
        <v>23</v>
      </c>
      <c r="F273" s="226" t="s">
        <v>74</v>
      </c>
      <c r="G273" s="226" t="s">
        <v>47</v>
      </c>
      <c r="H273" s="226" t="s">
        <v>962</v>
      </c>
      <c r="I273" s="226" t="s">
        <v>44</v>
      </c>
      <c r="J273" s="226" t="s">
        <v>1219</v>
      </c>
      <c r="K273" s="226" t="s">
        <v>149</v>
      </c>
      <c r="L273" s="227">
        <v>20</v>
      </c>
      <c r="M273" s="226" t="s">
        <v>2408</v>
      </c>
      <c r="N273" s="229">
        <v>50</v>
      </c>
      <c r="O273" s="225">
        <v>44551</v>
      </c>
      <c r="P273" s="225"/>
      <c r="Q273" s="225"/>
      <c r="R273" s="226" t="s">
        <v>49</v>
      </c>
      <c r="S273" s="226" t="s">
        <v>2334</v>
      </c>
      <c r="T273" s="226" t="s">
        <v>32</v>
      </c>
    </row>
    <row r="274" spans="1:20" ht="9.75" customHeight="1" x14ac:dyDescent="0.25">
      <c r="A274" s="226">
        <v>1199</v>
      </c>
      <c r="B274" s="226" t="s">
        <v>1929</v>
      </c>
      <c r="C274" s="226" t="s">
        <v>660</v>
      </c>
      <c r="D274" s="226" t="s">
        <v>660</v>
      </c>
      <c r="E274" s="226" t="s">
        <v>23</v>
      </c>
      <c r="F274" s="226" t="s">
        <v>74</v>
      </c>
      <c r="G274" s="226" t="s">
        <v>47</v>
      </c>
      <c r="H274" s="226" t="s">
        <v>962</v>
      </c>
      <c r="I274" s="226" t="s">
        <v>44</v>
      </c>
      <c r="J274" s="226" t="s">
        <v>1219</v>
      </c>
      <c r="K274" s="226" t="s">
        <v>661</v>
      </c>
      <c r="L274" s="227">
        <v>20</v>
      </c>
      <c r="M274" s="226" t="s">
        <v>2408</v>
      </c>
      <c r="N274" s="229">
        <v>12</v>
      </c>
      <c r="O274" s="225">
        <v>44343</v>
      </c>
      <c r="P274" s="225"/>
      <c r="Q274" s="225">
        <v>43899</v>
      </c>
      <c r="R274" s="226" t="s">
        <v>53</v>
      </c>
      <c r="S274" s="226" t="s">
        <v>1225</v>
      </c>
      <c r="T274" s="226" t="s">
        <v>2626</v>
      </c>
    </row>
    <row r="275" spans="1:20" ht="9.75" customHeight="1" x14ac:dyDescent="0.25">
      <c r="A275" s="226">
        <v>1200</v>
      </c>
      <c r="B275" s="226" t="s">
        <v>1095</v>
      </c>
      <c r="C275" s="226" t="s">
        <v>296</v>
      </c>
      <c r="D275" s="226" t="s">
        <v>32</v>
      </c>
      <c r="E275" s="226" t="s">
        <v>23</v>
      </c>
      <c r="F275" s="226" t="s">
        <v>74</v>
      </c>
      <c r="G275" s="226" t="s">
        <v>47</v>
      </c>
      <c r="H275" s="226" t="s">
        <v>962</v>
      </c>
      <c r="I275" s="226" t="s">
        <v>48</v>
      </c>
      <c r="J275" s="226" t="s">
        <v>1219</v>
      </c>
      <c r="K275" s="226" t="s">
        <v>297</v>
      </c>
      <c r="L275" s="227">
        <v>24</v>
      </c>
      <c r="M275" s="226" t="s">
        <v>2408</v>
      </c>
      <c r="N275" s="229">
        <v>86</v>
      </c>
      <c r="O275" s="225">
        <v>44551</v>
      </c>
      <c r="P275" s="225"/>
      <c r="Q275" s="225">
        <v>44020</v>
      </c>
      <c r="R275" s="226" t="s">
        <v>53</v>
      </c>
      <c r="S275" s="226" t="s">
        <v>50</v>
      </c>
      <c r="T275" s="226" t="s">
        <v>2755</v>
      </c>
    </row>
    <row r="276" spans="1:20" ht="9.75" customHeight="1" x14ac:dyDescent="0.25">
      <c r="A276" s="226">
        <v>1648</v>
      </c>
      <c r="B276" s="226" t="s">
        <v>1096</v>
      </c>
      <c r="C276" s="226" t="s">
        <v>745</v>
      </c>
      <c r="D276" s="226" t="s">
        <v>745</v>
      </c>
      <c r="E276" s="226" t="s">
        <v>23</v>
      </c>
      <c r="F276" s="226" t="s">
        <v>74</v>
      </c>
      <c r="G276" s="226" t="s">
        <v>47</v>
      </c>
      <c r="H276" s="226" t="s">
        <v>963</v>
      </c>
      <c r="I276" s="226" t="s">
        <v>44</v>
      </c>
      <c r="J276" s="226" t="s">
        <v>1219</v>
      </c>
      <c r="K276" s="226" t="s">
        <v>746</v>
      </c>
      <c r="L276" s="227">
        <v>24</v>
      </c>
      <c r="M276" s="226" t="s">
        <v>2408</v>
      </c>
      <c r="N276" s="229">
        <v>25</v>
      </c>
      <c r="O276" s="225">
        <v>44253</v>
      </c>
      <c r="P276" s="225"/>
      <c r="Q276" s="225">
        <v>43746</v>
      </c>
      <c r="R276" s="226" t="s">
        <v>53</v>
      </c>
      <c r="S276" s="226" t="s">
        <v>141</v>
      </c>
      <c r="T276" s="226" t="s">
        <v>2908</v>
      </c>
    </row>
    <row r="277" spans="1:20" ht="9.75" customHeight="1" x14ac:dyDescent="0.25">
      <c r="A277" s="226">
        <v>1800</v>
      </c>
      <c r="B277" s="226" t="s">
        <v>1097</v>
      </c>
      <c r="C277" s="226" t="s">
        <v>747</v>
      </c>
      <c r="D277" s="226" t="s">
        <v>32</v>
      </c>
      <c r="E277" s="226" t="s">
        <v>23</v>
      </c>
      <c r="F277" s="226" t="s">
        <v>74</v>
      </c>
      <c r="G277" s="226" t="s">
        <v>47</v>
      </c>
      <c r="H277" s="226" t="s">
        <v>963</v>
      </c>
      <c r="I277" s="226" t="s">
        <v>44</v>
      </c>
      <c r="J277" s="226" t="s">
        <v>1219</v>
      </c>
      <c r="K277" s="226" t="s">
        <v>748</v>
      </c>
      <c r="L277" s="227">
        <v>23</v>
      </c>
      <c r="M277" s="226" t="s">
        <v>2408</v>
      </c>
      <c r="N277" s="229">
        <v>85</v>
      </c>
      <c r="O277" s="225">
        <v>44253</v>
      </c>
      <c r="P277" s="225"/>
      <c r="Q277" s="225"/>
      <c r="R277" s="226" t="s">
        <v>49</v>
      </c>
      <c r="S277" s="226" t="s">
        <v>2334</v>
      </c>
      <c r="T277" s="226" t="s">
        <v>2909</v>
      </c>
    </row>
    <row r="278" spans="1:20" ht="9.75" customHeight="1" x14ac:dyDescent="0.25">
      <c r="A278" s="226">
        <v>1652</v>
      </c>
      <c r="B278" s="226" t="s">
        <v>1990</v>
      </c>
      <c r="C278" s="226" t="s">
        <v>753</v>
      </c>
      <c r="D278" s="226" t="s">
        <v>753</v>
      </c>
      <c r="E278" s="226" t="s">
        <v>23</v>
      </c>
      <c r="F278" s="226" t="s">
        <v>74</v>
      </c>
      <c r="G278" s="226" t="s">
        <v>47</v>
      </c>
      <c r="H278" s="226" t="s">
        <v>963</v>
      </c>
      <c r="I278" s="226" t="s">
        <v>48</v>
      </c>
      <c r="J278" s="226" t="s">
        <v>1219</v>
      </c>
      <c r="K278" s="226" t="s">
        <v>754</v>
      </c>
      <c r="L278" s="227">
        <v>24</v>
      </c>
      <c r="M278" s="226" t="s">
        <v>2408</v>
      </c>
      <c r="N278" s="229">
        <v>8</v>
      </c>
      <c r="O278" s="225">
        <v>44439</v>
      </c>
      <c r="P278" s="225"/>
      <c r="Q278" s="225">
        <v>44006</v>
      </c>
      <c r="R278" s="226" t="s">
        <v>53</v>
      </c>
      <c r="S278" s="226" t="s">
        <v>1225</v>
      </c>
      <c r="T278" s="226" t="s">
        <v>2910</v>
      </c>
    </row>
    <row r="279" spans="1:20" ht="9.75" customHeight="1" x14ac:dyDescent="0.25">
      <c r="A279" s="226">
        <v>1927</v>
      </c>
      <c r="B279" s="226" t="s">
        <v>2208</v>
      </c>
      <c r="C279" s="226" t="s">
        <v>150</v>
      </c>
      <c r="D279" s="226" t="s">
        <v>32</v>
      </c>
      <c r="E279" s="226" t="s">
        <v>23</v>
      </c>
      <c r="F279" s="226" t="s">
        <v>136</v>
      </c>
      <c r="G279" s="226" t="s">
        <v>47</v>
      </c>
      <c r="H279" s="226" t="s">
        <v>961</v>
      </c>
      <c r="I279" s="226" t="s">
        <v>48</v>
      </c>
      <c r="J279" s="226" t="s">
        <v>1219</v>
      </c>
      <c r="K279" s="226" t="s">
        <v>827</v>
      </c>
      <c r="L279" s="227">
        <v>0</v>
      </c>
      <c r="M279" s="226" t="s">
        <v>2408</v>
      </c>
      <c r="N279" s="229">
        <v>83</v>
      </c>
      <c r="O279" s="225">
        <v>44225</v>
      </c>
      <c r="P279" s="225"/>
      <c r="Q279" s="225">
        <v>43910</v>
      </c>
      <c r="R279" s="226" t="s">
        <v>53</v>
      </c>
      <c r="S279" s="226" t="s">
        <v>211</v>
      </c>
      <c r="T279" s="226" t="s">
        <v>32</v>
      </c>
    </row>
    <row r="280" spans="1:20" ht="9.75" customHeight="1" x14ac:dyDescent="0.25">
      <c r="A280" s="226">
        <v>583</v>
      </c>
      <c r="B280" s="226" t="s">
        <v>155</v>
      </c>
      <c r="C280" s="226" t="s">
        <v>156</v>
      </c>
      <c r="D280" s="226" t="s">
        <v>156</v>
      </c>
      <c r="E280" s="226" t="s">
        <v>23</v>
      </c>
      <c r="F280" s="226" t="s">
        <v>136</v>
      </c>
      <c r="G280" s="226" t="s">
        <v>47</v>
      </c>
      <c r="H280" s="226" t="s">
        <v>961</v>
      </c>
      <c r="I280" s="226" t="s">
        <v>48</v>
      </c>
      <c r="J280" s="226" t="s">
        <v>1219</v>
      </c>
      <c r="K280" s="226" t="s">
        <v>157</v>
      </c>
      <c r="L280" s="227">
        <v>12</v>
      </c>
      <c r="M280" s="226" t="s">
        <v>2408</v>
      </c>
      <c r="N280" s="229">
        <v>65</v>
      </c>
      <c r="O280" s="225">
        <v>44551</v>
      </c>
      <c r="P280" s="225"/>
      <c r="Q280" s="225">
        <v>43026</v>
      </c>
      <c r="R280" s="226" t="s">
        <v>53</v>
      </c>
      <c r="S280" s="226" t="s">
        <v>67</v>
      </c>
      <c r="T280" s="226" t="s">
        <v>2627</v>
      </c>
    </row>
    <row r="281" spans="1:20" ht="9.75" customHeight="1" x14ac:dyDescent="0.25">
      <c r="A281" s="226">
        <v>1943</v>
      </c>
      <c r="B281" s="226" t="s">
        <v>2209</v>
      </c>
      <c r="C281" s="226" t="s">
        <v>135</v>
      </c>
      <c r="D281" s="226" t="s">
        <v>32</v>
      </c>
      <c r="E281" s="226" t="s">
        <v>23</v>
      </c>
      <c r="F281" s="226" t="s">
        <v>136</v>
      </c>
      <c r="G281" s="226" t="s">
        <v>47</v>
      </c>
      <c r="H281" s="226" t="s">
        <v>962</v>
      </c>
      <c r="I281" s="226" t="s">
        <v>44</v>
      </c>
      <c r="J281" s="226" t="s">
        <v>1219</v>
      </c>
      <c r="K281" s="226" t="s">
        <v>2045</v>
      </c>
      <c r="L281" s="227">
        <v>0</v>
      </c>
      <c r="M281" s="226" t="s">
        <v>2408</v>
      </c>
      <c r="N281" s="229">
        <v>15</v>
      </c>
      <c r="O281" s="225">
        <v>44551</v>
      </c>
      <c r="P281" s="225"/>
      <c r="Q281" s="225">
        <v>43507</v>
      </c>
      <c r="R281" s="226" t="s">
        <v>53</v>
      </c>
      <c r="S281" s="226" t="s">
        <v>491</v>
      </c>
      <c r="T281" s="226" t="s">
        <v>2628</v>
      </c>
    </row>
    <row r="282" spans="1:20" ht="9.75" customHeight="1" x14ac:dyDescent="0.25">
      <c r="A282" s="226">
        <v>1203</v>
      </c>
      <c r="B282" s="226" t="s">
        <v>1098</v>
      </c>
      <c r="C282" s="226" t="s">
        <v>263</v>
      </c>
      <c r="D282" s="226" t="s">
        <v>263</v>
      </c>
      <c r="E282" s="226" t="s">
        <v>23</v>
      </c>
      <c r="F282" s="226" t="s">
        <v>136</v>
      </c>
      <c r="G282" s="226" t="s">
        <v>47</v>
      </c>
      <c r="H282" s="226" t="s">
        <v>962</v>
      </c>
      <c r="I282" s="226" t="s">
        <v>44</v>
      </c>
      <c r="J282" s="226" t="s">
        <v>1219</v>
      </c>
      <c r="K282" s="226" t="s">
        <v>264</v>
      </c>
      <c r="L282" s="227">
        <v>11</v>
      </c>
      <c r="M282" s="226" t="s">
        <v>2408</v>
      </c>
      <c r="N282" s="229">
        <v>66</v>
      </c>
      <c r="O282" s="225">
        <v>44254</v>
      </c>
      <c r="P282" s="225"/>
      <c r="Q282" s="225"/>
      <c r="R282" s="226" t="s">
        <v>49</v>
      </c>
      <c r="S282" s="226" t="s">
        <v>2334</v>
      </c>
      <c r="T282" s="226" t="s">
        <v>2832</v>
      </c>
    </row>
    <row r="283" spans="1:20" ht="9.75" customHeight="1" x14ac:dyDescent="0.25">
      <c r="A283" s="226">
        <v>1654</v>
      </c>
      <c r="B283" s="226" t="s">
        <v>1099</v>
      </c>
      <c r="C283" s="226" t="s">
        <v>756</v>
      </c>
      <c r="D283" s="226" t="s">
        <v>756</v>
      </c>
      <c r="E283" s="226" t="s">
        <v>23</v>
      </c>
      <c r="F283" s="226" t="s">
        <v>136</v>
      </c>
      <c r="G283" s="226" t="s">
        <v>47</v>
      </c>
      <c r="H283" s="226" t="s">
        <v>963</v>
      </c>
      <c r="I283" s="226" t="s">
        <v>44</v>
      </c>
      <c r="J283" s="226" t="s">
        <v>1219</v>
      </c>
      <c r="K283" s="226" t="s">
        <v>757</v>
      </c>
      <c r="L283" s="227">
        <v>10</v>
      </c>
      <c r="M283" s="226" t="s">
        <v>2408</v>
      </c>
      <c r="N283" s="229">
        <v>89</v>
      </c>
      <c r="O283" s="225">
        <v>44253</v>
      </c>
      <c r="P283" s="225"/>
      <c r="Q283" s="225"/>
      <c r="R283" s="226" t="s">
        <v>49</v>
      </c>
      <c r="S283" s="226" t="s">
        <v>2334</v>
      </c>
      <c r="T283" s="226" t="s">
        <v>32</v>
      </c>
    </row>
    <row r="284" spans="1:20" ht="9.75" customHeight="1" x14ac:dyDescent="0.25">
      <c r="A284" s="226">
        <v>1204</v>
      </c>
      <c r="B284" s="226" t="s">
        <v>1100</v>
      </c>
      <c r="C284" s="226" t="s">
        <v>652</v>
      </c>
      <c r="D284" s="226" t="s">
        <v>652</v>
      </c>
      <c r="E284" s="226" t="s">
        <v>23</v>
      </c>
      <c r="F284" s="226" t="s">
        <v>653</v>
      </c>
      <c r="G284" s="226" t="s">
        <v>47</v>
      </c>
      <c r="H284" s="226" t="s">
        <v>962</v>
      </c>
      <c r="I284" s="226" t="s">
        <v>44</v>
      </c>
      <c r="J284" s="226" t="s">
        <v>1219</v>
      </c>
      <c r="K284" s="226" t="s">
        <v>654</v>
      </c>
      <c r="L284" s="227">
        <v>11</v>
      </c>
      <c r="M284" s="226" t="s">
        <v>2408</v>
      </c>
      <c r="N284" s="229">
        <v>6</v>
      </c>
      <c r="O284" s="225">
        <v>44285</v>
      </c>
      <c r="P284" s="225"/>
      <c r="Q284" s="225">
        <v>43728</v>
      </c>
      <c r="R284" s="226" t="s">
        <v>53</v>
      </c>
      <c r="S284" s="226" t="s">
        <v>1225</v>
      </c>
      <c r="T284" s="226" t="s">
        <v>2756</v>
      </c>
    </row>
    <row r="285" spans="1:20" ht="9.75" customHeight="1" x14ac:dyDescent="0.25">
      <c r="A285" s="226">
        <v>1918</v>
      </c>
      <c r="B285" s="226" t="s">
        <v>1407</v>
      </c>
      <c r="C285" s="226" t="s">
        <v>1408</v>
      </c>
      <c r="D285" s="226" t="s">
        <v>32</v>
      </c>
      <c r="E285" s="226" t="s">
        <v>23</v>
      </c>
      <c r="F285" s="226" t="s">
        <v>23</v>
      </c>
      <c r="G285" s="226" t="s">
        <v>43</v>
      </c>
      <c r="H285" s="226" t="s">
        <v>960</v>
      </c>
      <c r="I285" s="226" t="s">
        <v>44</v>
      </c>
      <c r="J285" s="226" t="s">
        <v>1219</v>
      </c>
      <c r="K285" s="226" t="s">
        <v>791</v>
      </c>
      <c r="L285" s="227">
        <v>0</v>
      </c>
      <c r="M285" s="226" t="s">
        <v>2408</v>
      </c>
      <c r="N285" s="229">
        <v>35</v>
      </c>
      <c r="O285" s="225">
        <v>44254</v>
      </c>
      <c r="P285" s="225"/>
      <c r="Q285" s="225">
        <v>43985</v>
      </c>
      <c r="R285" s="226" t="s">
        <v>53</v>
      </c>
      <c r="S285" s="226" t="s">
        <v>211</v>
      </c>
      <c r="T285" s="226" t="s">
        <v>2629</v>
      </c>
    </row>
    <row r="286" spans="1:20" ht="9.75" customHeight="1" x14ac:dyDescent="0.25">
      <c r="A286" s="226">
        <v>1953</v>
      </c>
      <c r="B286" s="226" t="s">
        <v>2286</v>
      </c>
      <c r="C286" s="226" t="s">
        <v>424</v>
      </c>
      <c r="D286" s="226" t="s">
        <v>32</v>
      </c>
      <c r="E286" s="226" t="s">
        <v>23</v>
      </c>
      <c r="F286" s="226" t="s">
        <v>23</v>
      </c>
      <c r="G286" s="226" t="s">
        <v>47</v>
      </c>
      <c r="H286" s="226" t="s">
        <v>960</v>
      </c>
      <c r="I286" s="226" t="s">
        <v>44</v>
      </c>
      <c r="J286" s="226" t="s">
        <v>1219</v>
      </c>
      <c r="K286" s="226" t="s">
        <v>2287</v>
      </c>
      <c r="L286" s="227">
        <v>0</v>
      </c>
      <c r="M286" s="226" t="s">
        <v>2408</v>
      </c>
      <c r="N286" s="229">
        <v>70</v>
      </c>
      <c r="O286" s="225">
        <v>44253</v>
      </c>
      <c r="P286" s="225"/>
      <c r="Q286" s="225">
        <v>43720</v>
      </c>
      <c r="R286" s="226" t="s">
        <v>53</v>
      </c>
      <c r="S286" s="226" t="s">
        <v>211</v>
      </c>
      <c r="T286" s="226" t="s">
        <v>2630</v>
      </c>
    </row>
    <row r="287" spans="1:20" ht="9.75" customHeight="1" x14ac:dyDescent="0.25">
      <c r="A287" s="226">
        <v>1916</v>
      </c>
      <c r="B287" s="226" t="s">
        <v>1409</v>
      </c>
      <c r="C287" s="226" t="s">
        <v>1410</v>
      </c>
      <c r="D287" s="226" t="s">
        <v>32</v>
      </c>
      <c r="E287" s="226" t="s">
        <v>23</v>
      </c>
      <c r="F287" s="226" t="s">
        <v>23</v>
      </c>
      <c r="G287" s="226" t="s">
        <v>47</v>
      </c>
      <c r="H287" s="226" t="s">
        <v>960</v>
      </c>
      <c r="I287" s="226" t="s">
        <v>168</v>
      </c>
      <c r="J287" s="226" t="s">
        <v>1219</v>
      </c>
      <c r="K287" s="226" t="s">
        <v>953</v>
      </c>
      <c r="L287" s="227">
        <v>8</v>
      </c>
      <c r="M287" s="226" t="s">
        <v>2408</v>
      </c>
      <c r="N287" s="229">
        <v>90</v>
      </c>
      <c r="O287" s="225">
        <v>44421</v>
      </c>
      <c r="P287" s="225"/>
      <c r="Q287" s="225">
        <v>42755</v>
      </c>
      <c r="R287" s="226" t="s">
        <v>53</v>
      </c>
      <c r="S287" s="226" t="s">
        <v>67</v>
      </c>
      <c r="T287" s="226" t="s">
        <v>2631</v>
      </c>
    </row>
    <row r="288" spans="1:20" ht="9.75" customHeight="1" x14ac:dyDescent="0.25">
      <c r="A288" s="226">
        <v>588</v>
      </c>
      <c r="B288" s="226" t="s">
        <v>283</v>
      </c>
      <c r="C288" s="226" t="s">
        <v>284</v>
      </c>
      <c r="D288" s="226" t="s">
        <v>284</v>
      </c>
      <c r="E288" s="226" t="s">
        <v>23</v>
      </c>
      <c r="F288" s="226" t="s">
        <v>23</v>
      </c>
      <c r="G288" s="226" t="s">
        <v>47</v>
      </c>
      <c r="H288" s="226" t="s">
        <v>961</v>
      </c>
      <c r="I288" s="226" t="s">
        <v>44</v>
      </c>
      <c r="J288" s="226" t="s">
        <v>1219</v>
      </c>
      <c r="K288" s="226" t="s">
        <v>285</v>
      </c>
      <c r="L288" s="227">
        <v>20</v>
      </c>
      <c r="M288" s="226" t="s">
        <v>2408</v>
      </c>
      <c r="N288" s="229">
        <v>1</v>
      </c>
      <c r="O288" s="225">
        <v>44551</v>
      </c>
      <c r="P288" s="225"/>
      <c r="Q288" s="225">
        <v>42915</v>
      </c>
      <c r="R288" s="226" t="s">
        <v>53</v>
      </c>
      <c r="S288" s="226" t="s">
        <v>113</v>
      </c>
      <c r="T288" s="226" t="s">
        <v>2632</v>
      </c>
    </row>
    <row r="289" spans="1:20" ht="9.75" customHeight="1" x14ac:dyDescent="0.25">
      <c r="A289" s="226">
        <v>597</v>
      </c>
      <c r="B289" s="226" t="s">
        <v>91</v>
      </c>
      <c r="C289" s="226" t="s">
        <v>92</v>
      </c>
      <c r="D289" s="226" t="s">
        <v>92</v>
      </c>
      <c r="E289" s="226" t="s">
        <v>23</v>
      </c>
      <c r="F289" s="226" t="s">
        <v>23</v>
      </c>
      <c r="G289" s="226" t="s">
        <v>43</v>
      </c>
      <c r="H289" s="226" t="s">
        <v>961</v>
      </c>
      <c r="I289" s="226" t="s">
        <v>44</v>
      </c>
      <c r="J289" s="226" t="s">
        <v>1219</v>
      </c>
      <c r="K289" s="226" t="s">
        <v>93</v>
      </c>
      <c r="L289" s="227">
        <v>4</v>
      </c>
      <c r="M289" s="226" t="s">
        <v>2408</v>
      </c>
      <c r="N289" s="229">
        <v>90</v>
      </c>
      <c r="O289" s="225">
        <v>44551</v>
      </c>
      <c r="P289" s="225"/>
      <c r="Q289" s="225">
        <v>42685</v>
      </c>
      <c r="R289" s="226" t="s">
        <v>53</v>
      </c>
      <c r="S289" s="226" t="s">
        <v>137</v>
      </c>
      <c r="T289" s="226" t="s">
        <v>2633</v>
      </c>
    </row>
    <row r="290" spans="1:20" ht="9.75" customHeight="1" x14ac:dyDescent="0.25">
      <c r="A290" s="226">
        <v>586</v>
      </c>
      <c r="B290" s="226" t="s">
        <v>277</v>
      </c>
      <c r="C290" s="226" t="s">
        <v>278</v>
      </c>
      <c r="D290" s="226" t="s">
        <v>278</v>
      </c>
      <c r="E290" s="226" t="s">
        <v>23</v>
      </c>
      <c r="F290" s="226" t="s">
        <v>23</v>
      </c>
      <c r="G290" s="226" t="s">
        <v>47</v>
      </c>
      <c r="H290" s="226" t="s">
        <v>961</v>
      </c>
      <c r="I290" s="226" t="s">
        <v>48</v>
      </c>
      <c r="J290" s="226" t="s">
        <v>1219</v>
      </c>
      <c r="K290" s="226" t="s">
        <v>279</v>
      </c>
      <c r="L290" s="227">
        <v>27</v>
      </c>
      <c r="M290" s="226" t="s">
        <v>2408</v>
      </c>
      <c r="N290" s="229">
        <v>81</v>
      </c>
      <c r="O290" s="225">
        <v>44551</v>
      </c>
      <c r="P290" s="225"/>
      <c r="Q290" s="225">
        <v>42185</v>
      </c>
      <c r="R290" s="226" t="s">
        <v>53</v>
      </c>
      <c r="S290" s="226" t="s">
        <v>67</v>
      </c>
      <c r="T290" s="226" t="s">
        <v>2634</v>
      </c>
    </row>
    <row r="291" spans="1:20" ht="9.75" customHeight="1" x14ac:dyDescent="0.25">
      <c r="A291" s="226">
        <v>599</v>
      </c>
      <c r="B291" s="226" t="s">
        <v>644</v>
      </c>
      <c r="C291" s="226" t="s">
        <v>645</v>
      </c>
      <c r="D291" s="226" t="s">
        <v>645</v>
      </c>
      <c r="E291" s="226" t="s">
        <v>23</v>
      </c>
      <c r="F291" s="226" t="s">
        <v>23</v>
      </c>
      <c r="G291" s="226" t="s">
        <v>43</v>
      </c>
      <c r="H291" s="226" t="s">
        <v>961</v>
      </c>
      <c r="I291" s="226" t="s">
        <v>44</v>
      </c>
      <c r="J291" s="226" t="s">
        <v>1219</v>
      </c>
      <c r="K291" s="226" t="s">
        <v>646</v>
      </c>
      <c r="L291" s="227">
        <v>10</v>
      </c>
      <c r="M291" s="226" t="s">
        <v>2408</v>
      </c>
      <c r="N291" s="229">
        <v>12</v>
      </c>
      <c r="O291" s="225">
        <v>44347</v>
      </c>
      <c r="P291" s="225"/>
      <c r="Q291" s="225">
        <v>42031</v>
      </c>
      <c r="R291" s="226" t="s">
        <v>53</v>
      </c>
      <c r="S291" s="226" t="s">
        <v>96</v>
      </c>
      <c r="T291" s="226" t="s">
        <v>2911</v>
      </c>
    </row>
    <row r="292" spans="1:20" ht="9.75" customHeight="1" x14ac:dyDescent="0.25">
      <c r="A292" s="226">
        <v>1926</v>
      </c>
      <c r="B292" s="226" t="s">
        <v>1896</v>
      </c>
      <c r="C292" s="226" t="s">
        <v>282</v>
      </c>
      <c r="D292" s="226" t="s">
        <v>32</v>
      </c>
      <c r="E292" s="226" t="s">
        <v>23</v>
      </c>
      <c r="F292" s="226" t="s">
        <v>23</v>
      </c>
      <c r="G292" s="226" t="s">
        <v>47</v>
      </c>
      <c r="H292" s="226" t="s">
        <v>961</v>
      </c>
      <c r="I292" s="226" t="s">
        <v>44</v>
      </c>
      <c r="J292" s="226" t="s">
        <v>1219</v>
      </c>
      <c r="K292" s="226" t="s">
        <v>1897</v>
      </c>
      <c r="L292" s="227">
        <v>0</v>
      </c>
      <c r="M292" s="226" t="s">
        <v>2408</v>
      </c>
      <c r="N292" s="229">
        <v>5</v>
      </c>
      <c r="O292" s="225">
        <v>44439</v>
      </c>
      <c r="P292" s="225"/>
      <c r="Q292" s="225">
        <v>43411</v>
      </c>
      <c r="R292" s="226" t="s">
        <v>53</v>
      </c>
      <c r="S292" s="226" t="s">
        <v>1225</v>
      </c>
      <c r="T292" s="226" t="s">
        <v>2635</v>
      </c>
    </row>
    <row r="293" spans="1:20" ht="9.75" customHeight="1" x14ac:dyDescent="0.25">
      <c r="A293" s="226">
        <v>1205</v>
      </c>
      <c r="B293" s="226" t="s">
        <v>1101</v>
      </c>
      <c r="C293" s="226" t="s">
        <v>177</v>
      </c>
      <c r="D293" s="226" t="s">
        <v>177</v>
      </c>
      <c r="E293" s="226" t="s">
        <v>23</v>
      </c>
      <c r="F293" s="226" t="s">
        <v>23</v>
      </c>
      <c r="G293" s="226" t="s">
        <v>47</v>
      </c>
      <c r="H293" s="226" t="s">
        <v>962</v>
      </c>
      <c r="I293" s="226" t="s">
        <v>44</v>
      </c>
      <c r="J293" s="226" t="s">
        <v>1219</v>
      </c>
      <c r="K293" s="226" t="s">
        <v>178</v>
      </c>
      <c r="L293" s="227">
        <v>24</v>
      </c>
      <c r="M293" s="226" t="s">
        <v>2408</v>
      </c>
      <c r="N293" s="229">
        <v>30</v>
      </c>
      <c r="O293" s="225">
        <v>44253</v>
      </c>
      <c r="P293" s="225"/>
      <c r="Q293" s="225">
        <v>43637</v>
      </c>
      <c r="R293" s="226" t="s">
        <v>53</v>
      </c>
      <c r="S293" s="226" t="s">
        <v>1225</v>
      </c>
      <c r="T293" s="226" t="s">
        <v>2912</v>
      </c>
    </row>
    <row r="294" spans="1:20" ht="9.75" customHeight="1" x14ac:dyDescent="0.25">
      <c r="A294" s="226">
        <v>1215</v>
      </c>
      <c r="B294" s="226" t="s">
        <v>1930</v>
      </c>
      <c r="C294" s="226" t="s">
        <v>662</v>
      </c>
      <c r="D294" s="226" t="s">
        <v>662</v>
      </c>
      <c r="E294" s="226" t="s">
        <v>23</v>
      </c>
      <c r="F294" s="226" t="s">
        <v>23</v>
      </c>
      <c r="G294" s="226" t="s">
        <v>47</v>
      </c>
      <c r="H294" s="226" t="s">
        <v>962</v>
      </c>
      <c r="I294" s="226" t="s">
        <v>63</v>
      </c>
      <c r="J294" s="226" t="s">
        <v>1219</v>
      </c>
      <c r="K294" s="226" t="s">
        <v>663</v>
      </c>
      <c r="L294" s="227">
        <v>24</v>
      </c>
      <c r="M294" s="226" t="s">
        <v>2408</v>
      </c>
      <c r="N294" s="229">
        <v>10</v>
      </c>
      <c r="O294" s="225">
        <v>44316</v>
      </c>
      <c r="P294" s="225"/>
      <c r="Q294" s="225">
        <v>43910</v>
      </c>
      <c r="R294" s="226" t="s">
        <v>49</v>
      </c>
      <c r="S294" s="226" t="s">
        <v>2334</v>
      </c>
      <c r="T294" s="226" t="s">
        <v>2913</v>
      </c>
    </row>
    <row r="295" spans="1:20" ht="9.75" customHeight="1" x14ac:dyDescent="0.25">
      <c r="A295" s="226">
        <v>1655</v>
      </c>
      <c r="B295" s="226" t="s">
        <v>1102</v>
      </c>
      <c r="C295" s="226" t="s">
        <v>537</v>
      </c>
      <c r="D295" s="226" t="s">
        <v>537</v>
      </c>
      <c r="E295" s="226" t="s">
        <v>23</v>
      </c>
      <c r="F295" s="226" t="s">
        <v>23</v>
      </c>
      <c r="G295" s="226" t="s">
        <v>47</v>
      </c>
      <c r="H295" s="226" t="s">
        <v>963</v>
      </c>
      <c r="I295" s="226" t="s">
        <v>44</v>
      </c>
      <c r="J295" s="226" t="s">
        <v>1219</v>
      </c>
      <c r="K295" s="226" t="s">
        <v>538</v>
      </c>
      <c r="L295" s="227">
        <v>14</v>
      </c>
      <c r="M295" s="226" t="s">
        <v>2408</v>
      </c>
      <c r="N295" s="229">
        <v>30</v>
      </c>
      <c r="O295" s="225">
        <v>44253</v>
      </c>
      <c r="P295" s="225"/>
      <c r="Q295" s="225">
        <v>44015</v>
      </c>
      <c r="R295" s="226" t="s">
        <v>53</v>
      </c>
      <c r="S295" s="226" t="s">
        <v>67</v>
      </c>
      <c r="T295" s="226" t="s">
        <v>2757</v>
      </c>
    </row>
    <row r="296" spans="1:20" ht="9.75" customHeight="1" x14ac:dyDescent="0.25">
      <c r="A296" s="226">
        <v>1599</v>
      </c>
      <c r="B296" s="226" t="s">
        <v>32</v>
      </c>
      <c r="C296" s="226" t="s">
        <v>2425</v>
      </c>
      <c r="D296" s="226" t="s">
        <v>32</v>
      </c>
      <c r="E296" s="226" t="s">
        <v>23</v>
      </c>
      <c r="F296" s="226" t="s">
        <v>23</v>
      </c>
      <c r="G296" s="226" t="s">
        <v>47</v>
      </c>
      <c r="H296" s="226" t="s">
        <v>963</v>
      </c>
      <c r="I296" s="226" t="s">
        <v>44</v>
      </c>
      <c r="J296" s="226" t="s">
        <v>1228</v>
      </c>
      <c r="K296" s="226" t="s">
        <v>1386</v>
      </c>
      <c r="L296" s="227">
        <v>7</v>
      </c>
      <c r="M296" s="226" t="s">
        <v>2408</v>
      </c>
      <c r="N296" s="229">
        <v>1</v>
      </c>
      <c r="O296" s="225">
        <v>44561</v>
      </c>
      <c r="P296" s="225"/>
      <c r="Q296" s="225">
        <v>43411</v>
      </c>
      <c r="R296" s="226" t="s">
        <v>53</v>
      </c>
      <c r="S296" s="226" t="s">
        <v>317</v>
      </c>
      <c r="T296" s="226" t="s">
        <v>2833</v>
      </c>
    </row>
    <row r="297" spans="1:20" ht="9.75" customHeight="1" x14ac:dyDescent="0.25">
      <c r="A297" s="226">
        <v>1657</v>
      </c>
      <c r="B297" s="226" t="s">
        <v>1103</v>
      </c>
      <c r="C297" s="226" t="s">
        <v>760</v>
      </c>
      <c r="D297" s="226" t="s">
        <v>760</v>
      </c>
      <c r="E297" s="226" t="s">
        <v>23</v>
      </c>
      <c r="F297" s="226" t="s">
        <v>23</v>
      </c>
      <c r="G297" s="226" t="s">
        <v>47</v>
      </c>
      <c r="H297" s="226" t="s">
        <v>963</v>
      </c>
      <c r="I297" s="226" t="s">
        <v>44</v>
      </c>
      <c r="J297" s="226" t="s">
        <v>1219</v>
      </c>
      <c r="K297" s="226" t="s">
        <v>761</v>
      </c>
      <c r="L297" s="227">
        <v>24</v>
      </c>
      <c r="M297" s="226" t="s">
        <v>2408</v>
      </c>
      <c r="N297" s="229">
        <v>1</v>
      </c>
      <c r="O297" s="225">
        <v>44561</v>
      </c>
      <c r="P297" s="225"/>
      <c r="Q297" s="225">
        <v>43418</v>
      </c>
      <c r="R297" s="226" t="s">
        <v>53</v>
      </c>
      <c r="S297" s="226" t="s">
        <v>113</v>
      </c>
      <c r="T297" s="226" t="s">
        <v>2636</v>
      </c>
    </row>
    <row r="298" spans="1:20" ht="9.75" customHeight="1" x14ac:dyDescent="0.25">
      <c r="A298" s="226">
        <v>1659</v>
      </c>
      <c r="B298" s="226" t="s">
        <v>32</v>
      </c>
      <c r="C298" s="226" t="s">
        <v>763</v>
      </c>
      <c r="D298" s="226" t="s">
        <v>32</v>
      </c>
      <c r="E298" s="226" t="s">
        <v>23</v>
      </c>
      <c r="F298" s="226" t="s">
        <v>23</v>
      </c>
      <c r="G298" s="226" t="s">
        <v>47</v>
      </c>
      <c r="H298" s="226" t="s">
        <v>963</v>
      </c>
      <c r="I298" s="226" t="s">
        <v>44</v>
      </c>
      <c r="J298" s="226" t="s">
        <v>1219</v>
      </c>
      <c r="K298" s="226" t="s">
        <v>764</v>
      </c>
      <c r="L298" s="227">
        <v>14</v>
      </c>
      <c r="M298" s="226" t="s">
        <v>2408</v>
      </c>
      <c r="N298" s="229">
        <v>3</v>
      </c>
      <c r="O298" s="225">
        <v>44561</v>
      </c>
      <c r="P298" s="225"/>
      <c r="Q298" s="225">
        <v>43648</v>
      </c>
      <c r="R298" s="226" t="s">
        <v>53</v>
      </c>
      <c r="S298" s="226" t="s">
        <v>1220</v>
      </c>
      <c r="T298" s="226" t="s">
        <v>2637</v>
      </c>
    </row>
    <row r="299" spans="1:20" ht="9.75" customHeight="1" x14ac:dyDescent="0.25">
      <c r="A299" s="226">
        <v>1915</v>
      </c>
      <c r="B299" s="226" t="s">
        <v>1411</v>
      </c>
      <c r="C299" s="226" t="s">
        <v>1954</v>
      </c>
      <c r="D299" s="226" t="s">
        <v>32</v>
      </c>
      <c r="E299" s="226" t="s">
        <v>23</v>
      </c>
      <c r="F299" s="226" t="s">
        <v>23</v>
      </c>
      <c r="G299" s="226" t="s">
        <v>47</v>
      </c>
      <c r="H299" s="226" t="s">
        <v>963</v>
      </c>
      <c r="I299" s="226" t="s">
        <v>44</v>
      </c>
      <c r="J299" s="226" t="s">
        <v>1219</v>
      </c>
      <c r="K299" s="226" t="s">
        <v>785</v>
      </c>
      <c r="L299" s="227">
        <v>0</v>
      </c>
      <c r="M299" s="226" t="s">
        <v>2408</v>
      </c>
      <c r="N299" s="229">
        <v>1</v>
      </c>
      <c r="O299" s="225">
        <v>44551</v>
      </c>
      <c r="P299" s="225"/>
      <c r="Q299" s="225">
        <v>43108</v>
      </c>
      <c r="R299" s="226" t="s">
        <v>53</v>
      </c>
      <c r="S299" s="226" t="s">
        <v>137</v>
      </c>
      <c r="T299" s="226" t="s">
        <v>2093</v>
      </c>
    </row>
    <row r="300" spans="1:20" ht="9.75" customHeight="1" x14ac:dyDescent="0.25">
      <c r="A300" s="226">
        <v>1660</v>
      </c>
      <c r="B300" s="226" t="s">
        <v>1104</v>
      </c>
      <c r="C300" s="226" t="s">
        <v>765</v>
      </c>
      <c r="D300" s="226" t="s">
        <v>765</v>
      </c>
      <c r="E300" s="226" t="s">
        <v>23</v>
      </c>
      <c r="F300" s="226" t="s">
        <v>23</v>
      </c>
      <c r="G300" s="226" t="s">
        <v>47</v>
      </c>
      <c r="H300" s="226" t="s">
        <v>963</v>
      </c>
      <c r="I300" s="226" t="s">
        <v>44</v>
      </c>
      <c r="J300" s="226" t="s">
        <v>1219</v>
      </c>
      <c r="K300" s="226" t="s">
        <v>766</v>
      </c>
      <c r="L300" s="227">
        <v>14</v>
      </c>
      <c r="M300" s="226" t="s">
        <v>2408</v>
      </c>
      <c r="N300" s="229">
        <v>22</v>
      </c>
      <c r="O300" s="225">
        <v>44316</v>
      </c>
      <c r="P300" s="225"/>
      <c r="Q300" s="225">
        <v>44032</v>
      </c>
      <c r="R300" s="226" t="s">
        <v>53</v>
      </c>
      <c r="S300" s="226" t="s">
        <v>211</v>
      </c>
      <c r="T300" s="226" t="s">
        <v>2758</v>
      </c>
    </row>
    <row r="301" spans="1:20" ht="9.75" customHeight="1" x14ac:dyDescent="0.25">
      <c r="A301" s="226">
        <v>1662</v>
      </c>
      <c r="B301" s="226" t="s">
        <v>1105</v>
      </c>
      <c r="C301" s="226" t="s">
        <v>767</v>
      </c>
      <c r="D301" s="226" t="s">
        <v>767</v>
      </c>
      <c r="E301" s="226" t="s">
        <v>23</v>
      </c>
      <c r="F301" s="226" t="s">
        <v>23</v>
      </c>
      <c r="G301" s="226" t="s">
        <v>47</v>
      </c>
      <c r="H301" s="226" t="s">
        <v>963</v>
      </c>
      <c r="I301" s="226" t="s">
        <v>63</v>
      </c>
      <c r="J301" s="226" t="s">
        <v>1219</v>
      </c>
      <c r="K301" s="226" t="s">
        <v>768</v>
      </c>
      <c r="L301" s="227">
        <v>20</v>
      </c>
      <c r="M301" s="226" t="s">
        <v>2408</v>
      </c>
      <c r="N301" s="229">
        <v>75</v>
      </c>
      <c r="O301" s="225">
        <v>44254</v>
      </c>
      <c r="P301" s="225"/>
      <c r="Q301" s="225">
        <v>43739</v>
      </c>
      <c r="R301" s="226" t="s">
        <v>53</v>
      </c>
      <c r="S301" s="226" t="s">
        <v>1225</v>
      </c>
      <c r="T301" s="226" t="s">
        <v>2638</v>
      </c>
    </row>
    <row r="302" spans="1:20" ht="9.75" customHeight="1" x14ac:dyDescent="0.25">
      <c r="A302" s="226">
        <v>1663</v>
      </c>
      <c r="B302" s="226" t="s">
        <v>1106</v>
      </c>
      <c r="C302" s="226" t="s">
        <v>769</v>
      </c>
      <c r="D302" s="226" t="s">
        <v>769</v>
      </c>
      <c r="E302" s="226" t="s">
        <v>23</v>
      </c>
      <c r="F302" s="226" t="s">
        <v>23</v>
      </c>
      <c r="G302" s="226" t="s">
        <v>47</v>
      </c>
      <c r="H302" s="226" t="s">
        <v>963</v>
      </c>
      <c r="I302" s="226" t="s">
        <v>63</v>
      </c>
      <c r="J302" s="226" t="s">
        <v>1219</v>
      </c>
      <c r="K302" s="226" t="s">
        <v>770</v>
      </c>
      <c r="L302" s="227">
        <v>0</v>
      </c>
      <c r="M302" s="226" t="s">
        <v>2408</v>
      </c>
      <c r="N302" s="229">
        <v>65</v>
      </c>
      <c r="O302" s="225">
        <v>44254</v>
      </c>
      <c r="P302" s="225"/>
      <c r="Q302" s="225">
        <v>43847</v>
      </c>
      <c r="R302" s="226" t="s">
        <v>53</v>
      </c>
      <c r="S302" s="226" t="s">
        <v>1225</v>
      </c>
      <c r="T302" s="226" t="s">
        <v>2638</v>
      </c>
    </row>
    <row r="303" spans="1:20" ht="9.75" customHeight="1" x14ac:dyDescent="0.25">
      <c r="A303" s="226">
        <v>1665</v>
      </c>
      <c r="B303" s="226" t="s">
        <v>1108</v>
      </c>
      <c r="C303" s="226" t="s">
        <v>773</v>
      </c>
      <c r="D303" s="226" t="s">
        <v>2834</v>
      </c>
      <c r="E303" s="226" t="s">
        <v>23</v>
      </c>
      <c r="F303" s="226" t="s">
        <v>23</v>
      </c>
      <c r="G303" s="226" t="s">
        <v>47</v>
      </c>
      <c r="H303" s="226" t="s">
        <v>963</v>
      </c>
      <c r="I303" s="226" t="s">
        <v>48</v>
      </c>
      <c r="J303" s="226" t="s">
        <v>1219</v>
      </c>
      <c r="K303" s="226" t="s">
        <v>774</v>
      </c>
      <c r="L303" s="227">
        <v>13</v>
      </c>
      <c r="M303" s="226" t="s">
        <v>2408</v>
      </c>
      <c r="N303" s="229">
        <v>100</v>
      </c>
      <c r="O303" s="225">
        <v>44053</v>
      </c>
      <c r="P303" s="225"/>
      <c r="Q303" s="225"/>
      <c r="R303" s="226" t="s">
        <v>45</v>
      </c>
      <c r="S303" s="226" t="s">
        <v>2713</v>
      </c>
      <c r="T303" s="226" t="s">
        <v>32</v>
      </c>
    </row>
    <row r="304" spans="1:20" ht="9.75" customHeight="1" x14ac:dyDescent="0.25">
      <c r="A304" s="226">
        <v>1666</v>
      </c>
      <c r="B304" s="226" t="s">
        <v>1109</v>
      </c>
      <c r="C304" s="226" t="s">
        <v>775</v>
      </c>
      <c r="D304" s="226" t="s">
        <v>32</v>
      </c>
      <c r="E304" s="226" t="s">
        <v>23</v>
      </c>
      <c r="F304" s="226" t="s">
        <v>23</v>
      </c>
      <c r="G304" s="226" t="s">
        <v>47</v>
      </c>
      <c r="H304" s="226" t="s">
        <v>963</v>
      </c>
      <c r="I304" s="226" t="s">
        <v>48</v>
      </c>
      <c r="J304" s="226" t="s">
        <v>1219</v>
      </c>
      <c r="K304" s="226" t="s">
        <v>776</v>
      </c>
      <c r="L304" s="227">
        <v>24</v>
      </c>
      <c r="M304" s="226" t="s">
        <v>2408</v>
      </c>
      <c r="N304" s="229">
        <v>5</v>
      </c>
      <c r="O304" s="225">
        <v>44429</v>
      </c>
      <c r="P304" s="225"/>
      <c r="Q304" s="225">
        <v>43398</v>
      </c>
      <c r="R304" s="101" t="s">
        <v>53</v>
      </c>
      <c r="S304" s="226" t="s">
        <v>1225</v>
      </c>
      <c r="T304" s="226" t="s">
        <v>2639</v>
      </c>
    </row>
    <row r="305" spans="1:20" ht="9.75" customHeight="1" x14ac:dyDescent="0.25">
      <c r="A305" s="226">
        <v>1217</v>
      </c>
      <c r="B305" s="226" t="s">
        <v>1110</v>
      </c>
      <c r="C305" s="226" t="s">
        <v>2341</v>
      </c>
      <c r="D305" s="226" t="s">
        <v>639</v>
      </c>
      <c r="E305" s="226" t="s">
        <v>23</v>
      </c>
      <c r="F305" s="226" t="s">
        <v>640</v>
      </c>
      <c r="G305" s="226" t="s">
        <v>47</v>
      </c>
      <c r="H305" s="226" t="s">
        <v>962</v>
      </c>
      <c r="I305" s="226" t="s">
        <v>48</v>
      </c>
      <c r="J305" s="226" t="s">
        <v>1219</v>
      </c>
      <c r="K305" s="226" t="s">
        <v>641</v>
      </c>
      <c r="L305" s="227">
        <v>16</v>
      </c>
      <c r="M305" s="226" t="s">
        <v>2408</v>
      </c>
      <c r="N305" s="229">
        <v>1</v>
      </c>
      <c r="O305" s="225">
        <v>44429</v>
      </c>
      <c r="P305" s="225"/>
      <c r="Q305" s="225">
        <v>43864</v>
      </c>
      <c r="R305" s="226" t="s">
        <v>53</v>
      </c>
      <c r="S305" s="226" t="s">
        <v>317</v>
      </c>
      <c r="T305" s="226" t="s">
        <v>2835</v>
      </c>
    </row>
    <row r="306" spans="1:20" ht="9.75" customHeight="1" x14ac:dyDescent="0.25">
      <c r="A306" s="226">
        <v>601</v>
      </c>
      <c r="B306" s="226" t="s">
        <v>179</v>
      </c>
      <c r="C306" s="226" t="s">
        <v>180</v>
      </c>
      <c r="D306" s="226" t="s">
        <v>180</v>
      </c>
      <c r="E306" s="226" t="s">
        <v>23</v>
      </c>
      <c r="F306" s="226" t="s">
        <v>134</v>
      </c>
      <c r="G306" s="226" t="s">
        <v>43</v>
      </c>
      <c r="H306" s="226" t="s">
        <v>961</v>
      </c>
      <c r="I306" s="226" t="s">
        <v>44</v>
      </c>
      <c r="J306" s="226" t="s">
        <v>1219</v>
      </c>
      <c r="K306" s="226" t="s">
        <v>181</v>
      </c>
      <c r="L306" s="227">
        <v>3</v>
      </c>
      <c r="M306" s="226" t="s">
        <v>2408</v>
      </c>
      <c r="N306" s="229">
        <v>70</v>
      </c>
      <c r="O306" s="225">
        <v>44551</v>
      </c>
      <c r="P306" s="225"/>
      <c r="Q306" s="225">
        <v>42789</v>
      </c>
      <c r="R306" s="226" t="s">
        <v>53</v>
      </c>
      <c r="S306" s="226" t="s">
        <v>137</v>
      </c>
      <c r="T306" s="226" t="s">
        <v>2640</v>
      </c>
    </row>
    <row r="307" spans="1:20" ht="9.75" customHeight="1" x14ac:dyDescent="0.25">
      <c r="A307" s="226">
        <v>1218</v>
      </c>
      <c r="B307" s="226" t="s">
        <v>1111</v>
      </c>
      <c r="C307" s="226" t="s">
        <v>298</v>
      </c>
      <c r="D307" s="226" t="s">
        <v>298</v>
      </c>
      <c r="E307" s="226" t="s">
        <v>23</v>
      </c>
      <c r="F307" s="226" t="s">
        <v>134</v>
      </c>
      <c r="G307" s="226" t="s">
        <v>47</v>
      </c>
      <c r="H307" s="226" t="s">
        <v>962</v>
      </c>
      <c r="I307" s="226" t="s">
        <v>44</v>
      </c>
      <c r="J307" s="226" t="s">
        <v>1219</v>
      </c>
      <c r="K307" s="226" t="s">
        <v>299</v>
      </c>
      <c r="L307" s="227">
        <v>24</v>
      </c>
      <c r="M307" s="226" t="s">
        <v>2408</v>
      </c>
      <c r="N307" s="229">
        <v>88</v>
      </c>
      <c r="O307" s="225">
        <v>44253</v>
      </c>
      <c r="P307" s="225"/>
      <c r="Q307" s="225">
        <v>44039</v>
      </c>
      <c r="R307" s="226" t="s">
        <v>53</v>
      </c>
      <c r="S307" s="226" t="s">
        <v>2552</v>
      </c>
      <c r="T307" s="226" t="s">
        <v>2759</v>
      </c>
    </row>
    <row r="308" spans="1:20" ht="9.75" customHeight="1" x14ac:dyDescent="0.25">
      <c r="A308" s="226">
        <v>1219</v>
      </c>
      <c r="B308" s="226" t="s">
        <v>1112</v>
      </c>
      <c r="C308" s="226" t="s">
        <v>292</v>
      </c>
      <c r="D308" s="226" t="s">
        <v>32</v>
      </c>
      <c r="E308" s="226" t="s">
        <v>23</v>
      </c>
      <c r="F308" s="226" t="s">
        <v>134</v>
      </c>
      <c r="G308" s="226" t="s">
        <v>47</v>
      </c>
      <c r="H308" s="226" t="s">
        <v>962</v>
      </c>
      <c r="I308" s="226" t="s">
        <v>44</v>
      </c>
      <c r="J308" s="226" t="s">
        <v>1219</v>
      </c>
      <c r="K308" s="226" t="s">
        <v>293</v>
      </c>
      <c r="L308" s="227">
        <v>18</v>
      </c>
      <c r="M308" s="226" t="s">
        <v>2408</v>
      </c>
      <c r="N308" s="229">
        <v>72</v>
      </c>
      <c r="O308" s="225">
        <v>44254</v>
      </c>
      <c r="P308" s="225"/>
      <c r="Q308" s="225">
        <v>44028</v>
      </c>
      <c r="R308" s="226" t="s">
        <v>53</v>
      </c>
      <c r="S308" s="226" t="s">
        <v>1220</v>
      </c>
      <c r="T308" s="226" t="s">
        <v>32</v>
      </c>
    </row>
    <row r="309" spans="1:20" ht="9.75" customHeight="1" x14ac:dyDescent="0.25">
      <c r="A309" s="226">
        <v>1674</v>
      </c>
      <c r="B309" s="226" t="s">
        <v>1113</v>
      </c>
      <c r="C309" s="226" t="s">
        <v>352</v>
      </c>
      <c r="D309" s="226" t="s">
        <v>32</v>
      </c>
      <c r="E309" s="226" t="s">
        <v>23</v>
      </c>
      <c r="F309" s="226" t="s">
        <v>134</v>
      </c>
      <c r="G309" s="226" t="s">
        <v>47</v>
      </c>
      <c r="H309" s="226" t="s">
        <v>963</v>
      </c>
      <c r="I309" s="226" t="s">
        <v>44</v>
      </c>
      <c r="J309" s="226" t="s">
        <v>1219</v>
      </c>
      <c r="K309" s="226" t="s">
        <v>353</v>
      </c>
      <c r="L309" s="227">
        <v>9</v>
      </c>
      <c r="M309" s="226" t="s">
        <v>2408</v>
      </c>
      <c r="N309" s="229">
        <v>35</v>
      </c>
      <c r="O309" s="225">
        <v>44253</v>
      </c>
      <c r="P309" s="225"/>
      <c r="Q309" s="225"/>
      <c r="R309" s="226" t="s">
        <v>49</v>
      </c>
      <c r="S309" s="226" t="s">
        <v>1224</v>
      </c>
      <c r="T309" s="226" t="s">
        <v>32</v>
      </c>
    </row>
    <row r="310" spans="1:20" ht="9.75" customHeight="1" x14ac:dyDescent="0.25">
      <c r="A310" s="226">
        <v>1675</v>
      </c>
      <c r="B310" s="226" t="s">
        <v>1114</v>
      </c>
      <c r="C310" s="226" t="s">
        <v>779</v>
      </c>
      <c r="D310" s="226" t="s">
        <v>779</v>
      </c>
      <c r="E310" s="226" t="s">
        <v>23</v>
      </c>
      <c r="F310" s="226" t="s">
        <v>134</v>
      </c>
      <c r="G310" s="226" t="s">
        <v>47</v>
      </c>
      <c r="H310" s="226" t="s">
        <v>963</v>
      </c>
      <c r="I310" s="226" t="s">
        <v>44</v>
      </c>
      <c r="J310" s="226" t="s">
        <v>1219</v>
      </c>
      <c r="K310" s="226" t="s">
        <v>780</v>
      </c>
      <c r="L310" s="227">
        <v>9</v>
      </c>
      <c r="M310" s="226" t="s">
        <v>2408</v>
      </c>
      <c r="N310" s="229">
        <v>27</v>
      </c>
      <c r="O310" s="225">
        <v>44253</v>
      </c>
      <c r="P310" s="225"/>
      <c r="Q310" s="225">
        <v>43784</v>
      </c>
      <c r="R310" s="226" t="s">
        <v>53</v>
      </c>
      <c r="S310" s="226" t="s">
        <v>50</v>
      </c>
      <c r="T310" s="226" t="s">
        <v>32</v>
      </c>
    </row>
    <row r="311" spans="1:20" ht="9.75" customHeight="1" x14ac:dyDescent="0.25">
      <c r="A311" s="226">
        <v>1677</v>
      </c>
      <c r="B311" s="226" t="s">
        <v>2210</v>
      </c>
      <c r="C311" s="226" t="s">
        <v>781</v>
      </c>
      <c r="D311" s="226" t="s">
        <v>781</v>
      </c>
      <c r="E311" s="226" t="s">
        <v>23</v>
      </c>
      <c r="F311" s="226" t="s">
        <v>134</v>
      </c>
      <c r="G311" s="226" t="s">
        <v>47</v>
      </c>
      <c r="H311" s="226" t="s">
        <v>963</v>
      </c>
      <c r="I311" s="226" t="s">
        <v>44</v>
      </c>
      <c r="J311" s="226" t="s">
        <v>1219</v>
      </c>
      <c r="K311" s="226" t="s">
        <v>782</v>
      </c>
      <c r="L311" s="227">
        <v>24</v>
      </c>
      <c r="M311" s="226" t="s">
        <v>2408</v>
      </c>
      <c r="N311" s="229">
        <v>10</v>
      </c>
      <c r="O311" s="225">
        <v>44343</v>
      </c>
      <c r="P311" s="225"/>
      <c r="Q311" s="225">
        <v>44007</v>
      </c>
      <c r="R311" s="226" t="s">
        <v>53</v>
      </c>
      <c r="S311" s="226" t="s">
        <v>1819</v>
      </c>
      <c r="T311" s="226" t="s">
        <v>32</v>
      </c>
    </row>
    <row r="312" spans="1:20" ht="9.75" customHeight="1" x14ac:dyDescent="0.25">
      <c r="A312" s="226">
        <v>1932</v>
      </c>
      <c r="B312" s="226" t="s">
        <v>2211</v>
      </c>
      <c r="C312" s="226" t="s">
        <v>783</v>
      </c>
      <c r="D312" s="226" t="s">
        <v>32</v>
      </c>
      <c r="E312" s="226" t="s">
        <v>23</v>
      </c>
      <c r="F312" s="226" t="s">
        <v>134</v>
      </c>
      <c r="G312" s="226" t="s">
        <v>47</v>
      </c>
      <c r="H312" s="226" t="s">
        <v>963</v>
      </c>
      <c r="I312" s="226" t="s">
        <v>48</v>
      </c>
      <c r="J312" s="226" t="s">
        <v>1219</v>
      </c>
      <c r="K312" s="226" t="s">
        <v>1931</v>
      </c>
      <c r="L312" s="227">
        <v>0</v>
      </c>
      <c r="M312" s="226" t="s">
        <v>2408</v>
      </c>
      <c r="N312" s="229">
        <v>28</v>
      </c>
      <c r="O312" s="225">
        <v>44254</v>
      </c>
      <c r="P312" s="225"/>
      <c r="Q312" s="225">
        <v>43910</v>
      </c>
      <c r="R312" s="226" t="s">
        <v>53</v>
      </c>
      <c r="S312" s="226" t="s">
        <v>2552</v>
      </c>
      <c r="T312" s="226" t="s">
        <v>2836</v>
      </c>
    </row>
    <row r="313" spans="1:20" ht="9.75" customHeight="1" x14ac:dyDescent="0.25">
      <c r="A313" s="226">
        <v>1679</v>
      </c>
      <c r="B313" s="226" t="s">
        <v>1115</v>
      </c>
      <c r="C313" s="226" t="s">
        <v>784</v>
      </c>
      <c r="D313" s="226" t="s">
        <v>32</v>
      </c>
      <c r="E313" s="226" t="s">
        <v>23</v>
      </c>
      <c r="F313" s="226" t="s">
        <v>134</v>
      </c>
      <c r="G313" s="226" t="s">
        <v>47</v>
      </c>
      <c r="H313" s="226" t="s">
        <v>963</v>
      </c>
      <c r="I313" s="226" t="s">
        <v>48</v>
      </c>
      <c r="J313" s="226" t="s">
        <v>1219</v>
      </c>
      <c r="K313" s="226" t="s">
        <v>785</v>
      </c>
      <c r="L313" s="227">
        <v>24</v>
      </c>
      <c r="M313" s="226" t="s">
        <v>2408</v>
      </c>
      <c r="N313" s="229">
        <v>3</v>
      </c>
      <c r="O313" s="225">
        <v>44551</v>
      </c>
      <c r="P313" s="225"/>
      <c r="Q313" s="225">
        <v>43108</v>
      </c>
      <c r="R313" s="226" t="s">
        <v>53</v>
      </c>
      <c r="S313" s="226" t="s">
        <v>290</v>
      </c>
      <c r="T313" s="226" t="s">
        <v>2641</v>
      </c>
    </row>
    <row r="314" spans="1:20" ht="9.75" customHeight="1" x14ac:dyDescent="0.25">
      <c r="A314" s="226">
        <v>1222</v>
      </c>
      <c r="B314" s="226" t="s">
        <v>1932</v>
      </c>
      <c r="C314" s="226" t="s">
        <v>315</v>
      </c>
      <c r="D314" s="226" t="s">
        <v>32</v>
      </c>
      <c r="E314" s="226" t="s">
        <v>23</v>
      </c>
      <c r="F314" s="226" t="s">
        <v>112</v>
      </c>
      <c r="G314" s="226" t="s">
        <v>47</v>
      </c>
      <c r="H314" s="226" t="s">
        <v>962</v>
      </c>
      <c r="I314" s="226" t="s">
        <v>44</v>
      </c>
      <c r="J314" s="226" t="s">
        <v>1219</v>
      </c>
      <c r="K314" s="226" t="s">
        <v>316</v>
      </c>
      <c r="L314" s="227">
        <v>9</v>
      </c>
      <c r="M314" s="226" t="s">
        <v>2408</v>
      </c>
      <c r="N314" s="229">
        <v>5</v>
      </c>
      <c r="O314" s="225">
        <v>44561</v>
      </c>
      <c r="P314" s="225"/>
      <c r="Q314" s="225">
        <v>43699</v>
      </c>
      <c r="R314" s="226" t="s">
        <v>53</v>
      </c>
      <c r="S314" s="226" t="s">
        <v>1220</v>
      </c>
      <c r="T314" s="226" t="s">
        <v>2642</v>
      </c>
    </row>
    <row r="315" spans="1:20" ht="9.75" customHeight="1" x14ac:dyDescent="0.25">
      <c r="A315" s="226">
        <v>1681</v>
      </c>
      <c r="B315" s="226" t="s">
        <v>32</v>
      </c>
      <c r="C315" s="226" t="s">
        <v>786</v>
      </c>
      <c r="D315" s="226" t="s">
        <v>786</v>
      </c>
      <c r="E315" s="226" t="s">
        <v>23</v>
      </c>
      <c r="F315" s="226" t="s">
        <v>112</v>
      </c>
      <c r="G315" s="226" t="s">
        <v>47</v>
      </c>
      <c r="H315" s="226" t="s">
        <v>963</v>
      </c>
      <c r="I315" s="226" t="s">
        <v>44</v>
      </c>
      <c r="J315" s="226" t="s">
        <v>1219</v>
      </c>
      <c r="K315" s="226" t="s">
        <v>787</v>
      </c>
      <c r="L315" s="227">
        <v>9</v>
      </c>
      <c r="M315" s="226" t="s">
        <v>2408</v>
      </c>
      <c r="N315" s="229">
        <v>10</v>
      </c>
      <c r="O315" s="225">
        <v>44545</v>
      </c>
      <c r="P315" s="225"/>
      <c r="Q315" s="225"/>
      <c r="R315" s="226" t="s">
        <v>49</v>
      </c>
      <c r="S315" s="226" t="s">
        <v>2334</v>
      </c>
      <c r="T315" s="226" t="s">
        <v>32</v>
      </c>
    </row>
    <row r="316" spans="1:20" ht="9.75" customHeight="1" x14ac:dyDescent="0.25">
      <c r="A316" s="226">
        <v>1951</v>
      </c>
      <c r="B316" s="226" t="s">
        <v>2837</v>
      </c>
      <c r="C316" s="226" t="s">
        <v>2098</v>
      </c>
      <c r="D316" s="226" t="s">
        <v>32</v>
      </c>
      <c r="E316" s="226" t="s">
        <v>23</v>
      </c>
      <c r="F316" s="226" t="s">
        <v>112</v>
      </c>
      <c r="G316" s="226" t="s">
        <v>47</v>
      </c>
      <c r="H316" s="226" t="s">
        <v>963</v>
      </c>
      <c r="I316" s="226" t="s">
        <v>48</v>
      </c>
      <c r="J316" s="226" t="s">
        <v>1219</v>
      </c>
      <c r="K316" s="226" t="s">
        <v>1588</v>
      </c>
      <c r="L316" s="227">
        <v>0</v>
      </c>
      <c r="M316" s="226" t="s">
        <v>2408</v>
      </c>
      <c r="N316" s="229">
        <v>10</v>
      </c>
      <c r="O316" s="225">
        <v>44377</v>
      </c>
      <c r="P316" s="225"/>
      <c r="Q316" s="225">
        <v>43522</v>
      </c>
      <c r="R316" s="226" t="s">
        <v>53</v>
      </c>
      <c r="S316" s="226" t="s">
        <v>1225</v>
      </c>
      <c r="T316" s="226" t="s">
        <v>2559</v>
      </c>
    </row>
    <row r="317" spans="1:20" ht="9.75" customHeight="1" x14ac:dyDescent="0.25">
      <c r="A317" s="226">
        <v>1225</v>
      </c>
      <c r="B317" s="226" t="s">
        <v>1412</v>
      </c>
      <c r="C317" s="226" t="s">
        <v>647</v>
      </c>
      <c r="D317" s="226" t="s">
        <v>647</v>
      </c>
      <c r="E317" s="226" t="s">
        <v>26</v>
      </c>
      <c r="F317" s="226" t="s">
        <v>26</v>
      </c>
      <c r="G317" s="226" t="s">
        <v>47</v>
      </c>
      <c r="H317" s="226" t="s">
        <v>962</v>
      </c>
      <c r="I317" s="226" t="s">
        <v>44</v>
      </c>
      <c r="J317" s="226" t="s">
        <v>1219</v>
      </c>
      <c r="K317" s="226" t="s">
        <v>648</v>
      </c>
      <c r="L317" s="227">
        <v>9</v>
      </c>
      <c r="M317" s="226" t="s">
        <v>2408</v>
      </c>
      <c r="N317" s="229">
        <v>25</v>
      </c>
      <c r="O317" s="225">
        <v>44316</v>
      </c>
      <c r="P317" s="225"/>
      <c r="Q317" s="225">
        <v>43878</v>
      </c>
      <c r="R317" s="226" t="s">
        <v>53</v>
      </c>
      <c r="S317" s="226" t="s">
        <v>67</v>
      </c>
      <c r="T317" s="226" t="s">
        <v>2643</v>
      </c>
    </row>
    <row r="318" spans="1:20" ht="9.75" customHeight="1" x14ac:dyDescent="0.25">
      <c r="A318" s="226">
        <v>1226</v>
      </c>
      <c r="B318" s="226" t="s">
        <v>1116</v>
      </c>
      <c r="C318" s="226" t="s">
        <v>655</v>
      </c>
      <c r="D318" s="226" t="s">
        <v>655</v>
      </c>
      <c r="E318" s="226" t="s">
        <v>26</v>
      </c>
      <c r="F318" s="226" t="s">
        <v>26</v>
      </c>
      <c r="G318" s="226" t="s">
        <v>47</v>
      </c>
      <c r="H318" s="226" t="s">
        <v>962</v>
      </c>
      <c r="I318" s="226" t="s">
        <v>48</v>
      </c>
      <c r="J318" s="226" t="s">
        <v>1219</v>
      </c>
      <c r="K318" s="226" t="s">
        <v>656</v>
      </c>
      <c r="L318" s="227">
        <v>6</v>
      </c>
      <c r="M318" s="226" t="s">
        <v>2408</v>
      </c>
      <c r="N318" s="229">
        <v>6</v>
      </c>
      <c r="O318" s="225">
        <v>44439</v>
      </c>
      <c r="P318" s="225"/>
      <c r="Q318" s="225"/>
      <c r="R318" s="226" t="s">
        <v>1222</v>
      </c>
      <c r="S318" s="226" t="s">
        <v>1225</v>
      </c>
      <c r="T318" s="226" t="s">
        <v>2644</v>
      </c>
    </row>
    <row r="319" spans="1:20" ht="9.75" customHeight="1" x14ac:dyDescent="0.25">
      <c r="A319" s="226">
        <v>614</v>
      </c>
      <c r="B319" s="226" t="s">
        <v>222</v>
      </c>
      <c r="C319" s="226" t="s">
        <v>223</v>
      </c>
      <c r="D319" s="226" t="s">
        <v>223</v>
      </c>
      <c r="E319" s="226" t="s">
        <v>15</v>
      </c>
      <c r="F319" s="226" t="s">
        <v>224</v>
      </c>
      <c r="G319" s="226" t="s">
        <v>43</v>
      </c>
      <c r="H319" s="226" t="s">
        <v>961</v>
      </c>
      <c r="I319" s="226" t="s">
        <v>44</v>
      </c>
      <c r="J319" s="226" t="s">
        <v>1219</v>
      </c>
      <c r="K319" s="226" t="s">
        <v>225</v>
      </c>
      <c r="L319" s="227">
        <v>2</v>
      </c>
      <c r="M319" s="226" t="s">
        <v>1802</v>
      </c>
      <c r="N319" s="229">
        <v>71</v>
      </c>
      <c r="O319" s="225">
        <v>44560</v>
      </c>
      <c r="P319" s="225"/>
      <c r="Q319" s="225">
        <v>42948</v>
      </c>
      <c r="R319" s="226" t="s">
        <v>53</v>
      </c>
      <c r="S319" s="226" t="s">
        <v>137</v>
      </c>
      <c r="T319" s="226" t="s">
        <v>2838</v>
      </c>
    </row>
    <row r="320" spans="1:20" ht="9.75" customHeight="1" x14ac:dyDescent="0.25">
      <c r="A320" s="226">
        <v>1228</v>
      </c>
      <c r="B320" s="226" t="s">
        <v>1118</v>
      </c>
      <c r="C320" s="226" t="s">
        <v>226</v>
      </c>
      <c r="D320" s="226" t="s">
        <v>226</v>
      </c>
      <c r="E320" s="226" t="s">
        <v>15</v>
      </c>
      <c r="F320" s="226" t="s">
        <v>84</v>
      </c>
      <c r="G320" s="226" t="s">
        <v>47</v>
      </c>
      <c r="H320" s="226" t="s">
        <v>962</v>
      </c>
      <c r="I320" s="226" t="s">
        <v>44</v>
      </c>
      <c r="J320" s="226" t="s">
        <v>1219</v>
      </c>
      <c r="K320" s="226" t="s">
        <v>227</v>
      </c>
      <c r="L320" s="227">
        <v>14</v>
      </c>
      <c r="M320" s="226" t="s">
        <v>1802</v>
      </c>
      <c r="N320" s="229">
        <v>86</v>
      </c>
      <c r="O320" s="225">
        <v>44438</v>
      </c>
      <c r="P320" s="225"/>
      <c r="Q320" s="225">
        <v>43916</v>
      </c>
      <c r="R320" s="226" t="s">
        <v>53</v>
      </c>
      <c r="S320" s="226" t="s">
        <v>290</v>
      </c>
      <c r="T320" s="226" t="s">
        <v>2839</v>
      </c>
    </row>
    <row r="321" spans="1:20" ht="9.75" customHeight="1" x14ac:dyDescent="0.25">
      <c r="A321" s="226">
        <v>1230</v>
      </c>
      <c r="B321" s="226" t="s">
        <v>1119</v>
      </c>
      <c r="C321" s="226" t="s">
        <v>228</v>
      </c>
      <c r="D321" s="226" t="s">
        <v>228</v>
      </c>
      <c r="E321" s="226" t="s">
        <v>15</v>
      </c>
      <c r="F321" s="226" t="s">
        <v>84</v>
      </c>
      <c r="G321" s="226" t="s">
        <v>47</v>
      </c>
      <c r="H321" s="226" t="s">
        <v>962</v>
      </c>
      <c r="I321" s="226" t="s">
        <v>48</v>
      </c>
      <c r="J321" s="226" t="s">
        <v>1219</v>
      </c>
      <c r="K321" s="226" t="s">
        <v>229</v>
      </c>
      <c r="L321" s="227">
        <v>12</v>
      </c>
      <c r="M321" s="226" t="s">
        <v>1802</v>
      </c>
      <c r="N321" s="229">
        <v>65</v>
      </c>
      <c r="O321" s="225">
        <v>44560</v>
      </c>
      <c r="P321" s="225"/>
      <c r="Q321" s="225">
        <v>43131</v>
      </c>
      <c r="R321" s="226" t="s">
        <v>53</v>
      </c>
      <c r="S321" s="226" t="s">
        <v>137</v>
      </c>
      <c r="T321" s="226" t="s">
        <v>2760</v>
      </c>
    </row>
    <row r="322" spans="1:20" ht="9.75" customHeight="1" x14ac:dyDescent="0.25">
      <c r="A322" s="226">
        <v>606</v>
      </c>
      <c r="B322" s="226" t="s">
        <v>230</v>
      </c>
      <c r="C322" s="226" t="s">
        <v>231</v>
      </c>
      <c r="D322" s="226" t="s">
        <v>231</v>
      </c>
      <c r="E322" s="226" t="s">
        <v>15</v>
      </c>
      <c r="F322" s="226" t="s">
        <v>73</v>
      </c>
      <c r="G322" s="226" t="s">
        <v>47</v>
      </c>
      <c r="H322" s="226" t="s">
        <v>961</v>
      </c>
      <c r="I322" s="226" t="s">
        <v>48</v>
      </c>
      <c r="J322" s="226" t="s">
        <v>1219</v>
      </c>
      <c r="K322" s="226" t="s">
        <v>232</v>
      </c>
      <c r="L322" s="227">
        <v>8</v>
      </c>
      <c r="M322" s="226" t="s">
        <v>1802</v>
      </c>
      <c r="N322" s="229">
        <v>85</v>
      </c>
      <c r="O322" s="225">
        <v>44560</v>
      </c>
      <c r="P322" s="225"/>
      <c r="Q322" s="225">
        <v>43692</v>
      </c>
      <c r="R322" s="226" t="s">
        <v>53</v>
      </c>
      <c r="S322" s="226" t="s">
        <v>137</v>
      </c>
      <c r="T322" s="226" t="s">
        <v>2560</v>
      </c>
    </row>
    <row r="323" spans="1:20" ht="9.75" customHeight="1" x14ac:dyDescent="0.25">
      <c r="A323" s="226">
        <v>1687</v>
      </c>
      <c r="B323" s="226" t="s">
        <v>1120</v>
      </c>
      <c r="C323" s="226" t="s">
        <v>793</v>
      </c>
      <c r="D323" s="226" t="s">
        <v>32</v>
      </c>
      <c r="E323" s="226" t="s">
        <v>15</v>
      </c>
      <c r="F323" s="226" t="s">
        <v>73</v>
      </c>
      <c r="G323" s="226" t="s">
        <v>47</v>
      </c>
      <c r="H323" s="226" t="s">
        <v>963</v>
      </c>
      <c r="I323" s="226" t="s">
        <v>48</v>
      </c>
      <c r="J323" s="226" t="s">
        <v>1219</v>
      </c>
      <c r="K323" s="226" t="s">
        <v>794</v>
      </c>
      <c r="L323" s="227">
        <v>4</v>
      </c>
      <c r="M323" s="226" t="s">
        <v>1802</v>
      </c>
      <c r="N323" s="229">
        <v>38</v>
      </c>
      <c r="O323" s="225">
        <v>44253</v>
      </c>
      <c r="P323" s="225"/>
      <c r="Q323" s="225">
        <v>44075</v>
      </c>
      <c r="R323" s="226" t="s">
        <v>53</v>
      </c>
      <c r="S323" s="226" t="s">
        <v>211</v>
      </c>
      <c r="T323" s="226" t="s">
        <v>2914</v>
      </c>
    </row>
    <row r="324" spans="1:20" ht="9.75" customHeight="1" x14ac:dyDescent="0.25">
      <c r="A324" s="226">
        <v>1238</v>
      </c>
      <c r="B324" s="226" t="s">
        <v>1121</v>
      </c>
      <c r="C324" s="226" t="s">
        <v>233</v>
      </c>
      <c r="D324" s="226" t="s">
        <v>233</v>
      </c>
      <c r="E324" s="226" t="s">
        <v>15</v>
      </c>
      <c r="F324" s="226" t="s">
        <v>58</v>
      </c>
      <c r="G324" s="226" t="s">
        <v>47</v>
      </c>
      <c r="H324" s="226" t="s">
        <v>962</v>
      </c>
      <c r="I324" s="226" t="s">
        <v>63</v>
      </c>
      <c r="J324" s="226" t="s">
        <v>1219</v>
      </c>
      <c r="K324" s="226" t="s">
        <v>234</v>
      </c>
      <c r="L324" s="227">
        <v>18</v>
      </c>
      <c r="M324" s="226" t="s">
        <v>1802</v>
      </c>
      <c r="N324" s="229">
        <v>10</v>
      </c>
      <c r="O324" s="225">
        <v>44347</v>
      </c>
      <c r="P324" s="225"/>
      <c r="Q324" s="225">
        <v>43909</v>
      </c>
      <c r="R324" s="226" t="s">
        <v>53</v>
      </c>
      <c r="S324" s="226" t="s">
        <v>1225</v>
      </c>
      <c r="T324" s="226" t="s">
        <v>2840</v>
      </c>
    </row>
    <row r="325" spans="1:20" ht="9.75" customHeight="1" x14ac:dyDescent="0.25">
      <c r="A325" s="226">
        <v>1691</v>
      </c>
      <c r="B325" s="226" t="s">
        <v>1122</v>
      </c>
      <c r="C325" s="226" t="s">
        <v>797</v>
      </c>
      <c r="D325" s="226" t="s">
        <v>2761</v>
      </c>
      <c r="E325" s="226" t="s">
        <v>15</v>
      </c>
      <c r="F325" s="226" t="s">
        <v>58</v>
      </c>
      <c r="G325" s="226" t="s">
        <v>47</v>
      </c>
      <c r="H325" s="226" t="s">
        <v>963</v>
      </c>
      <c r="I325" s="226" t="s">
        <v>44</v>
      </c>
      <c r="J325" s="226" t="s">
        <v>1219</v>
      </c>
      <c r="K325" s="226" t="s">
        <v>798</v>
      </c>
      <c r="L325" s="227">
        <v>25</v>
      </c>
      <c r="M325" s="226" t="s">
        <v>1802</v>
      </c>
      <c r="N325" s="229">
        <v>100</v>
      </c>
      <c r="O325" s="225">
        <v>44053</v>
      </c>
      <c r="P325" s="225"/>
      <c r="Q325" s="225"/>
      <c r="R325" s="226" t="s">
        <v>45</v>
      </c>
      <c r="S325" s="226" t="s">
        <v>2611</v>
      </c>
      <c r="T325" s="226" t="s">
        <v>2841</v>
      </c>
    </row>
    <row r="326" spans="1:20" ht="9.75" customHeight="1" x14ac:dyDescent="0.25">
      <c r="A326" s="226">
        <v>1692</v>
      </c>
      <c r="B326" s="226" t="s">
        <v>1933</v>
      </c>
      <c r="C326" s="226" t="s">
        <v>799</v>
      </c>
      <c r="D326" s="226" t="s">
        <v>799</v>
      </c>
      <c r="E326" s="226" t="s">
        <v>15</v>
      </c>
      <c r="F326" s="226" t="s">
        <v>58</v>
      </c>
      <c r="G326" s="226" t="s">
        <v>47</v>
      </c>
      <c r="H326" s="226" t="s">
        <v>963</v>
      </c>
      <c r="I326" s="226" t="s">
        <v>48</v>
      </c>
      <c r="J326" s="226" t="s">
        <v>1219</v>
      </c>
      <c r="K326" s="226" t="s">
        <v>800</v>
      </c>
      <c r="L326" s="227">
        <v>4</v>
      </c>
      <c r="M326" s="226" t="s">
        <v>1802</v>
      </c>
      <c r="N326" s="229">
        <v>56</v>
      </c>
      <c r="O326" s="225">
        <v>44285</v>
      </c>
      <c r="P326" s="225"/>
      <c r="Q326" s="225"/>
      <c r="R326" s="226" t="s">
        <v>49</v>
      </c>
      <c r="S326" s="226" t="s">
        <v>2334</v>
      </c>
      <c r="T326" s="226" t="s">
        <v>2915</v>
      </c>
    </row>
    <row r="327" spans="1:20" ht="9.75" customHeight="1" x14ac:dyDescent="0.25">
      <c r="A327" s="226">
        <v>1693</v>
      </c>
      <c r="B327" s="226" t="s">
        <v>1123</v>
      </c>
      <c r="C327" s="226" t="s">
        <v>801</v>
      </c>
      <c r="D327" s="226" t="s">
        <v>32</v>
      </c>
      <c r="E327" s="226" t="s">
        <v>15</v>
      </c>
      <c r="F327" s="226" t="s">
        <v>58</v>
      </c>
      <c r="G327" s="226" t="s">
        <v>47</v>
      </c>
      <c r="H327" s="226" t="s">
        <v>963</v>
      </c>
      <c r="I327" s="226" t="s">
        <v>48</v>
      </c>
      <c r="J327" s="226" t="s">
        <v>1219</v>
      </c>
      <c r="K327" s="226" t="s">
        <v>802</v>
      </c>
      <c r="L327" s="227">
        <v>24</v>
      </c>
      <c r="M327" s="226" t="s">
        <v>1802</v>
      </c>
      <c r="N327" s="229">
        <v>77</v>
      </c>
      <c r="O327" s="225">
        <v>44285</v>
      </c>
      <c r="P327" s="225"/>
      <c r="Q327" s="225">
        <v>44075</v>
      </c>
      <c r="R327" s="226" t="s">
        <v>53</v>
      </c>
      <c r="S327" s="226" t="s">
        <v>50</v>
      </c>
      <c r="T327" s="226" t="s">
        <v>2916</v>
      </c>
    </row>
    <row r="328" spans="1:20" ht="9.75" customHeight="1" x14ac:dyDescent="0.25">
      <c r="A328" s="226">
        <v>1695</v>
      </c>
      <c r="B328" s="226" t="s">
        <v>2009</v>
      </c>
      <c r="C328" s="226" t="s">
        <v>1417</v>
      </c>
      <c r="D328" s="226" t="s">
        <v>32</v>
      </c>
      <c r="E328" s="226" t="s">
        <v>159</v>
      </c>
      <c r="F328" s="226" t="s">
        <v>1418</v>
      </c>
      <c r="G328" s="226" t="s">
        <v>47</v>
      </c>
      <c r="H328" s="226" t="s">
        <v>963</v>
      </c>
      <c r="I328" s="226" t="s">
        <v>44</v>
      </c>
      <c r="J328" s="226" t="s">
        <v>1228</v>
      </c>
      <c r="K328" s="226" t="s">
        <v>1419</v>
      </c>
      <c r="L328" s="227">
        <v>7</v>
      </c>
      <c r="M328" s="226" t="s">
        <v>1799</v>
      </c>
      <c r="N328" s="229">
        <v>5</v>
      </c>
      <c r="O328" s="225">
        <v>44550</v>
      </c>
      <c r="P328" s="225"/>
      <c r="Q328" s="225">
        <v>43752</v>
      </c>
      <c r="R328" s="226" t="s">
        <v>53</v>
      </c>
      <c r="S328" s="226" t="s">
        <v>956</v>
      </c>
      <c r="T328" s="226" t="s">
        <v>2102</v>
      </c>
    </row>
    <row r="329" spans="1:20" ht="9.75" customHeight="1" x14ac:dyDescent="0.25">
      <c r="A329" s="226">
        <v>1245</v>
      </c>
      <c r="B329" s="226" t="s">
        <v>1420</v>
      </c>
      <c r="C329" s="226" t="s">
        <v>1421</v>
      </c>
      <c r="D329" s="226" t="s">
        <v>32</v>
      </c>
      <c r="E329" s="226" t="s">
        <v>159</v>
      </c>
      <c r="F329" s="226" t="s">
        <v>1422</v>
      </c>
      <c r="G329" s="226" t="s">
        <v>47</v>
      </c>
      <c r="H329" s="226" t="s">
        <v>962</v>
      </c>
      <c r="I329" s="226" t="s">
        <v>44</v>
      </c>
      <c r="J329" s="226" t="s">
        <v>1228</v>
      </c>
      <c r="K329" s="226" t="s">
        <v>1423</v>
      </c>
      <c r="L329" s="227">
        <v>18</v>
      </c>
      <c r="M329" s="226" t="s">
        <v>1799</v>
      </c>
      <c r="N329" s="229">
        <v>15</v>
      </c>
      <c r="O329" s="225">
        <v>44536</v>
      </c>
      <c r="P329" s="225"/>
      <c r="Q329" s="225">
        <v>43419</v>
      </c>
      <c r="R329" s="226" t="s">
        <v>53</v>
      </c>
      <c r="S329" s="226" t="s">
        <v>290</v>
      </c>
      <c r="T329" s="226" t="s">
        <v>2344</v>
      </c>
    </row>
    <row r="330" spans="1:20" ht="9.75" customHeight="1" x14ac:dyDescent="0.25">
      <c r="A330" s="226">
        <v>821</v>
      </c>
      <c r="B330" s="226" t="s">
        <v>1424</v>
      </c>
      <c r="C330" s="226" t="s">
        <v>1425</v>
      </c>
      <c r="D330" s="226" t="s">
        <v>32</v>
      </c>
      <c r="E330" s="226" t="s">
        <v>159</v>
      </c>
      <c r="F330" s="226" t="s">
        <v>1426</v>
      </c>
      <c r="G330" s="226" t="s">
        <v>43</v>
      </c>
      <c r="H330" s="226" t="s">
        <v>961</v>
      </c>
      <c r="I330" s="226" t="s">
        <v>48</v>
      </c>
      <c r="J330" s="226" t="s">
        <v>1228</v>
      </c>
      <c r="K330" s="226" t="s">
        <v>1427</v>
      </c>
      <c r="L330" s="227">
        <v>1</v>
      </c>
      <c r="M330" s="226" t="s">
        <v>1799</v>
      </c>
      <c r="N330" s="229">
        <v>65</v>
      </c>
      <c r="O330" s="225">
        <v>44536</v>
      </c>
      <c r="P330" s="225"/>
      <c r="Q330" s="225">
        <v>43168</v>
      </c>
      <c r="R330" s="226" t="s">
        <v>53</v>
      </c>
      <c r="S330" s="226" t="s">
        <v>137</v>
      </c>
      <c r="T330" s="226" t="s">
        <v>2288</v>
      </c>
    </row>
    <row r="331" spans="1:20" ht="9.75" customHeight="1" x14ac:dyDescent="0.25">
      <c r="A331" s="226">
        <v>289</v>
      </c>
      <c r="B331" s="226" t="s">
        <v>1428</v>
      </c>
      <c r="C331" s="226" t="s">
        <v>1429</v>
      </c>
      <c r="D331" s="226" t="s">
        <v>32</v>
      </c>
      <c r="E331" s="226" t="s">
        <v>159</v>
      </c>
      <c r="F331" s="226" t="s">
        <v>159</v>
      </c>
      <c r="G331" s="226" t="s">
        <v>47</v>
      </c>
      <c r="H331" s="226" t="s">
        <v>960</v>
      </c>
      <c r="I331" s="226" t="s">
        <v>44</v>
      </c>
      <c r="J331" s="226" t="s">
        <v>1228</v>
      </c>
      <c r="K331" s="226" t="s">
        <v>1430</v>
      </c>
      <c r="L331" s="227">
        <v>12</v>
      </c>
      <c r="M331" s="226" t="s">
        <v>1799</v>
      </c>
      <c r="N331" s="229">
        <v>5</v>
      </c>
      <c r="O331" s="225">
        <v>44361</v>
      </c>
      <c r="P331" s="225"/>
      <c r="Q331" s="225">
        <v>43723</v>
      </c>
      <c r="R331" s="226" t="s">
        <v>53</v>
      </c>
      <c r="S331" s="226" t="s">
        <v>113</v>
      </c>
      <c r="T331" s="226" t="s">
        <v>2645</v>
      </c>
    </row>
    <row r="332" spans="1:20" ht="9.75" customHeight="1" x14ac:dyDescent="0.25">
      <c r="A332" s="226">
        <v>1247</v>
      </c>
      <c r="B332" s="226" t="s">
        <v>1431</v>
      </c>
      <c r="C332" s="226" t="s">
        <v>1432</v>
      </c>
      <c r="D332" s="226" t="s">
        <v>32</v>
      </c>
      <c r="E332" s="226" t="s">
        <v>159</v>
      </c>
      <c r="F332" s="226" t="s">
        <v>159</v>
      </c>
      <c r="G332" s="226" t="s">
        <v>47</v>
      </c>
      <c r="H332" s="226" t="s">
        <v>962</v>
      </c>
      <c r="I332" s="226" t="s">
        <v>44</v>
      </c>
      <c r="J332" s="226" t="s">
        <v>1228</v>
      </c>
      <c r="K332" s="226" t="s">
        <v>1433</v>
      </c>
      <c r="L332" s="227">
        <v>24</v>
      </c>
      <c r="M332" s="226" t="s">
        <v>1799</v>
      </c>
      <c r="N332" s="229">
        <v>46</v>
      </c>
      <c r="O332" s="225">
        <v>44424</v>
      </c>
      <c r="P332" s="225"/>
      <c r="Q332" s="225">
        <v>43913</v>
      </c>
      <c r="R332" s="226" t="s">
        <v>53</v>
      </c>
      <c r="S332" s="226" t="s">
        <v>50</v>
      </c>
      <c r="T332" s="226" t="s">
        <v>959</v>
      </c>
    </row>
    <row r="333" spans="1:20" ht="9.75" customHeight="1" x14ac:dyDescent="0.25">
      <c r="A333" s="226">
        <v>1250</v>
      </c>
      <c r="B333" s="226" t="s">
        <v>1124</v>
      </c>
      <c r="C333" s="226" t="s">
        <v>158</v>
      </c>
      <c r="D333" s="226" t="s">
        <v>32</v>
      </c>
      <c r="E333" s="226" t="s">
        <v>159</v>
      </c>
      <c r="F333" s="226" t="s">
        <v>159</v>
      </c>
      <c r="G333" s="226" t="s">
        <v>47</v>
      </c>
      <c r="H333" s="226" t="s">
        <v>962</v>
      </c>
      <c r="I333" s="226" t="s">
        <v>44</v>
      </c>
      <c r="J333" s="226" t="s">
        <v>1219</v>
      </c>
      <c r="K333" s="226" t="s">
        <v>160</v>
      </c>
      <c r="L333" s="227">
        <v>12</v>
      </c>
      <c r="M333" s="226" t="s">
        <v>1799</v>
      </c>
      <c r="N333" s="229">
        <v>78</v>
      </c>
      <c r="O333" s="225">
        <v>44381</v>
      </c>
      <c r="P333" s="225"/>
      <c r="Q333" s="225">
        <v>43913</v>
      </c>
      <c r="R333" s="226" t="s">
        <v>53</v>
      </c>
      <c r="S333" s="226" t="s">
        <v>2552</v>
      </c>
      <c r="T333" s="226" t="s">
        <v>2646</v>
      </c>
    </row>
    <row r="334" spans="1:20" ht="9.75" customHeight="1" x14ac:dyDescent="0.25">
      <c r="A334" s="226">
        <v>1697</v>
      </c>
      <c r="B334" s="226" t="s">
        <v>1434</v>
      </c>
      <c r="C334" s="226" t="s">
        <v>1435</v>
      </c>
      <c r="D334" s="226" t="s">
        <v>32</v>
      </c>
      <c r="E334" s="226" t="s">
        <v>159</v>
      </c>
      <c r="F334" s="226" t="s">
        <v>159</v>
      </c>
      <c r="G334" s="226" t="s">
        <v>47</v>
      </c>
      <c r="H334" s="226" t="s">
        <v>963</v>
      </c>
      <c r="I334" s="226" t="s">
        <v>44</v>
      </c>
      <c r="J334" s="226" t="s">
        <v>1228</v>
      </c>
      <c r="K334" s="226" t="s">
        <v>1436</v>
      </c>
      <c r="L334" s="227">
        <v>24</v>
      </c>
      <c r="M334" s="226" t="s">
        <v>1799</v>
      </c>
      <c r="N334" s="229">
        <v>55</v>
      </c>
      <c r="O334" s="225">
        <v>44357</v>
      </c>
      <c r="P334" s="225"/>
      <c r="Q334" s="225">
        <v>43913</v>
      </c>
      <c r="R334" s="226" t="s">
        <v>49</v>
      </c>
      <c r="S334" s="226" t="s">
        <v>2334</v>
      </c>
      <c r="T334" s="226" t="s">
        <v>32</v>
      </c>
    </row>
    <row r="335" spans="1:20" ht="9.75" customHeight="1" x14ac:dyDescent="0.25">
      <c r="A335" s="226">
        <v>1700</v>
      </c>
      <c r="B335" s="226" t="s">
        <v>1955</v>
      </c>
      <c r="C335" s="226" t="s">
        <v>1437</v>
      </c>
      <c r="D335" s="226" t="s">
        <v>32</v>
      </c>
      <c r="E335" s="226" t="s">
        <v>159</v>
      </c>
      <c r="F335" s="226" t="s">
        <v>159</v>
      </c>
      <c r="G335" s="226" t="s">
        <v>47</v>
      </c>
      <c r="H335" s="226" t="s">
        <v>963</v>
      </c>
      <c r="I335" s="226" t="s">
        <v>48</v>
      </c>
      <c r="J335" s="226" t="s">
        <v>1228</v>
      </c>
      <c r="K335" s="226" t="s">
        <v>1438</v>
      </c>
      <c r="L335" s="227">
        <v>24</v>
      </c>
      <c r="M335" s="226" t="s">
        <v>1799</v>
      </c>
      <c r="N335" s="229">
        <v>36</v>
      </c>
      <c r="O335" s="225">
        <v>44452</v>
      </c>
      <c r="P335" s="225"/>
      <c r="Q335" s="225">
        <v>43855</v>
      </c>
      <c r="R335" s="226" t="s">
        <v>49</v>
      </c>
      <c r="S335" s="226" t="s">
        <v>2334</v>
      </c>
      <c r="T335" s="226" t="s">
        <v>2647</v>
      </c>
    </row>
    <row r="336" spans="1:20" ht="9.75" customHeight="1" x14ac:dyDescent="0.25">
      <c r="A336" s="226">
        <v>1701</v>
      </c>
      <c r="B336" s="226" t="s">
        <v>2010</v>
      </c>
      <c r="C336" s="226" t="s">
        <v>1439</v>
      </c>
      <c r="D336" s="226" t="s">
        <v>32</v>
      </c>
      <c r="E336" s="226" t="s">
        <v>159</v>
      </c>
      <c r="F336" s="226" t="s">
        <v>159</v>
      </c>
      <c r="G336" s="226" t="s">
        <v>47</v>
      </c>
      <c r="H336" s="226" t="s">
        <v>963</v>
      </c>
      <c r="I336" s="226" t="s">
        <v>48</v>
      </c>
      <c r="J336" s="226" t="s">
        <v>1228</v>
      </c>
      <c r="K336" s="226" t="s">
        <v>1440</v>
      </c>
      <c r="L336" s="227">
        <v>24</v>
      </c>
      <c r="M336" s="226" t="s">
        <v>1799</v>
      </c>
      <c r="N336" s="229">
        <v>40</v>
      </c>
      <c r="O336" s="225">
        <v>44424</v>
      </c>
      <c r="P336" s="225"/>
      <c r="Q336" s="225">
        <v>43913</v>
      </c>
      <c r="R336" s="226" t="s">
        <v>49</v>
      </c>
      <c r="S336" s="226" t="s">
        <v>2334</v>
      </c>
      <c r="T336" s="226" t="s">
        <v>2648</v>
      </c>
    </row>
    <row r="337" spans="1:20" ht="9.75" customHeight="1" x14ac:dyDescent="0.25">
      <c r="A337" s="226">
        <v>1702</v>
      </c>
      <c r="B337" s="226" t="s">
        <v>1956</v>
      </c>
      <c r="C337" s="226" t="s">
        <v>1441</v>
      </c>
      <c r="D337" s="226" t="s">
        <v>32</v>
      </c>
      <c r="E337" s="226" t="s">
        <v>159</v>
      </c>
      <c r="F337" s="226" t="s">
        <v>159</v>
      </c>
      <c r="G337" s="226" t="s">
        <v>47</v>
      </c>
      <c r="H337" s="226" t="s">
        <v>963</v>
      </c>
      <c r="I337" s="226" t="s">
        <v>48</v>
      </c>
      <c r="J337" s="226" t="s">
        <v>1228</v>
      </c>
      <c r="K337" s="226" t="s">
        <v>1442</v>
      </c>
      <c r="L337" s="227">
        <v>24</v>
      </c>
      <c r="M337" s="226" t="s">
        <v>1799</v>
      </c>
      <c r="N337" s="229">
        <v>55</v>
      </c>
      <c r="O337" s="225">
        <v>44326</v>
      </c>
      <c r="P337" s="225"/>
      <c r="Q337" s="225">
        <v>44077</v>
      </c>
      <c r="R337" s="226" t="s">
        <v>53</v>
      </c>
      <c r="S337" s="226" t="s">
        <v>50</v>
      </c>
      <c r="T337" s="226" t="s">
        <v>32</v>
      </c>
    </row>
    <row r="338" spans="1:20" ht="9.75" customHeight="1" x14ac:dyDescent="0.25">
      <c r="A338" s="226">
        <v>1703</v>
      </c>
      <c r="B338" s="226" t="s">
        <v>1957</v>
      </c>
      <c r="C338" s="226" t="s">
        <v>1443</v>
      </c>
      <c r="D338" s="226" t="s">
        <v>32</v>
      </c>
      <c r="E338" s="226" t="s">
        <v>159</v>
      </c>
      <c r="F338" s="226" t="s">
        <v>159</v>
      </c>
      <c r="G338" s="226" t="s">
        <v>47</v>
      </c>
      <c r="H338" s="226" t="s">
        <v>963</v>
      </c>
      <c r="I338" s="226" t="s">
        <v>63</v>
      </c>
      <c r="J338" s="226" t="s">
        <v>1228</v>
      </c>
      <c r="K338" s="226" t="s">
        <v>1444</v>
      </c>
      <c r="L338" s="227">
        <v>24</v>
      </c>
      <c r="M338" s="226" t="s">
        <v>1799</v>
      </c>
      <c r="N338" s="229">
        <v>82</v>
      </c>
      <c r="O338" s="225">
        <v>44246</v>
      </c>
      <c r="P338" s="225"/>
      <c r="Q338" s="225">
        <v>43913</v>
      </c>
      <c r="R338" s="226" t="s">
        <v>53</v>
      </c>
      <c r="S338" s="226" t="s">
        <v>1225</v>
      </c>
      <c r="T338" s="226" t="s">
        <v>2649</v>
      </c>
    </row>
    <row r="339" spans="1:20" ht="9.75" customHeight="1" x14ac:dyDescent="0.25">
      <c r="A339" s="226">
        <v>628</v>
      </c>
      <c r="B339" s="226" t="s">
        <v>286</v>
      </c>
      <c r="C339" s="226" t="s">
        <v>287</v>
      </c>
      <c r="D339" s="226" t="s">
        <v>287</v>
      </c>
      <c r="E339" s="226" t="s">
        <v>9</v>
      </c>
      <c r="F339" s="226" t="s">
        <v>72</v>
      </c>
      <c r="G339" s="226" t="s">
        <v>47</v>
      </c>
      <c r="H339" s="226" t="s">
        <v>961</v>
      </c>
      <c r="I339" s="226" t="s">
        <v>48</v>
      </c>
      <c r="J339" s="226" t="s">
        <v>1219</v>
      </c>
      <c r="K339" s="226" t="s">
        <v>288</v>
      </c>
      <c r="L339" s="227">
        <v>7</v>
      </c>
      <c r="M339" s="226" t="s">
        <v>1800</v>
      </c>
      <c r="N339" s="229">
        <v>76</v>
      </c>
      <c r="O339" s="225">
        <v>44546</v>
      </c>
      <c r="P339" s="225"/>
      <c r="Q339" s="225">
        <v>42381</v>
      </c>
      <c r="R339" s="226" t="s">
        <v>53</v>
      </c>
      <c r="S339" s="226" t="s">
        <v>137</v>
      </c>
      <c r="T339" s="226" t="s">
        <v>2252</v>
      </c>
    </row>
    <row r="340" spans="1:20" ht="9.75" customHeight="1" x14ac:dyDescent="0.25">
      <c r="A340" s="226">
        <v>1935</v>
      </c>
      <c r="B340" s="226" t="s">
        <v>2034</v>
      </c>
      <c r="C340" s="226" t="s">
        <v>527</v>
      </c>
      <c r="D340" s="226" t="s">
        <v>32</v>
      </c>
      <c r="E340" s="226" t="s">
        <v>9</v>
      </c>
      <c r="F340" s="226" t="s">
        <v>528</v>
      </c>
      <c r="G340" s="226" t="s">
        <v>47</v>
      </c>
      <c r="H340" s="226" t="s">
        <v>960</v>
      </c>
      <c r="I340" s="226" t="s">
        <v>44</v>
      </c>
      <c r="J340" s="226" t="s">
        <v>1219</v>
      </c>
      <c r="K340" s="226" t="s">
        <v>2035</v>
      </c>
      <c r="L340" s="227">
        <v>0</v>
      </c>
      <c r="M340" s="226" t="s">
        <v>1800</v>
      </c>
      <c r="N340" s="229">
        <v>26</v>
      </c>
      <c r="O340" s="225">
        <v>44424</v>
      </c>
      <c r="P340" s="225"/>
      <c r="Q340" s="225"/>
      <c r="R340" s="226" t="s">
        <v>49</v>
      </c>
      <c r="S340" s="226" t="s">
        <v>2334</v>
      </c>
      <c r="T340" s="226" t="s">
        <v>2842</v>
      </c>
    </row>
    <row r="341" spans="1:20" ht="9.75" customHeight="1" x14ac:dyDescent="0.25">
      <c r="A341" s="226">
        <v>629</v>
      </c>
      <c r="B341" s="226" t="s">
        <v>529</v>
      </c>
      <c r="C341" s="226" t="s">
        <v>530</v>
      </c>
      <c r="D341" s="226" t="s">
        <v>530</v>
      </c>
      <c r="E341" s="226" t="s">
        <v>9</v>
      </c>
      <c r="F341" s="226" t="s">
        <v>528</v>
      </c>
      <c r="G341" s="226" t="s">
        <v>47</v>
      </c>
      <c r="H341" s="226" t="s">
        <v>961</v>
      </c>
      <c r="I341" s="226" t="s">
        <v>44</v>
      </c>
      <c r="J341" s="226" t="s">
        <v>1219</v>
      </c>
      <c r="K341" s="226" t="s">
        <v>1445</v>
      </c>
      <c r="L341" s="227">
        <v>19</v>
      </c>
      <c r="M341" s="226" t="s">
        <v>1800</v>
      </c>
      <c r="N341" s="229">
        <v>37</v>
      </c>
      <c r="O341" s="225">
        <v>44552</v>
      </c>
      <c r="P341" s="225"/>
      <c r="Q341" s="225">
        <v>42475</v>
      </c>
      <c r="R341" s="226" t="s">
        <v>53</v>
      </c>
      <c r="S341" s="226" t="s">
        <v>137</v>
      </c>
      <c r="T341" s="226" t="s">
        <v>2762</v>
      </c>
    </row>
    <row r="342" spans="1:20" ht="9.75" customHeight="1" x14ac:dyDescent="0.25">
      <c r="A342" s="226">
        <v>631</v>
      </c>
      <c r="B342" s="226" t="s">
        <v>531</v>
      </c>
      <c r="C342" s="226" t="s">
        <v>532</v>
      </c>
      <c r="D342" s="226" t="s">
        <v>532</v>
      </c>
      <c r="E342" s="226" t="s">
        <v>9</v>
      </c>
      <c r="F342" s="226" t="s">
        <v>528</v>
      </c>
      <c r="G342" s="226" t="s">
        <v>43</v>
      </c>
      <c r="H342" s="226" t="s">
        <v>961</v>
      </c>
      <c r="I342" s="226" t="s">
        <v>44</v>
      </c>
      <c r="J342" s="226" t="s">
        <v>1219</v>
      </c>
      <c r="K342" s="226" t="s">
        <v>533</v>
      </c>
      <c r="L342" s="227">
        <v>3</v>
      </c>
      <c r="M342" s="226" t="s">
        <v>1800</v>
      </c>
      <c r="N342" s="229">
        <v>24</v>
      </c>
      <c r="O342" s="225">
        <v>44431</v>
      </c>
      <c r="P342" s="225"/>
      <c r="Q342" s="225"/>
      <c r="R342" s="226" t="s">
        <v>49</v>
      </c>
      <c r="S342" s="226" t="s">
        <v>2334</v>
      </c>
      <c r="T342" s="226" t="s">
        <v>2869</v>
      </c>
    </row>
    <row r="343" spans="1:20" ht="9.75" customHeight="1" x14ac:dyDescent="0.25">
      <c r="A343" s="226">
        <v>1707</v>
      </c>
      <c r="B343" s="226" t="s">
        <v>1125</v>
      </c>
      <c r="C343" s="226" t="s">
        <v>186</v>
      </c>
      <c r="D343" s="226" t="s">
        <v>186</v>
      </c>
      <c r="E343" s="226" t="s">
        <v>9</v>
      </c>
      <c r="F343" s="226" t="s">
        <v>528</v>
      </c>
      <c r="G343" s="226" t="s">
        <v>47</v>
      </c>
      <c r="H343" s="226" t="s">
        <v>963</v>
      </c>
      <c r="I343" s="226" t="s">
        <v>187</v>
      </c>
      <c r="J343" s="226" t="s">
        <v>1219</v>
      </c>
      <c r="K343" s="226" t="s">
        <v>803</v>
      </c>
      <c r="L343" s="227">
        <v>20</v>
      </c>
      <c r="M343" s="226" t="s">
        <v>1800</v>
      </c>
      <c r="N343" s="229">
        <v>6</v>
      </c>
      <c r="O343" s="225">
        <v>44264</v>
      </c>
      <c r="P343" s="225"/>
      <c r="Q343" s="225">
        <v>42425</v>
      </c>
      <c r="R343" s="226" t="s">
        <v>53</v>
      </c>
      <c r="S343" s="226" t="s">
        <v>317</v>
      </c>
      <c r="T343" s="226" t="s">
        <v>2763</v>
      </c>
    </row>
    <row r="344" spans="1:20" ht="9.75" customHeight="1" x14ac:dyDescent="0.25">
      <c r="A344" s="226">
        <v>1765</v>
      </c>
      <c r="B344" s="226" t="s">
        <v>1991</v>
      </c>
      <c r="C344" s="226" t="s">
        <v>804</v>
      </c>
      <c r="D344" s="226" t="s">
        <v>1862</v>
      </c>
      <c r="E344" s="226" t="s">
        <v>9</v>
      </c>
      <c r="F344" s="226" t="s">
        <v>528</v>
      </c>
      <c r="G344" s="226" t="s">
        <v>47</v>
      </c>
      <c r="H344" s="226" t="s">
        <v>963</v>
      </c>
      <c r="I344" s="226" t="s">
        <v>168</v>
      </c>
      <c r="J344" s="226" t="s">
        <v>1219</v>
      </c>
      <c r="K344" s="226" t="s">
        <v>805</v>
      </c>
      <c r="L344" s="227">
        <v>0</v>
      </c>
      <c r="M344" s="226" t="s">
        <v>1800</v>
      </c>
      <c r="N344" s="229">
        <v>23</v>
      </c>
      <c r="O344" s="225">
        <v>44431</v>
      </c>
      <c r="P344" s="225"/>
      <c r="Q344" s="225">
        <v>44042</v>
      </c>
      <c r="R344" s="226" t="s">
        <v>53</v>
      </c>
      <c r="S344" s="226" t="s">
        <v>96</v>
      </c>
      <c r="T344" s="226" t="s">
        <v>2843</v>
      </c>
    </row>
    <row r="345" spans="1:20" ht="9.75" customHeight="1" x14ac:dyDescent="0.25">
      <c r="A345" s="226">
        <v>161</v>
      </c>
      <c r="B345" s="226" t="s">
        <v>345</v>
      </c>
      <c r="C345" s="226" t="s">
        <v>346</v>
      </c>
      <c r="D345" s="226" t="s">
        <v>346</v>
      </c>
      <c r="E345" s="226" t="s">
        <v>9</v>
      </c>
      <c r="F345" s="226" t="s">
        <v>347</v>
      </c>
      <c r="G345" s="226" t="s">
        <v>47</v>
      </c>
      <c r="H345" s="226" t="s">
        <v>960</v>
      </c>
      <c r="I345" s="226" t="s">
        <v>44</v>
      </c>
      <c r="J345" s="226" t="s">
        <v>1219</v>
      </c>
      <c r="K345" s="226" t="s">
        <v>348</v>
      </c>
      <c r="L345" s="227">
        <v>25</v>
      </c>
      <c r="M345" s="226" t="s">
        <v>1800</v>
      </c>
      <c r="N345" s="229">
        <v>82</v>
      </c>
      <c r="O345" s="225">
        <v>44552</v>
      </c>
      <c r="P345" s="225"/>
      <c r="Q345" s="225">
        <v>42289</v>
      </c>
      <c r="R345" s="226" t="s">
        <v>53</v>
      </c>
      <c r="S345" s="226" t="s">
        <v>137</v>
      </c>
      <c r="T345" s="226" t="s">
        <v>2186</v>
      </c>
    </row>
    <row r="346" spans="1:20" ht="9.75" customHeight="1" x14ac:dyDescent="0.25">
      <c r="A346" s="226">
        <v>1955</v>
      </c>
      <c r="B346" s="226" t="s">
        <v>2291</v>
      </c>
      <c r="C346" s="226" t="s">
        <v>453</v>
      </c>
      <c r="D346" s="226" t="s">
        <v>32</v>
      </c>
      <c r="E346" s="226" t="s">
        <v>9</v>
      </c>
      <c r="F346" s="226" t="s">
        <v>61</v>
      </c>
      <c r="G346" s="226" t="s">
        <v>47</v>
      </c>
      <c r="H346" s="226" t="s">
        <v>960</v>
      </c>
      <c r="I346" s="226" t="s">
        <v>44</v>
      </c>
      <c r="J346" s="226" t="s">
        <v>1219</v>
      </c>
      <c r="K346" s="226" t="s">
        <v>2292</v>
      </c>
      <c r="L346" s="227">
        <v>0</v>
      </c>
      <c r="M346" s="226" t="s">
        <v>1800</v>
      </c>
      <c r="N346" s="229">
        <v>75</v>
      </c>
      <c r="O346" s="225">
        <v>44547</v>
      </c>
      <c r="P346" s="225"/>
      <c r="Q346" s="225"/>
      <c r="R346" s="226" t="s">
        <v>309</v>
      </c>
      <c r="S346" s="226" t="s">
        <v>1815</v>
      </c>
      <c r="T346" s="226" t="s">
        <v>2650</v>
      </c>
    </row>
    <row r="347" spans="1:20" ht="9.75" customHeight="1" x14ac:dyDescent="0.25">
      <c r="A347" s="226">
        <v>16</v>
      </c>
      <c r="B347" s="226" t="s">
        <v>534</v>
      </c>
      <c r="C347" s="226" t="s">
        <v>535</v>
      </c>
      <c r="D347" s="226" t="s">
        <v>535</v>
      </c>
      <c r="E347" s="226" t="s">
        <v>9</v>
      </c>
      <c r="F347" s="226" t="s">
        <v>61</v>
      </c>
      <c r="G347" s="226" t="s">
        <v>47</v>
      </c>
      <c r="H347" s="226" t="s">
        <v>960</v>
      </c>
      <c r="I347" s="226" t="s">
        <v>44</v>
      </c>
      <c r="J347" s="226" t="s">
        <v>1219</v>
      </c>
      <c r="K347" s="226" t="s">
        <v>536</v>
      </c>
      <c r="L347" s="227">
        <v>16</v>
      </c>
      <c r="M347" s="226" t="s">
        <v>1800</v>
      </c>
      <c r="N347" s="229">
        <v>77</v>
      </c>
      <c r="O347" s="225">
        <v>44550</v>
      </c>
      <c r="P347" s="225"/>
      <c r="Q347" s="225">
        <v>42044</v>
      </c>
      <c r="R347" s="226" t="s">
        <v>53</v>
      </c>
      <c r="S347" s="226" t="s">
        <v>137</v>
      </c>
      <c r="T347" s="226" t="s">
        <v>2187</v>
      </c>
    </row>
    <row r="348" spans="1:20" ht="9.75" customHeight="1" x14ac:dyDescent="0.25">
      <c r="A348" s="226">
        <v>1711</v>
      </c>
      <c r="B348" s="226" t="s">
        <v>1126</v>
      </c>
      <c r="C348" s="226" t="s">
        <v>806</v>
      </c>
      <c r="D348" s="226" t="s">
        <v>806</v>
      </c>
      <c r="E348" s="226" t="s">
        <v>9</v>
      </c>
      <c r="F348" s="226" t="s">
        <v>61</v>
      </c>
      <c r="G348" s="226" t="s">
        <v>47</v>
      </c>
      <c r="H348" s="226" t="s">
        <v>963</v>
      </c>
      <c r="I348" s="226" t="s">
        <v>44</v>
      </c>
      <c r="J348" s="226" t="s">
        <v>1219</v>
      </c>
      <c r="K348" s="226" t="s">
        <v>807</v>
      </c>
      <c r="L348" s="227">
        <v>18</v>
      </c>
      <c r="M348" s="226" t="s">
        <v>1800</v>
      </c>
      <c r="N348" s="229">
        <v>20</v>
      </c>
      <c r="O348" s="225">
        <v>44557</v>
      </c>
      <c r="P348" s="225"/>
      <c r="Q348" s="225"/>
      <c r="R348" s="226" t="s">
        <v>49</v>
      </c>
      <c r="S348" s="226" t="s">
        <v>2334</v>
      </c>
      <c r="T348" s="226" t="s">
        <v>2844</v>
      </c>
    </row>
    <row r="349" spans="1:20" ht="9.75" customHeight="1" x14ac:dyDescent="0.25">
      <c r="A349" s="226">
        <v>647</v>
      </c>
      <c r="B349" s="226" t="s">
        <v>1127</v>
      </c>
      <c r="C349" s="226" t="s">
        <v>326</v>
      </c>
      <c r="D349" s="226" t="s">
        <v>326</v>
      </c>
      <c r="E349" s="226" t="s">
        <v>20</v>
      </c>
      <c r="F349" s="226" t="s">
        <v>327</v>
      </c>
      <c r="G349" s="226" t="s">
        <v>47</v>
      </c>
      <c r="H349" s="226" t="s">
        <v>961</v>
      </c>
      <c r="I349" s="226" t="s">
        <v>48</v>
      </c>
      <c r="J349" s="226" t="s">
        <v>1219</v>
      </c>
      <c r="K349" s="226" t="s">
        <v>328</v>
      </c>
      <c r="L349" s="227">
        <v>7</v>
      </c>
      <c r="M349" s="226" t="s">
        <v>2097</v>
      </c>
      <c r="N349" s="229">
        <v>39</v>
      </c>
      <c r="O349" s="225">
        <v>44252</v>
      </c>
      <c r="P349" s="225"/>
      <c r="Q349" s="225">
        <v>43910</v>
      </c>
      <c r="R349" s="226" t="s">
        <v>53</v>
      </c>
      <c r="S349" s="226" t="s">
        <v>2552</v>
      </c>
      <c r="T349" s="226" t="s">
        <v>2764</v>
      </c>
    </row>
    <row r="350" spans="1:20" ht="9.75" customHeight="1" x14ac:dyDescent="0.25">
      <c r="A350" s="226">
        <v>637</v>
      </c>
      <c r="B350" s="226" t="s">
        <v>425</v>
      </c>
      <c r="C350" s="226" t="s">
        <v>426</v>
      </c>
      <c r="D350" s="226" t="s">
        <v>426</v>
      </c>
      <c r="E350" s="226" t="s">
        <v>20</v>
      </c>
      <c r="F350" s="226" t="s">
        <v>327</v>
      </c>
      <c r="G350" s="226" t="s">
        <v>47</v>
      </c>
      <c r="H350" s="226" t="s">
        <v>961</v>
      </c>
      <c r="I350" s="226" t="s">
        <v>48</v>
      </c>
      <c r="J350" s="226" t="s">
        <v>1219</v>
      </c>
      <c r="K350" s="226" t="s">
        <v>427</v>
      </c>
      <c r="L350" s="227">
        <v>6</v>
      </c>
      <c r="M350" s="226" t="s">
        <v>2097</v>
      </c>
      <c r="N350" s="229">
        <v>5</v>
      </c>
      <c r="O350" s="225">
        <v>44481</v>
      </c>
      <c r="P350" s="225"/>
      <c r="Q350" s="225">
        <v>42492</v>
      </c>
      <c r="R350" s="226" t="s">
        <v>53</v>
      </c>
      <c r="S350" s="226" t="s">
        <v>1225</v>
      </c>
      <c r="T350" s="226" t="s">
        <v>2765</v>
      </c>
    </row>
    <row r="351" spans="1:20" ht="9.75" customHeight="1" x14ac:dyDescent="0.25">
      <c r="A351" s="226">
        <v>653</v>
      </c>
      <c r="B351" s="226" t="s">
        <v>403</v>
      </c>
      <c r="C351" s="226" t="s">
        <v>404</v>
      </c>
      <c r="D351" s="226" t="s">
        <v>404</v>
      </c>
      <c r="E351" s="226" t="s">
        <v>20</v>
      </c>
      <c r="F351" s="226" t="s">
        <v>327</v>
      </c>
      <c r="G351" s="226" t="s">
        <v>43</v>
      </c>
      <c r="H351" s="226" t="s">
        <v>961</v>
      </c>
      <c r="I351" s="226" t="s">
        <v>44</v>
      </c>
      <c r="J351" s="226" t="s">
        <v>1219</v>
      </c>
      <c r="K351" s="226" t="s">
        <v>405</v>
      </c>
      <c r="L351" s="227">
        <v>2</v>
      </c>
      <c r="M351" s="226" t="s">
        <v>2097</v>
      </c>
      <c r="N351" s="229">
        <v>25</v>
      </c>
      <c r="O351" s="225">
        <v>44480</v>
      </c>
      <c r="P351" s="225"/>
      <c r="Q351" s="225">
        <v>42605</v>
      </c>
      <c r="R351" s="226" t="s">
        <v>53</v>
      </c>
      <c r="S351" s="226" t="s">
        <v>137</v>
      </c>
      <c r="T351" s="226" t="s">
        <v>2766</v>
      </c>
    </row>
    <row r="352" spans="1:20" ht="9.75" customHeight="1" x14ac:dyDescent="0.25">
      <c r="A352" s="226">
        <v>91</v>
      </c>
      <c r="B352" s="226" t="s">
        <v>235</v>
      </c>
      <c r="C352" s="226" t="s">
        <v>236</v>
      </c>
      <c r="D352" s="226" t="s">
        <v>32</v>
      </c>
      <c r="E352" s="226" t="s">
        <v>20</v>
      </c>
      <c r="F352" s="226" t="s">
        <v>237</v>
      </c>
      <c r="G352" s="226" t="s">
        <v>47</v>
      </c>
      <c r="H352" s="226" t="s">
        <v>960</v>
      </c>
      <c r="I352" s="226" t="s">
        <v>44</v>
      </c>
      <c r="J352" s="226" t="s">
        <v>1219</v>
      </c>
      <c r="K352" s="226" t="s">
        <v>238</v>
      </c>
      <c r="L352" s="227">
        <v>7</v>
      </c>
      <c r="M352" s="226" t="s">
        <v>2097</v>
      </c>
      <c r="N352" s="229">
        <v>88</v>
      </c>
      <c r="O352" s="225">
        <v>44225</v>
      </c>
      <c r="P352" s="225"/>
      <c r="Q352" s="225">
        <v>44043</v>
      </c>
      <c r="R352" s="226" t="s">
        <v>53</v>
      </c>
      <c r="S352" s="226" t="s">
        <v>50</v>
      </c>
      <c r="T352" s="226" t="s">
        <v>32</v>
      </c>
    </row>
    <row r="353" spans="1:20" ht="9.75" customHeight="1" x14ac:dyDescent="0.25">
      <c r="A353" s="226">
        <v>1713</v>
      </c>
      <c r="B353" s="226" t="s">
        <v>1128</v>
      </c>
      <c r="C353" s="226" t="s">
        <v>463</v>
      </c>
      <c r="D353" s="226" t="s">
        <v>463</v>
      </c>
      <c r="E353" s="226" t="s">
        <v>20</v>
      </c>
      <c r="F353" s="226" t="s">
        <v>291</v>
      </c>
      <c r="G353" s="226" t="s">
        <v>47</v>
      </c>
      <c r="H353" s="226" t="s">
        <v>963</v>
      </c>
      <c r="I353" s="226" t="s">
        <v>44</v>
      </c>
      <c r="J353" s="226" t="s">
        <v>1219</v>
      </c>
      <c r="K353" s="226" t="s">
        <v>464</v>
      </c>
      <c r="L353" s="227">
        <v>11</v>
      </c>
      <c r="M353" s="226" t="s">
        <v>2097</v>
      </c>
      <c r="N353" s="229">
        <v>87</v>
      </c>
      <c r="O353" s="225">
        <v>44252</v>
      </c>
      <c r="P353" s="225"/>
      <c r="Q353" s="225">
        <v>44095</v>
      </c>
      <c r="R353" s="226" t="s">
        <v>53</v>
      </c>
      <c r="S353" s="226" t="s">
        <v>50</v>
      </c>
      <c r="T353" s="226" t="s">
        <v>32</v>
      </c>
    </row>
    <row r="354" spans="1:20" ht="9.75" customHeight="1" x14ac:dyDescent="0.25">
      <c r="A354" s="226">
        <v>1260</v>
      </c>
      <c r="B354" s="226" t="s">
        <v>966</v>
      </c>
      <c r="C354" s="226" t="s">
        <v>329</v>
      </c>
      <c r="D354" s="226" t="s">
        <v>32</v>
      </c>
      <c r="E354" s="226" t="s">
        <v>20</v>
      </c>
      <c r="F354" s="226" t="s">
        <v>330</v>
      </c>
      <c r="G354" s="226" t="s">
        <v>47</v>
      </c>
      <c r="H354" s="226" t="s">
        <v>962</v>
      </c>
      <c r="I354" s="226" t="s">
        <v>44</v>
      </c>
      <c r="J354" s="226" t="s">
        <v>1219</v>
      </c>
      <c r="K354" s="226" t="s">
        <v>331</v>
      </c>
      <c r="L354" s="227">
        <v>7</v>
      </c>
      <c r="M354" s="226" t="s">
        <v>2097</v>
      </c>
      <c r="N354" s="229">
        <v>16</v>
      </c>
      <c r="O354" s="225">
        <v>44244</v>
      </c>
      <c r="P354" s="225"/>
      <c r="Q354" s="225">
        <v>44053</v>
      </c>
      <c r="R354" s="226" t="s">
        <v>53</v>
      </c>
      <c r="S354" s="226" t="s">
        <v>67</v>
      </c>
      <c r="T354" s="226" t="s">
        <v>32</v>
      </c>
    </row>
    <row r="355" spans="1:20" ht="9.75" customHeight="1" x14ac:dyDescent="0.25">
      <c r="A355" s="226">
        <v>115</v>
      </c>
      <c r="B355" s="226" t="s">
        <v>361</v>
      </c>
      <c r="C355" s="226" t="s">
        <v>362</v>
      </c>
      <c r="D355" s="226" t="s">
        <v>32</v>
      </c>
      <c r="E355" s="226" t="s">
        <v>20</v>
      </c>
      <c r="F355" s="226" t="s">
        <v>333</v>
      </c>
      <c r="G355" s="226" t="s">
        <v>47</v>
      </c>
      <c r="H355" s="226" t="s">
        <v>960</v>
      </c>
      <c r="I355" s="226" t="s">
        <v>44</v>
      </c>
      <c r="J355" s="226" t="s">
        <v>1219</v>
      </c>
      <c r="K355" s="226" t="s">
        <v>363</v>
      </c>
      <c r="L355" s="227">
        <v>10</v>
      </c>
      <c r="M355" s="226" t="s">
        <v>2097</v>
      </c>
      <c r="N355" s="229">
        <v>52</v>
      </c>
      <c r="O355" s="225">
        <v>44480</v>
      </c>
      <c r="P355" s="225"/>
      <c r="Q355" s="225">
        <v>44043</v>
      </c>
      <c r="R355" s="226" t="s">
        <v>53</v>
      </c>
      <c r="S355" s="226" t="s">
        <v>50</v>
      </c>
      <c r="T355" s="226" t="s">
        <v>2767</v>
      </c>
    </row>
    <row r="356" spans="1:20" ht="9.75" customHeight="1" x14ac:dyDescent="0.25">
      <c r="A356" s="226">
        <v>1262</v>
      </c>
      <c r="B356" s="226" t="s">
        <v>967</v>
      </c>
      <c r="C356" s="226" t="s">
        <v>428</v>
      </c>
      <c r="D356" s="226" t="s">
        <v>428</v>
      </c>
      <c r="E356" s="226" t="s">
        <v>20</v>
      </c>
      <c r="F356" s="226" t="s">
        <v>333</v>
      </c>
      <c r="G356" s="226" t="s">
        <v>47</v>
      </c>
      <c r="H356" s="226" t="s">
        <v>962</v>
      </c>
      <c r="I356" s="226" t="s">
        <v>44</v>
      </c>
      <c r="J356" s="226" t="s">
        <v>1219</v>
      </c>
      <c r="K356" s="226" t="s">
        <v>429</v>
      </c>
      <c r="L356" s="227">
        <v>9</v>
      </c>
      <c r="M356" s="226" t="s">
        <v>2097</v>
      </c>
      <c r="N356" s="229">
        <v>36</v>
      </c>
      <c r="O356" s="225">
        <v>44480</v>
      </c>
      <c r="P356" s="225"/>
      <c r="Q356" s="225">
        <v>43539</v>
      </c>
      <c r="R356" s="226" t="s">
        <v>53</v>
      </c>
      <c r="S356" s="226" t="s">
        <v>67</v>
      </c>
      <c r="T356" s="226" t="s">
        <v>32</v>
      </c>
    </row>
    <row r="357" spans="1:20" ht="9.75" customHeight="1" x14ac:dyDescent="0.25">
      <c r="A357" s="226">
        <v>1263</v>
      </c>
      <c r="B357" s="226" t="s">
        <v>968</v>
      </c>
      <c r="C357" s="226" t="s">
        <v>332</v>
      </c>
      <c r="D357" s="226" t="s">
        <v>332</v>
      </c>
      <c r="E357" s="226" t="s">
        <v>20</v>
      </c>
      <c r="F357" s="226" t="s">
        <v>333</v>
      </c>
      <c r="G357" s="226" t="s">
        <v>47</v>
      </c>
      <c r="H357" s="226" t="s">
        <v>962</v>
      </c>
      <c r="I357" s="226" t="s">
        <v>44</v>
      </c>
      <c r="J357" s="226" t="s">
        <v>1219</v>
      </c>
      <c r="K357" s="226" t="s">
        <v>334</v>
      </c>
      <c r="L357" s="227">
        <v>9</v>
      </c>
      <c r="M357" s="226" t="s">
        <v>2097</v>
      </c>
      <c r="N357" s="229">
        <v>5</v>
      </c>
      <c r="O357" s="225">
        <v>44480</v>
      </c>
      <c r="P357" s="225"/>
      <c r="Q357" s="225">
        <v>43733</v>
      </c>
      <c r="R357" s="226" t="s">
        <v>53</v>
      </c>
      <c r="S357" s="226" t="s">
        <v>317</v>
      </c>
      <c r="T357" s="226" t="s">
        <v>2768</v>
      </c>
    </row>
    <row r="358" spans="1:20" ht="9.75" customHeight="1" x14ac:dyDescent="0.25">
      <c r="A358" s="226">
        <v>147</v>
      </c>
      <c r="B358" s="226" t="s">
        <v>239</v>
      </c>
      <c r="C358" s="226" t="s">
        <v>2065</v>
      </c>
      <c r="D358" s="226" t="s">
        <v>240</v>
      </c>
      <c r="E358" s="226" t="s">
        <v>20</v>
      </c>
      <c r="F358" s="226" t="s">
        <v>20</v>
      </c>
      <c r="G358" s="226" t="s">
        <v>47</v>
      </c>
      <c r="H358" s="226" t="s">
        <v>960</v>
      </c>
      <c r="I358" s="226" t="s">
        <v>44</v>
      </c>
      <c r="J358" s="226" t="s">
        <v>1219</v>
      </c>
      <c r="K358" s="226" t="s">
        <v>241</v>
      </c>
      <c r="L358" s="227">
        <v>25</v>
      </c>
      <c r="M358" s="226" t="s">
        <v>2097</v>
      </c>
      <c r="N358" s="229">
        <v>99</v>
      </c>
      <c r="O358" s="225">
        <v>44480</v>
      </c>
      <c r="P358" s="225"/>
      <c r="Q358" s="225">
        <v>43330</v>
      </c>
      <c r="R358" s="226" t="s">
        <v>53</v>
      </c>
      <c r="S358" s="226" t="s">
        <v>67</v>
      </c>
      <c r="T358" s="226" t="s">
        <v>32</v>
      </c>
    </row>
    <row r="359" spans="1:20" ht="9.75" customHeight="1" x14ac:dyDescent="0.25">
      <c r="A359" s="226">
        <v>1933</v>
      </c>
      <c r="B359" s="226" t="s">
        <v>971</v>
      </c>
      <c r="C359" s="226" t="s">
        <v>274</v>
      </c>
      <c r="D359" s="226" t="s">
        <v>32</v>
      </c>
      <c r="E359" s="226" t="s">
        <v>20</v>
      </c>
      <c r="F359" s="226" t="s">
        <v>20</v>
      </c>
      <c r="G359" s="226" t="s">
        <v>47</v>
      </c>
      <c r="H359" s="226" t="s">
        <v>960</v>
      </c>
      <c r="I359" s="226" t="s">
        <v>48</v>
      </c>
      <c r="J359" s="226" t="s">
        <v>1219</v>
      </c>
      <c r="K359" s="226" t="s">
        <v>1934</v>
      </c>
      <c r="L359" s="227">
        <v>0</v>
      </c>
      <c r="M359" s="226" t="s">
        <v>2097</v>
      </c>
      <c r="N359" s="229">
        <v>40</v>
      </c>
      <c r="O359" s="225">
        <v>44480</v>
      </c>
      <c r="P359" s="225"/>
      <c r="Q359" s="225">
        <v>43692</v>
      </c>
      <c r="R359" s="226" t="s">
        <v>53</v>
      </c>
      <c r="S359" s="226" t="s">
        <v>67</v>
      </c>
      <c r="T359" s="226" t="s">
        <v>2769</v>
      </c>
    </row>
    <row r="360" spans="1:20" ht="9.75" customHeight="1" x14ac:dyDescent="0.25">
      <c r="A360" s="226">
        <v>1909</v>
      </c>
      <c r="B360" s="226" t="s">
        <v>1913</v>
      </c>
      <c r="C360" s="226" t="s">
        <v>1129</v>
      </c>
      <c r="D360" s="226" t="s">
        <v>32</v>
      </c>
      <c r="E360" s="226" t="s">
        <v>20</v>
      </c>
      <c r="F360" s="226" t="s">
        <v>20</v>
      </c>
      <c r="G360" s="226" t="s">
        <v>47</v>
      </c>
      <c r="H360" s="226" t="s">
        <v>960</v>
      </c>
      <c r="I360" s="226" t="s">
        <v>48</v>
      </c>
      <c r="J360" s="226" t="s">
        <v>1219</v>
      </c>
      <c r="K360" s="226" t="s">
        <v>948</v>
      </c>
      <c r="L360" s="227">
        <v>12</v>
      </c>
      <c r="M360" s="226" t="s">
        <v>2097</v>
      </c>
      <c r="N360" s="229">
        <v>99</v>
      </c>
      <c r="O360" s="225">
        <v>44104</v>
      </c>
      <c r="P360" s="225"/>
      <c r="Q360" s="225"/>
      <c r="R360" s="226" t="s">
        <v>49</v>
      </c>
      <c r="S360" s="226" t="s">
        <v>2334</v>
      </c>
      <c r="T360" s="226" t="s">
        <v>32</v>
      </c>
    </row>
    <row r="361" spans="1:20" ht="9.75" customHeight="1" x14ac:dyDescent="0.25">
      <c r="A361" s="226">
        <v>99</v>
      </c>
      <c r="B361" s="226" t="s">
        <v>1076</v>
      </c>
      <c r="C361" s="226" t="s">
        <v>2372</v>
      </c>
      <c r="D361" s="226" t="s">
        <v>32</v>
      </c>
      <c r="E361" s="226" t="s">
        <v>20</v>
      </c>
      <c r="F361" s="226" t="s">
        <v>20</v>
      </c>
      <c r="G361" s="226" t="s">
        <v>47</v>
      </c>
      <c r="H361" s="226" t="s">
        <v>960</v>
      </c>
      <c r="I361" s="226" t="s">
        <v>44</v>
      </c>
      <c r="J361" s="226" t="s">
        <v>1219</v>
      </c>
      <c r="K361" s="226" t="s">
        <v>627</v>
      </c>
      <c r="L361" s="227">
        <v>22</v>
      </c>
      <c r="M361" s="226" t="s">
        <v>2097</v>
      </c>
      <c r="N361" s="229">
        <v>5</v>
      </c>
      <c r="O361" s="225">
        <v>44480</v>
      </c>
      <c r="P361" s="225"/>
      <c r="Q361" s="225"/>
      <c r="R361" s="226" t="s">
        <v>1222</v>
      </c>
      <c r="S361" s="226" t="s">
        <v>211</v>
      </c>
      <c r="T361" s="226" t="s">
        <v>2561</v>
      </c>
    </row>
    <row r="362" spans="1:20" ht="9.75" customHeight="1" x14ac:dyDescent="0.25">
      <c r="A362" s="226">
        <v>1264</v>
      </c>
      <c r="B362" s="226" t="s">
        <v>1130</v>
      </c>
      <c r="C362" s="226" t="s">
        <v>2027</v>
      </c>
      <c r="D362" s="226" t="s">
        <v>2027</v>
      </c>
      <c r="E362" s="226" t="s">
        <v>20</v>
      </c>
      <c r="F362" s="226" t="s">
        <v>20</v>
      </c>
      <c r="G362" s="226" t="s">
        <v>47</v>
      </c>
      <c r="H362" s="226" t="s">
        <v>962</v>
      </c>
      <c r="I362" s="226" t="s">
        <v>44</v>
      </c>
      <c r="J362" s="226" t="s">
        <v>1219</v>
      </c>
      <c r="K362" s="226" t="s">
        <v>335</v>
      </c>
      <c r="L362" s="227">
        <v>20</v>
      </c>
      <c r="M362" s="226" t="s">
        <v>2097</v>
      </c>
      <c r="N362" s="229">
        <v>9</v>
      </c>
      <c r="O362" s="225">
        <v>44480</v>
      </c>
      <c r="P362" s="225"/>
      <c r="Q362" s="225">
        <v>43753</v>
      </c>
      <c r="R362" s="226" t="s">
        <v>53</v>
      </c>
      <c r="S362" s="226" t="s">
        <v>2337</v>
      </c>
      <c r="T362" s="226" t="s">
        <v>2845</v>
      </c>
    </row>
    <row r="363" spans="1:20" ht="9.75" customHeight="1" x14ac:dyDescent="0.25">
      <c r="A363" s="226">
        <v>1270</v>
      </c>
      <c r="B363" s="226" t="s">
        <v>969</v>
      </c>
      <c r="C363" s="226" t="s">
        <v>337</v>
      </c>
      <c r="D363" s="226" t="s">
        <v>337</v>
      </c>
      <c r="E363" s="226" t="s">
        <v>20</v>
      </c>
      <c r="F363" s="226" t="s">
        <v>20</v>
      </c>
      <c r="G363" s="226" t="s">
        <v>47</v>
      </c>
      <c r="H363" s="226" t="s">
        <v>962</v>
      </c>
      <c r="I363" s="226" t="s">
        <v>44</v>
      </c>
      <c r="J363" s="226" t="s">
        <v>1219</v>
      </c>
      <c r="K363" s="226" t="s">
        <v>338</v>
      </c>
      <c r="L363" s="227">
        <v>9</v>
      </c>
      <c r="M363" s="226" t="s">
        <v>2097</v>
      </c>
      <c r="N363" s="229">
        <v>1</v>
      </c>
      <c r="O363" s="225">
        <v>44550</v>
      </c>
      <c r="P363" s="225"/>
      <c r="Q363" s="225">
        <v>41698</v>
      </c>
      <c r="R363" s="226" t="s">
        <v>53</v>
      </c>
      <c r="S363" s="226" t="s">
        <v>317</v>
      </c>
      <c r="T363" s="226" t="s">
        <v>2542</v>
      </c>
    </row>
    <row r="364" spans="1:20" ht="9.75" customHeight="1" x14ac:dyDescent="0.25">
      <c r="A364" s="226">
        <v>1287</v>
      </c>
      <c r="B364" s="226" t="s">
        <v>970</v>
      </c>
      <c r="C364" s="226" t="s">
        <v>430</v>
      </c>
      <c r="D364" s="226" t="s">
        <v>32</v>
      </c>
      <c r="E364" s="226" t="s">
        <v>20</v>
      </c>
      <c r="F364" s="226" t="s">
        <v>20</v>
      </c>
      <c r="G364" s="226" t="s">
        <v>47</v>
      </c>
      <c r="H364" s="226" t="s">
        <v>962</v>
      </c>
      <c r="I364" s="226" t="s">
        <v>48</v>
      </c>
      <c r="J364" s="226" t="s">
        <v>1219</v>
      </c>
      <c r="K364" s="226" t="s">
        <v>431</v>
      </c>
      <c r="L364" s="227">
        <v>23</v>
      </c>
      <c r="M364" s="226" t="s">
        <v>2097</v>
      </c>
      <c r="N364" s="229">
        <v>93</v>
      </c>
      <c r="O364" s="225">
        <v>44211</v>
      </c>
      <c r="P364" s="225"/>
      <c r="Q364" s="225">
        <v>43910</v>
      </c>
      <c r="R364" s="226" t="s">
        <v>53</v>
      </c>
      <c r="S364" s="226" t="s">
        <v>50</v>
      </c>
      <c r="T364" s="226" t="s">
        <v>32</v>
      </c>
    </row>
    <row r="365" spans="1:20" ht="9.75" customHeight="1" x14ac:dyDescent="0.25">
      <c r="A365" s="226">
        <v>1717</v>
      </c>
      <c r="B365" s="226" t="s">
        <v>1131</v>
      </c>
      <c r="C365" s="226" t="s">
        <v>552</v>
      </c>
      <c r="D365" s="226" t="s">
        <v>32</v>
      </c>
      <c r="E365" s="226" t="s">
        <v>20</v>
      </c>
      <c r="F365" s="226" t="s">
        <v>20</v>
      </c>
      <c r="G365" s="226" t="s">
        <v>47</v>
      </c>
      <c r="H365" s="226" t="s">
        <v>963</v>
      </c>
      <c r="I365" s="226" t="s">
        <v>44</v>
      </c>
      <c r="J365" s="226" t="s">
        <v>1219</v>
      </c>
      <c r="K365" s="226" t="s">
        <v>553</v>
      </c>
      <c r="L365" s="227">
        <v>24</v>
      </c>
      <c r="M365" s="226" t="s">
        <v>2097</v>
      </c>
      <c r="N365" s="229">
        <v>12</v>
      </c>
      <c r="O365" s="225">
        <v>44480</v>
      </c>
      <c r="P365" s="225"/>
      <c r="Q365" s="225">
        <v>43878</v>
      </c>
      <c r="R365" s="226" t="s">
        <v>53</v>
      </c>
      <c r="S365" s="226" t="s">
        <v>2706</v>
      </c>
      <c r="T365" s="226" t="s">
        <v>2770</v>
      </c>
    </row>
    <row r="366" spans="1:20" ht="9.75" customHeight="1" x14ac:dyDescent="0.25">
      <c r="A366" s="226">
        <v>1718</v>
      </c>
      <c r="B366" s="226" t="s">
        <v>1132</v>
      </c>
      <c r="C366" s="226" t="s">
        <v>554</v>
      </c>
      <c r="D366" s="226" t="s">
        <v>32</v>
      </c>
      <c r="E366" s="226" t="s">
        <v>20</v>
      </c>
      <c r="F366" s="226" t="s">
        <v>20</v>
      </c>
      <c r="G366" s="226" t="s">
        <v>47</v>
      </c>
      <c r="H366" s="226" t="s">
        <v>963</v>
      </c>
      <c r="I366" s="226" t="s">
        <v>44</v>
      </c>
      <c r="J366" s="226" t="s">
        <v>1219</v>
      </c>
      <c r="K366" s="226" t="s">
        <v>555</v>
      </c>
      <c r="L366" s="227">
        <v>11</v>
      </c>
      <c r="M366" s="226" t="s">
        <v>2097</v>
      </c>
      <c r="N366" s="229">
        <v>73</v>
      </c>
      <c r="O366" s="225">
        <v>44252</v>
      </c>
      <c r="P366" s="225"/>
      <c r="Q366" s="225">
        <v>43910</v>
      </c>
      <c r="R366" s="226" t="s">
        <v>53</v>
      </c>
      <c r="S366" s="226" t="s">
        <v>2552</v>
      </c>
      <c r="T366" s="226" t="s">
        <v>32</v>
      </c>
    </row>
    <row r="367" spans="1:20" ht="9.75" customHeight="1" x14ac:dyDescent="0.25">
      <c r="A367" s="226">
        <v>1719</v>
      </c>
      <c r="B367" s="226" t="s">
        <v>1133</v>
      </c>
      <c r="C367" s="226" t="s">
        <v>556</v>
      </c>
      <c r="D367" s="226" t="s">
        <v>556</v>
      </c>
      <c r="E367" s="226" t="s">
        <v>20</v>
      </c>
      <c r="F367" s="226" t="s">
        <v>20</v>
      </c>
      <c r="G367" s="226" t="s">
        <v>47</v>
      </c>
      <c r="H367" s="226" t="s">
        <v>963</v>
      </c>
      <c r="I367" s="226" t="s">
        <v>44</v>
      </c>
      <c r="J367" s="226" t="s">
        <v>1219</v>
      </c>
      <c r="K367" s="226" t="s">
        <v>557</v>
      </c>
      <c r="L367" s="227">
        <v>28</v>
      </c>
      <c r="M367" s="226" t="s">
        <v>2097</v>
      </c>
      <c r="N367" s="229">
        <v>87</v>
      </c>
      <c r="O367" s="225">
        <v>44221</v>
      </c>
      <c r="P367" s="225"/>
      <c r="Q367" s="225"/>
      <c r="R367" s="226" t="s">
        <v>49</v>
      </c>
      <c r="S367" s="226" t="s">
        <v>2334</v>
      </c>
      <c r="T367" s="226" t="s">
        <v>32</v>
      </c>
    </row>
    <row r="368" spans="1:20" ht="9.75" customHeight="1" x14ac:dyDescent="0.25">
      <c r="A368" s="226">
        <v>1720</v>
      </c>
      <c r="B368" s="226" t="s">
        <v>1134</v>
      </c>
      <c r="C368" s="226" t="s">
        <v>364</v>
      </c>
      <c r="D368" s="226" t="s">
        <v>32</v>
      </c>
      <c r="E368" s="226" t="s">
        <v>20</v>
      </c>
      <c r="F368" s="226" t="s">
        <v>20</v>
      </c>
      <c r="G368" s="226" t="s">
        <v>47</v>
      </c>
      <c r="H368" s="226" t="s">
        <v>963</v>
      </c>
      <c r="I368" s="226" t="s">
        <v>44</v>
      </c>
      <c r="J368" s="226" t="s">
        <v>1219</v>
      </c>
      <c r="K368" s="226" t="s">
        <v>365</v>
      </c>
      <c r="L368" s="227">
        <v>24</v>
      </c>
      <c r="M368" s="226" t="s">
        <v>2097</v>
      </c>
      <c r="N368" s="229">
        <v>71</v>
      </c>
      <c r="O368" s="225">
        <v>44224</v>
      </c>
      <c r="P368" s="225"/>
      <c r="Q368" s="225"/>
      <c r="R368" s="226" t="s">
        <v>49</v>
      </c>
      <c r="S368" s="226" t="s">
        <v>2334</v>
      </c>
      <c r="T368" s="226" t="s">
        <v>32</v>
      </c>
    </row>
    <row r="369" spans="1:20" ht="9.75" customHeight="1" x14ac:dyDescent="0.25">
      <c r="A369" s="226">
        <v>1721</v>
      </c>
      <c r="B369" s="226" t="s">
        <v>1135</v>
      </c>
      <c r="C369" s="226" t="s">
        <v>558</v>
      </c>
      <c r="D369" s="226" t="s">
        <v>558</v>
      </c>
      <c r="E369" s="226" t="s">
        <v>20</v>
      </c>
      <c r="F369" s="226" t="s">
        <v>20</v>
      </c>
      <c r="G369" s="226" t="s">
        <v>47</v>
      </c>
      <c r="H369" s="226" t="s">
        <v>963</v>
      </c>
      <c r="I369" s="226" t="s">
        <v>44</v>
      </c>
      <c r="J369" s="226" t="s">
        <v>1219</v>
      </c>
      <c r="K369" s="226" t="s">
        <v>559</v>
      </c>
      <c r="L369" s="227">
        <v>24</v>
      </c>
      <c r="M369" s="226" t="s">
        <v>2097</v>
      </c>
      <c r="N369" s="229">
        <v>14</v>
      </c>
      <c r="O369" s="225">
        <v>44480</v>
      </c>
      <c r="P369" s="225"/>
      <c r="Q369" s="225">
        <v>43753</v>
      </c>
      <c r="R369" s="226" t="s">
        <v>53</v>
      </c>
      <c r="S369" s="226" t="s">
        <v>50</v>
      </c>
      <c r="T369" s="226" t="s">
        <v>32</v>
      </c>
    </row>
    <row r="370" spans="1:20" ht="9.75" customHeight="1" x14ac:dyDescent="0.25">
      <c r="A370" s="226">
        <v>1723</v>
      </c>
      <c r="B370" s="226" t="s">
        <v>1136</v>
      </c>
      <c r="C370" s="226" t="s">
        <v>560</v>
      </c>
      <c r="D370" s="226" t="s">
        <v>560</v>
      </c>
      <c r="E370" s="226" t="s">
        <v>20</v>
      </c>
      <c r="F370" s="226" t="s">
        <v>20</v>
      </c>
      <c r="G370" s="226" t="s">
        <v>47</v>
      </c>
      <c r="H370" s="226" t="s">
        <v>963</v>
      </c>
      <c r="I370" s="226" t="s">
        <v>44</v>
      </c>
      <c r="J370" s="226" t="s">
        <v>1219</v>
      </c>
      <c r="K370" s="226" t="s">
        <v>561</v>
      </c>
      <c r="L370" s="227">
        <v>24</v>
      </c>
      <c r="M370" s="226" t="s">
        <v>2097</v>
      </c>
      <c r="N370" s="229">
        <v>45</v>
      </c>
      <c r="O370" s="225">
        <v>44207</v>
      </c>
      <c r="P370" s="225"/>
      <c r="Q370" s="225">
        <v>44053</v>
      </c>
      <c r="R370" s="226" t="s">
        <v>53</v>
      </c>
      <c r="S370" s="226" t="s">
        <v>2552</v>
      </c>
      <c r="T370" s="226" t="s">
        <v>32</v>
      </c>
    </row>
    <row r="371" spans="1:20" ht="9.75" customHeight="1" x14ac:dyDescent="0.25">
      <c r="A371" s="226">
        <v>1724</v>
      </c>
      <c r="B371" s="226" t="s">
        <v>1137</v>
      </c>
      <c r="C371" s="226" t="s">
        <v>318</v>
      </c>
      <c r="D371" s="226" t="s">
        <v>318</v>
      </c>
      <c r="E371" s="226" t="s">
        <v>20</v>
      </c>
      <c r="F371" s="226" t="s">
        <v>20</v>
      </c>
      <c r="G371" s="226" t="s">
        <v>47</v>
      </c>
      <c r="H371" s="226" t="s">
        <v>963</v>
      </c>
      <c r="I371" s="226" t="s">
        <v>44</v>
      </c>
      <c r="J371" s="226" t="s">
        <v>1219</v>
      </c>
      <c r="K371" s="226" t="s">
        <v>319</v>
      </c>
      <c r="L371" s="227">
        <v>27</v>
      </c>
      <c r="M371" s="226" t="s">
        <v>2097</v>
      </c>
      <c r="N371" s="229">
        <v>78</v>
      </c>
      <c r="O371" s="225">
        <v>44214</v>
      </c>
      <c r="P371" s="225"/>
      <c r="Q371" s="225">
        <v>43845</v>
      </c>
      <c r="R371" s="226" t="s">
        <v>53</v>
      </c>
      <c r="S371" s="226" t="s">
        <v>67</v>
      </c>
      <c r="T371" s="226" t="s">
        <v>32</v>
      </c>
    </row>
    <row r="372" spans="1:20" ht="9.75" customHeight="1" x14ac:dyDescent="0.25">
      <c r="A372" s="226">
        <v>1725</v>
      </c>
      <c r="B372" s="226" t="s">
        <v>2846</v>
      </c>
      <c r="C372" s="226" t="s">
        <v>809</v>
      </c>
      <c r="D372" s="226" t="s">
        <v>32</v>
      </c>
      <c r="E372" s="226" t="s">
        <v>20</v>
      </c>
      <c r="F372" s="226" t="s">
        <v>20</v>
      </c>
      <c r="G372" s="226" t="s">
        <v>47</v>
      </c>
      <c r="H372" s="226" t="s">
        <v>963</v>
      </c>
      <c r="I372" s="226" t="s">
        <v>44</v>
      </c>
      <c r="J372" s="226" t="s">
        <v>1219</v>
      </c>
      <c r="K372" s="226" t="s">
        <v>810</v>
      </c>
      <c r="L372" s="227">
        <v>27</v>
      </c>
      <c r="M372" s="226" t="s">
        <v>2097</v>
      </c>
      <c r="N372" s="229">
        <v>53</v>
      </c>
      <c r="O372" s="225">
        <v>44224</v>
      </c>
      <c r="P372" s="225"/>
      <c r="Q372" s="225"/>
      <c r="R372" s="226" t="s">
        <v>49</v>
      </c>
      <c r="S372" s="226" t="s">
        <v>2334</v>
      </c>
      <c r="T372" s="226" t="s">
        <v>32</v>
      </c>
    </row>
    <row r="373" spans="1:20" ht="9.75" customHeight="1" x14ac:dyDescent="0.25">
      <c r="A373" s="226">
        <v>1712</v>
      </c>
      <c r="B373" s="226" t="s">
        <v>2298</v>
      </c>
      <c r="C373" s="226" t="s">
        <v>2299</v>
      </c>
      <c r="D373" s="226" t="s">
        <v>32</v>
      </c>
      <c r="E373" s="226" t="s">
        <v>20</v>
      </c>
      <c r="F373" s="226" t="s">
        <v>20</v>
      </c>
      <c r="G373" s="226" t="s">
        <v>47</v>
      </c>
      <c r="H373" s="226" t="s">
        <v>963</v>
      </c>
      <c r="I373" s="226" t="s">
        <v>44</v>
      </c>
      <c r="J373" s="226" t="s">
        <v>1219</v>
      </c>
      <c r="K373" s="226" t="s">
        <v>808</v>
      </c>
      <c r="L373" s="227">
        <v>8</v>
      </c>
      <c r="M373" s="226" t="s">
        <v>2097</v>
      </c>
      <c r="N373" s="229">
        <v>73</v>
      </c>
      <c r="O373" s="225">
        <v>44252</v>
      </c>
      <c r="P373" s="225"/>
      <c r="Q373" s="225">
        <v>43909</v>
      </c>
      <c r="R373" s="226" t="s">
        <v>53</v>
      </c>
      <c r="S373" s="226" t="s">
        <v>50</v>
      </c>
      <c r="T373" s="226" t="s">
        <v>32</v>
      </c>
    </row>
    <row r="374" spans="1:20" ht="9.75" customHeight="1" x14ac:dyDescent="0.25">
      <c r="A374" s="226">
        <v>1736</v>
      </c>
      <c r="B374" s="226" t="s">
        <v>1138</v>
      </c>
      <c r="C374" s="226" t="s">
        <v>369</v>
      </c>
      <c r="D374" s="226" t="s">
        <v>32</v>
      </c>
      <c r="E374" s="226" t="s">
        <v>20</v>
      </c>
      <c r="F374" s="226" t="s">
        <v>20</v>
      </c>
      <c r="G374" s="226" t="s">
        <v>47</v>
      </c>
      <c r="H374" s="226" t="s">
        <v>963</v>
      </c>
      <c r="I374" s="226" t="s">
        <v>48</v>
      </c>
      <c r="J374" s="226" t="s">
        <v>1219</v>
      </c>
      <c r="K374" s="226" t="s">
        <v>370</v>
      </c>
      <c r="L374" s="227">
        <v>8</v>
      </c>
      <c r="M374" s="226" t="s">
        <v>2097</v>
      </c>
      <c r="N374" s="229">
        <v>41</v>
      </c>
      <c r="O374" s="225">
        <v>44211</v>
      </c>
      <c r="P374" s="225"/>
      <c r="Q374" s="225">
        <v>44001</v>
      </c>
      <c r="R374" s="226" t="s">
        <v>53</v>
      </c>
      <c r="S374" s="226" t="s">
        <v>2552</v>
      </c>
      <c r="T374" s="226" t="s">
        <v>32</v>
      </c>
    </row>
    <row r="375" spans="1:20" ht="9.75" customHeight="1" x14ac:dyDescent="0.25">
      <c r="A375" s="226">
        <v>1739</v>
      </c>
      <c r="B375" s="226" t="s">
        <v>1139</v>
      </c>
      <c r="C375" s="226" t="s">
        <v>444</v>
      </c>
      <c r="D375" s="226" t="s">
        <v>444</v>
      </c>
      <c r="E375" s="226" t="s">
        <v>20</v>
      </c>
      <c r="F375" s="226" t="s">
        <v>20</v>
      </c>
      <c r="G375" s="226" t="s">
        <v>47</v>
      </c>
      <c r="H375" s="226" t="s">
        <v>963</v>
      </c>
      <c r="I375" s="226" t="s">
        <v>48</v>
      </c>
      <c r="J375" s="226" t="s">
        <v>1219</v>
      </c>
      <c r="K375" s="226" t="s">
        <v>445</v>
      </c>
      <c r="L375" s="227">
        <v>18</v>
      </c>
      <c r="M375" s="226" t="s">
        <v>2097</v>
      </c>
      <c r="N375" s="229">
        <v>75</v>
      </c>
      <c r="O375" s="225">
        <v>44231</v>
      </c>
      <c r="P375" s="225"/>
      <c r="Q375" s="225">
        <v>43900</v>
      </c>
      <c r="R375" s="226" t="s">
        <v>53</v>
      </c>
      <c r="S375" s="226" t="s">
        <v>67</v>
      </c>
      <c r="T375" s="226" t="s">
        <v>2771</v>
      </c>
    </row>
    <row r="376" spans="1:20" ht="9.75" customHeight="1" x14ac:dyDescent="0.25">
      <c r="A376" s="226">
        <v>1740</v>
      </c>
      <c r="B376" s="226" t="s">
        <v>2846</v>
      </c>
      <c r="C376" s="226" t="s">
        <v>811</v>
      </c>
      <c r="D376" s="226" t="s">
        <v>32</v>
      </c>
      <c r="E376" s="226" t="s">
        <v>20</v>
      </c>
      <c r="F376" s="226" t="s">
        <v>20</v>
      </c>
      <c r="G376" s="226" t="s">
        <v>47</v>
      </c>
      <c r="H376" s="226" t="s">
        <v>963</v>
      </c>
      <c r="I376" s="226" t="s">
        <v>48</v>
      </c>
      <c r="J376" s="226" t="s">
        <v>1219</v>
      </c>
      <c r="K376" s="226" t="s">
        <v>812</v>
      </c>
      <c r="L376" s="227">
        <v>21</v>
      </c>
      <c r="M376" s="226" t="s">
        <v>2097</v>
      </c>
      <c r="N376" s="229">
        <v>56</v>
      </c>
      <c r="O376" s="225">
        <v>44224</v>
      </c>
      <c r="P376" s="225"/>
      <c r="Q376" s="225"/>
      <c r="R376" s="226" t="s">
        <v>49</v>
      </c>
      <c r="S376" s="226" t="s">
        <v>2334</v>
      </c>
      <c r="T376" s="226" t="s">
        <v>32</v>
      </c>
    </row>
    <row r="377" spans="1:20" ht="9.75" customHeight="1" x14ac:dyDescent="0.25">
      <c r="A377" s="226">
        <v>1504</v>
      </c>
      <c r="B377" s="226" t="s">
        <v>1025</v>
      </c>
      <c r="C377" s="226" t="s">
        <v>2137</v>
      </c>
      <c r="D377" s="226" t="s">
        <v>32</v>
      </c>
      <c r="E377" s="226" t="s">
        <v>20</v>
      </c>
      <c r="F377" s="226" t="s">
        <v>20</v>
      </c>
      <c r="G377" s="226" t="s">
        <v>47</v>
      </c>
      <c r="H377" s="226" t="s">
        <v>963</v>
      </c>
      <c r="I377" s="226" t="s">
        <v>44</v>
      </c>
      <c r="J377" s="226" t="s">
        <v>1219</v>
      </c>
      <c r="K377" s="226" t="s">
        <v>474</v>
      </c>
      <c r="L377" s="227">
        <v>24</v>
      </c>
      <c r="M377" s="226" t="s">
        <v>2097</v>
      </c>
      <c r="N377" s="229">
        <v>2</v>
      </c>
      <c r="O377" s="225">
        <v>44480</v>
      </c>
      <c r="P377" s="225"/>
      <c r="Q377" s="225"/>
      <c r="R377" s="226" t="s">
        <v>1222</v>
      </c>
      <c r="S377" s="226" t="s">
        <v>2611</v>
      </c>
      <c r="T377" s="226" t="s">
        <v>2651</v>
      </c>
    </row>
    <row r="378" spans="1:20" ht="9.75" customHeight="1" x14ac:dyDescent="0.25">
      <c r="A378" s="226">
        <v>1664</v>
      </c>
      <c r="B378" s="226" t="s">
        <v>1107</v>
      </c>
      <c r="C378" s="226" t="s">
        <v>2652</v>
      </c>
      <c r="D378" s="226" t="s">
        <v>771</v>
      </c>
      <c r="E378" s="226" t="s">
        <v>20</v>
      </c>
      <c r="F378" s="226" t="s">
        <v>20</v>
      </c>
      <c r="G378" s="226" t="s">
        <v>47</v>
      </c>
      <c r="H378" s="226" t="s">
        <v>963</v>
      </c>
      <c r="I378" s="226" t="s">
        <v>48</v>
      </c>
      <c r="J378" s="226" t="s">
        <v>1219</v>
      </c>
      <c r="K378" s="226" t="s">
        <v>772</v>
      </c>
      <c r="L378" s="227">
        <v>24</v>
      </c>
      <c r="M378" s="226" t="s">
        <v>2097</v>
      </c>
      <c r="N378" s="229">
        <v>8</v>
      </c>
      <c r="O378" s="225">
        <v>44561</v>
      </c>
      <c r="P378" s="225"/>
      <c r="Q378" s="225"/>
      <c r="R378" s="226" t="s">
        <v>1222</v>
      </c>
      <c r="S378" s="226" t="s">
        <v>211</v>
      </c>
      <c r="T378" s="226" t="s">
        <v>2870</v>
      </c>
    </row>
    <row r="379" spans="1:20" ht="9.75" customHeight="1" x14ac:dyDescent="0.25">
      <c r="A379" s="226">
        <v>1451</v>
      </c>
      <c r="B379" s="226" t="s">
        <v>1005</v>
      </c>
      <c r="C379" s="226" t="s">
        <v>2466</v>
      </c>
      <c r="D379" s="226" t="s">
        <v>32</v>
      </c>
      <c r="E379" s="226" t="s">
        <v>20</v>
      </c>
      <c r="F379" s="226" t="s">
        <v>20</v>
      </c>
      <c r="G379" s="226" t="s">
        <v>47</v>
      </c>
      <c r="H379" s="226" t="s">
        <v>963</v>
      </c>
      <c r="I379" s="226" t="s">
        <v>44</v>
      </c>
      <c r="J379" s="226" t="s">
        <v>1219</v>
      </c>
      <c r="K379" s="226" t="s">
        <v>672</v>
      </c>
      <c r="L379" s="227">
        <v>21</v>
      </c>
      <c r="M379" s="226" t="s">
        <v>2097</v>
      </c>
      <c r="N379" s="229">
        <v>5</v>
      </c>
      <c r="O379" s="225">
        <v>44482</v>
      </c>
      <c r="P379" s="225"/>
      <c r="Q379" s="225"/>
      <c r="R379" s="226" t="s">
        <v>1222</v>
      </c>
      <c r="S379" s="226" t="s">
        <v>211</v>
      </c>
      <c r="T379" s="226" t="s">
        <v>32</v>
      </c>
    </row>
    <row r="380" spans="1:20" ht="9.75" customHeight="1" x14ac:dyDescent="0.25">
      <c r="A380" s="226">
        <v>1628</v>
      </c>
      <c r="B380" s="226" t="s">
        <v>1928</v>
      </c>
      <c r="C380" s="226" t="s">
        <v>2847</v>
      </c>
      <c r="D380" s="226" t="s">
        <v>32</v>
      </c>
      <c r="E380" s="226" t="s">
        <v>20</v>
      </c>
      <c r="F380" s="226" t="s">
        <v>20</v>
      </c>
      <c r="G380" s="226" t="s">
        <v>47</v>
      </c>
      <c r="H380" s="226" t="s">
        <v>963</v>
      </c>
      <c r="I380" s="226" t="s">
        <v>44</v>
      </c>
      <c r="J380" s="226" t="s">
        <v>1219</v>
      </c>
      <c r="K380" s="226" t="s">
        <v>544</v>
      </c>
      <c r="L380" s="227">
        <v>25</v>
      </c>
      <c r="M380" s="226" t="s">
        <v>2097</v>
      </c>
      <c r="N380" s="229">
        <v>1</v>
      </c>
      <c r="O380" s="225">
        <v>44617</v>
      </c>
      <c r="P380" s="225"/>
      <c r="Q380" s="225"/>
      <c r="R380" s="226" t="s">
        <v>1222</v>
      </c>
      <c r="S380" s="226" t="s">
        <v>211</v>
      </c>
      <c r="T380" s="226" t="s">
        <v>2917</v>
      </c>
    </row>
    <row r="381" spans="1:20" ht="9.75" customHeight="1" x14ac:dyDescent="0.25">
      <c r="A381" s="226">
        <v>1640</v>
      </c>
      <c r="B381" s="226" t="s">
        <v>1084</v>
      </c>
      <c r="C381" s="226" t="s">
        <v>2467</v>
      </c>
      <c r="D381" s="226" t="s">
        <v>32</v>
      </c>
      <c r="E381" s="226" t="s">
        <v>20</v>
      </c>
      <c r="F381" s="226" t="s">
        <v>20</v>
      </c>
      <c r="G381" s="226" t="s">
        <v>47</v>
      </c>
      <c r="H381" s="226" t="s">
        <v>963</v>
      </c>
      <c r="I381" s="226" t="s">
        <v>48</v>
      </c>
      <c r="J381" s="226" t="s">
        <v>1219</v>
      </c>
      <c r="K381" s="226" t="s">
        <v>551</v>
      </c>
      <c r="L381" s="227">
        <v>9</v>
      </c>
      <c r="M381" s="226" t="s">
        <v>2097</v>
      </c>
      <c r="N381" s="229">
        <v>3</v>
      </c>
      <c r="O381" s="225">
        <v>44489</v>
      </c>
      <c r="P381" s="225"/>
      <c r="Q381" s="225"/>
      <c r="R381" s="226" t="s">
        <v>1222</v>
      </c>
      <c r="S381" s="226" t="s">
        <v>96</v>
      </c>
      <c r="T381" s="226" t="s">
        <v>2871</v>
      </c>
    </row>
    <row r="382" spans="1:20" ht="9.75" customHeight="1" x14ac:dyDescent="0.25">
      <c r="A382" s="226">
        <v>662</v>
      </c>
      <c r="B382" s="226" t="s">
        <v>813</v>
      </c>
      <c r="C382" s="226" t="s">
        <v>814</v>
      </c>
      <c r="D382" s="226" t="s">
        <v>32</v>
      </c>
      <c r="E382" s="226" t="s">
        <v>20</v>
      </c>
      <c r="F382" s="226" t="s">
        <v>320</v>
      </c>
      <c r="G382" s="226" t="s">
        <v>43</v>
      </c>
      <c r="H382" s="226" t="s">
        <v>961</v>
      </c>
      <c r="I382" s="226" t="s">
        <v>44</v>
      </c>
      <c r="J382" s="226" t="s">
        <v>1219</v>
      </c>
      <c r="K382" s="226" t="s">
        <v>815</v>
      </c>
      <c r="L382" s="227">
        <v>4</v>
      </c>
      <c r="M382" s="226" t="s">
        <v>2097</v>
      </c>
      <c r="N382" s="229">
        <v>0</v>
      </c>
      <c r="O382" s="225">
        <v>44418</v>
      </c>
      <c r="P382" s="225"/>
      <c r="Q382" s="225"/>
      <c r="R382" s="226" t="s">
        <v>309</v>
      </c>
      <c r="S382" s="226" t="s">
        <v>366</v>
      </c>
      <c r="T382" s="226" t="s">
        <v>2772</v>
      </c>
    </row>
    <row r="383" spans="1:20" ht="9.75" customHeight="1" x14ac:dyDescent="0.25">
      <c r="A383" s="226">
        <v>1744</v>
      </c>
      <c r="B383" s="226" t="s">
        <v>32</v>
      </c>
      <c r="C383" s="226" t="s">
        <v>816</v>
      </c>
      <c r="D383" s="226" t="s">
        <v>32</v>
      </c>
      <c r="E383" s="226" t="s">
        <v>20</v>
      </c>
      <c r="F383" s="226" t="s">
        <v>320</v>
      </c>
      <c r="G383" s="226" t="s">
        <v>47</v>
      </c>
      <c r="H383" s="226" t="s">
        <v>963</v>
      </c>
      <c r="I383" s="226" t="s">
        <v>44</v>
      </c>
      <c r="J383" s="226" t="s">
        <v>1219</v>
      </c>
      <c r="K383" s="226" t="s">
        <v>817</v>
      </c>
      <c r="L383" s="227">
        <v>9</v>
      </c>
      <c r="M383" s="226" t="s">
        <v>2097</v>
      </c>
      <c r="N383" s="229">
        <v>2</v>
      </c>
      <c r="O383" s="225">
        <v>44480</v>
      </c>
      <c r="P383" s="225"/>
      <c r="Q383" s="225"/>
      <c r="R383" s="226" t="s">
        <v>1222</v>
      </c>
      <c r="S383" s="226" t="s">
        <v>96</v>
      </c>
      <c r="T383" s="226" t="s">
        <v>2918</v>
      </c>
    </row>
    <row r="384" spans="1:20" ht="9.75" customHeight="1" x14ac:dyDescent="0.25">
      <c r="A384" s="226">
        <v>1745</v>
      </c>
      <c r="B384" s="226" t="s">
        <v>1140</v>
      </c>
      <c r="C384" s="226" t="s">
        <v>562</v>
      </c>
      <c r="D384" s="226" t="s">
        <v>562</v>
      </c>
      <c r="E384" s="226" t="s">
        <v>20</v>
      </c>
      <c r="F384" s="226" t="s">
        <v>320</v>
      </c>
      <c r="G384" s="226" t="s">
        <v>47</v>
      </c>
      <c r="H384" s="226" t="s">
        <v>963</v>
      </c>
      <c r="I384" s="226" t="s">
        <v>168</v>
      </c>
      <c r="J384" s="226" t="s">
        <v>1219</v>
      </c>
      <c r="K384" s="226" t="s">
        <v>563</v>
      </c>
      <c r="L384" s="227">
        <v>0</v>
      </c>
      <c r="M384" s="226" t="s">
        <v>2097</v>
      </c>
      <c r="N384" s="229">
        <v>16</v>
      </c>
      <c r="O384" s="225">
        <v>44237</v>
      </c>
      <c r="P384" s="225"/>
      <c r="Q384" s="225">
        <v>43909</v>
      </c>
      <c r="R384" s="226" t="s">
        <v>53</v>
      </c>
      <c r="S384" s="226" t="s">
        <v>2552</v>
      </c>
      <c r="T384" s="226" t="s">
        <v>32</v>
      </c>
    </row>
    <row r="385" spans="1:20" ht="9.75" customHeight="1" x14ac:dyDescent="0.25">
      <c r="A385" s="226">
        <v>146</v>
      </c>
      <c r="B385" s="226" t="s">
        <v>242</v>
      </c>
      <c r="C385" s="226" t="s">
        <v>243</v>
      </c>
      <c r="D385" s="226" t="s">
        <v>243</v>
      </c>
      <c r="E385" s="226" t="s">
        <v>20</v>
      </c>
      <c r="F385" s="226" t="s">
        <v>130</v>
      </c>
      <c r="G385" s="226" t="s">
        <v>47</v>
      </c>
      <c r="H385" s="226" t="s">
        <v>960</v>
      </c>
      <c r="I385" s="226" t="s">
        <v>44</v>
      </c>
      <c r="J385" s="226" t="s">
        <v>1219</v>
      </c>
      <c r="K385" s="226" t="s">
        <v>244</v>
      </c>
      <c r="L385" s="227">
        <v>24</v>
      </c>
      <c r="M385" s="226" t="s">
        <v>2097</v>
      </c>
      <c r="N385" s="229">
        <v>98</v>
      </c>
      <c r="O385" s="225">
        <v>44298</v>
      </c>
      <c r="P385" s="225"/>
      <c r="Q385" s="225">
        <v>42826</v>
      </c>
      <c r="R385" s="226" t="s">
        <v>53</v>
      </c>
      <c r="S385" s="226" t="s">
        <v>137</v>
      </c>
      <c r="T385" s="226" t="s">
        <v>2773</v>
      </c>
    </row>
    <row r="386" spans="1:20" ht="9.75" customHeight="1" x14ac:dyDescent="0.25">
      <c r="A386" s="226">
        <v>1292</v>
      </c>
      <c r="B386" s="226" t="s">
        <v>1141</v>
      </c>
      <c r="C386" s="226" t="s">
        <v>245</v>
      </c>
      <c r="D386" s="226" t="s">
        <v>245</v>
      </c>
      <c r="E386" s="226" t="s">
        <v>20</v>
      </c>
      <c r="F386" s="226" t="s">
        <v>130</v>
      </c>
      <c r="G386" s="226" t="s">
        <v>47</v>
      </c>
      <c r="H386" s="226" t="s">
        <v>962</v>
      </c>
      <c r="I386" s="226" t="s">
        <v>44</v>
      </c>
      <c r="J386" s="226" t="s">
        <v>1219</v>
      </c>
      <c r="K386" s="226" t="s">
        <v>246</v>
      </c>
      <c r="L386" s="227">
        <v>24</v>
      </c>
      <c r="M386" s="226" t="s">
        <v>2097</v>
      </c>
      <c r="N386" s="229">
        <v>80</v>
      </c>
      <c r="O386" s="225">
        <v>44480</v>
      </c>
      <c r="P386" s="225"/>
      <c r="Q386" s="225">
        <v>42809</v>
      </c>
      <c r="R386" s="226" t="s">
        <v>53</v>
      </c>
      <c r="S386" s="226" t="s">
        <v>137</v>
      </c>
      <c r="T386" s="226" t="s">
        <v>2774</v>
      </c>
    </row>
    <row r="387" spans="1:20" ht="9.75" customHeight="1" x14ac:dyDescent="0.25">
      <c r="A387" s="226">
        <v>1293</v>
      </c>
      <c r="B387" s="226" t="s">
        <v>972</v>
      </c>
      <c r="C387" s="226" t="s">
        <v>280</v>
      </c>
      <c r="D387" s="226" t="s">
        <v>32</v>
      </c>
      <c r="E387" s="226" t="s">
        <v>20</v>
      </c>
      <c r="F387" s="226" t="s">
        <v>130</v>
      </c>
      <c r="G387" s="226" t="s">
        <v>47</v>
      </c>
      <c r="H387" s="226" t="s">
        <v>962</v>
      </c>
      <c r="I387" s="226" t="s">
        <v>44</v>
      </c>
      <c r="J387" s="226" t="s">
        <v>1219</v>
      </c>
      <c r="K387" s="226" t="s">
        <v>281</v>
      </c>
      <c r="L387" s="227">
        <v>18</v>
      </c>
      <c r="M387" s="226" t="s">
        <v>2097</v>
      </c>
      <c r="N387" s="229">
        <v>50</v>
      </c>
      <c r="O387" s="225">
        <v>44298</v>
      </c>
      <c r="P387" s="225"/>
      <c r="Q387" s="225">
        <v>42770</v>
      </c>
      <c r="R387" s="226" t="s">
        <v>53</v>
      </c>
      <c r="S387" s="226" t="s">
        <v>137</v>
      </c>
      <c r="T387" s="226" t="s">
        <v>2775</v>
      </c>
    </row>
    <row r="388" spans="1:20" ht="9.75" customHeight="1" x14ac:dyDescent="0.25">
      <c r="A388" s="226">
        <v>1747</v>
      </c>
      <c r="B388" s="226" t="s">
        <v>1142</v>
      </c>
      <c r="C388" s="226" t="s">
        <v>371</v>
      </c>
      <c r="D388" s="226" t="s">
        <v>32</v>
      </c>
      <c r="E388" s="226" t="s">
        <v>20</v>
      </c>
      <c r="F388" s="226" t="s">
        <v>130</v>
      </c>
      <c r="G388" s="226" t="s">
        <v>47</v>
      </c>
      <c r="H388" s="226" t="s">
        <v>963</v>
      </c>
      <c r="I388" s="226" t="s">
        <v>44</v>
      </c>
      <c r="J388" s="226" t="s">
        <v>1219</v>
      </c>
      <c r="K388" s="226" t="s">
        <v>372</v>
      </c>
      <c r="L388" s="227">
        <v>18</v>
      </c>
      <c r="M388" s="226" t="s">
        <v>2097</v>
      </c>
      <c r="N388" s="229">
        <v>78</v>
      </c>
      <c r="O388" s="225">
        <v>44249</v>
      </c>
      <c r="P388" s="225"/>
      <c r="Q388" s="225">
        <v>44075</v>
      </c>
      <c r="R388" s="226" t="s">
        <v>53</v>
      </c>
      <c r="S388" s="226" t="s">
        <v>2552</v>
      </c>
      <c r="T388" s="226" t="s">
        <v>32</v>
      </c>
    </row>
    <row r="389" spans="1:20" ht="9.75" customHeight="1" x14ac:dyDescent="0.25">
      <c r="A389" s="226">
        <v>1748</v>
      </c>
      <c r="B389" s="226" t="s">
        <v>1143</v>
      </c>
      <c r="C389" s="226" t="s">
        <v>564</v>
      </c>
      <c r="D389" s="226" t="s">
        <v>564</v>
      </c>
      <c r="E389" s="226" t="s">
        <v>20</v>
      </c>
      <c r="F389" s="226" t="s">
        <v>130</v>
      </c>
      <c r="G389" s="226" t="s">
        <v>47</v>
      </c>
      <c r="H389" s="226" t="s">
        <v>963</v>
      </c>
      <c r="I389" s="226" t="s">
        <v>44</v>
      </c>
      <c r="J389" s="226" t="s">
        <v>1219</v>
      </c>
      <c r="K389" s="226" t="s">
        <v>565</v>
      </c>
      <c r="L389" s="227">
        <v>7</v>
      </c>
      <c r="M389" s="226" t="s">
        <v>2097</v>
      </c>
      <c r="N389" s="229">
        <v>5</v>
      </c>
      <c r="O389" s="225">
        <v>44480</v>
      </c>
      <c r="P389" s="225"/>
      <c r="Q389" s="225">
        <v>43587</v>
      </c>
      <c r="R389" s="226" t="s">
        <v>53</v>
      </c>
      <c r="S389" s="226" t="s">
        <v>1220</v>
      </c>
      <c r="T389" s="226" t="s">
        <v>2919</v>
      </c>
    </row>
    <row r="390" spans="1:20" ht="9.75" customHeight="1" x14ac:dyDescent="0.25">
      <c r="A390" s="226">
        <v>1750</v>
      </c>
      <c r="B390" s="226" t="s">
        <v>1899</v>
      </c>
      <c r="C390" s="226" t="s">
        <v>818</v>
      </c>
      <c r="D390" s="226" t="s">
        <v>32</v>
      </c>
      <c r="E390" s="226" t="s">
        <v>20</v>
      </c>
      <c r="F390" s="226" t="s">
        <v>130</v>
      </c>
      <c r="G390" s="226" t="s">
        <v>47</v>
      </c>
      <c r="H390" s="226" t="s">
        <v>963</v>
      </c>
      <c r="I390" s="226" t="s">
        <v>63</v>
      </c>
      <c r="J390" s="226" t="s">
        <v>1219</v>
      </c>
      <c r="K390" s="226" t="s">
        <v>819</v>
      </c>
      <c r="L390" s="227">
        <v>29</v>
      </c>
      <c r="M390" s="226" t="s">
        <v>2097</v>
      </c>
      <c r="N390" s="229">
        <v>78</v>
      </c>
      <c r="O390" s="225">
        <v>44224</v>
      </c>
      <c r="P390" s="225"/>
      <c r="Q390" s="225"/>
      <c r="R390" s="226" t="s">
        <v>49</v>
      </c>
      <c r="S390" s="226" t="s">
        <v>2334</v>
      </c>
      <c r="T390" s="226" t="s">
        <v>32</v>
      </c>
    </row>
    <row r="391" spans="1:20" ht="9.75" customHeight="1" x14ac:dyDescent="0.25">
      <c r="A391" s="226">
        <v>644</v>
      </c>
      <c r="B391" s="226" t="s">
        <v>1448</v>
      </c>
      <c r="C391" s="226" t="s">
        <v>131</v>
      </c>
      <c r="D391" s="226" t="s">
        <v>131</v>
      </c>
      <c r="E391" s="226" t="s">
        <v>20</v>
      </c>
      <c r="F391" s="226" t="s">
        <v>88</v>
      </c>
      <c r="G391" s="226" t="s">
        <v>47</v>
      </c>
      <c r="H391" s="226" t="s">
        <v>961</v>
      </c>
      <c r="I391" s="226" t="s">
        <v>44</v>
      </c>
      <c r="J391" s="226" t="s">
        <v>1219</v>
      </c>
      <c r="K391" s="226" t="s">
        <v>1449</v>
      </c>
      <c r="L391" s="227">
        <v>24</v>
      </c>
      <c r="M391" s="226" t="s">
        <v>2097</v>
      </c>
      <c r="N391" s="229">
        <v>75</v>
      </c>
      <c r="O391" s="225">
        <v>44298</v>
      </c>
      <c r="P391" s="225"/>
      <c r="Q391" s="225">
        <v>42766</v>
      </c>
      <c r="R391" s="226" t="s">
        <v>53</v>
      </c>
      <c r="S391" s="226" t="s">
        <v>137</v>
      </c>
      <c r="T391" s="226" t="s">
        <v>2653</v>
      </c>
    </row>
    <row r="392" spans="1:20" ht="9.75" customHeight="1" x14ac:dyDescent="0.25">
      <c r="A392" s="226">
        <v>1295</v>
      </c>
      <c r="B392" s="226" t="s">
        <v>973</v>
      </c>
      <c r="C392" s="226" t="s">
        <v>321</v>
      </c>
      <c r="D392" s="226" t="s">
        <v>321</v>
      </c>
      <c r="E392" s="226" t="s">
        <v>20</v>
      </c>
      <c r="F392" s="226" t="s">
        <v>88</v>
      </c>
      <c r="G392" s="226" t="s">
        <v>47</v>
      </c>
      <c r="H392" s="226" t="s">
        <v>962</v>
      </c>
      <c r="I392" s="226" t="s">
        <v>44</v>
      </c>
      <c r="J392" s="226" t="s">
        <v>1219</v>
      </c>
      <c r="K392" s="226" t="s">
        <v>322</v>
      </c>
      <c r="L392" s="227">
        <v>12</v>
      </c>
      <c r="M392" s="226" t="s">
        <v>2097</v>
      </c>
      <c r="N392" s="229">
        <v>77</v>
      </c>
      <c r="O392" s="225">
        <v>44237</v>
      </c>
      <c r="P392" s="225"/>
      <c r="Q392" s="225">
        <v>43910</v>
      </c>
      <c r="R392" s="226" t="s">
        <v>53</v>
      </c>
      <c r="S392" s="226" t="s">
        <v>2552</v>
      </c>
      <c r="T392" s="226" t="s">
        <v>2776</v>
      </c>
    </row>
    <row r="393" spans="1:20" ht="9.75" customHeight="1" x14ac:dyDescent="0.25">
      <c r="A393" s="226">
        <v>1751</v>
      </c>
      <c r="B393" s="226" t="s">
        <v>2848</v>
      </c>
      <c r="C393" s="226" t="s">
        <v>820</v>
      </c>
      <c r="D393" s="226" t="s">
        <v>32</v>
      </c>
      <c r="E393" s="226" t="s">
        <v>20</v>
      </c>
      <c r="F393" s="226" t="s">
        <v>88</v>
      </c>
      <c r="G393" s="226" t="s">
        <v>47</v>
      </c>
      <c r="H393" s="226" t="s">
        <v>963</v>
      </c>
      <c r="I393" s="226" t="s">
        <v>44</v>
      </c>
      <c r="J393" s="226" t="s">
        <v>1219</v>
      </c>
      <c r="K393" s="226" t="s">
        <v>821</v>
      </c>
      <c r="L393" s="227">
        <v>9</v>
      </c>
      <c r="M393" s="226" t="s">
        <v>2097</v>
      </c>
      <c r="N393" s="229">
        <v>5</v>
      </c>
      <c r="O393" s="225">
        <v>44480</v>
      </c>
      <c r="P393" s="225"/>
      <c r="Q393" s="225">
        <v>43358</v>
      </c>
      <c r="R393" s="226" t="s">
        <v>53</v>
      </c>
      <c r="S393" s="226" t="s">
        <v>2337</v>
      </c>
      <c r="T393" s="226" t="s">
        <v>32</v>
      </c>
    </row>
    <row r="394" spans="1:20" ht="9.75" customHeight="1" x14ac:dyDescent="0.25">
      <c r="A394" s="226">
        <v>1752</v>
      </c>
      <c r="B394" s="226" t="s">
        <v>1144</v>
      </c>
      <c r="C394" s="226" t="s">
        <v>302</v>
      </c>
      <c r="D394" s="226" t="s">
        <v>302</v>
      </c>
      <c r="E394" s="226" t="s">
        <v>20</v>
      </c>
      <c r="F394" s="226" t="s">
        <v>88</v>
      </c>
      <c r="G394" s="226" t="s">
        <v>47</v>
      </c>
      <c r="H394" s="226" t="s">
        <v>963</v>
      </c>
      <c r="I394" s="226" t="s">
        <v>44</v>
      </c>
      <c r="J394" s="226" t="s">
        <v>1219</v>
      </c>
      <c r="K394" s="226" t="s">
        <v>303</v>
      </c>
      <c r="L394" s="227">
        <v>27</v>
      </c>
      <c r="M394" s="226" t="s">
        <v>2097</v>
      </c>
      <c r="N394" s="229">
        <v>88</v>
      </c>
      <c r="O394" s="225">
        <v>44245</v>
      </c>
      <c r="P394" s="225"/>
      <c r="Q394" s="225"/>
      <c r="R394" s="226" t="s">
        <v>49</v>
      </c>
      <c r="S394" s="226" t="s">
        <v>1224</v>
      </c>
      <c r="T394" s="226" t="s">
        <v>32</v>
      </c>
    </row>
    <row r="395" spans="1:20" ht="9.75" customHeight="1" x14ac:dyDescent="0.25">
      <c r="A395" s="226">
        <v>1753</v>
      </c>
      <c r="B395" s="226" t="s">
        <v>1935</v>
      </c>
      <c r="C395" s="226" t="s">
        <v>822</v>
      </c>
      <c r="D395" s="226" t="s">
        <v>32</v>
      </c>
      <c r="E395" s="226" t="s">
        <v>20</v>
      </c>
      <c r="F395" s="226" t="s">
        <v>88</v>
      </c>
      <c r="G395" s="226" t="s">
        <v>47</v>
      </c>
      <c r="H395" s="226" t="s">
        <v>963</v>
      </c>
      <c r="I395" s="226" t="s">
        <v>168</v>
      </c>
      <c r="J395" s="226" t="s">
        <v>1219</v>
      </c>
      <c r="K395" s="226" t="s">
        <v>823</v>
      </c>
      <c r="L395" s="227">
        <v>0</v>
      </c>
      <c r="M395" s="226" t="s">
        <v>2097</v>
      </c>
      <c r="N395" s="229">
        <v>64</v>
      </c>
      <c r="O395" s="225">
        <v>44249</v>
      </c>
      <c r="P395" s="225"/>
      <c r="Q395" s="225">
        <v>43748</v>
      </c>
      <c r="R395" s="226" t="s">
        <v>53</v>
      </c>
      <c r="S395" s="226" t="s">
        <v>1220</v>
      </c>
      <c r="T395" s="226" t="s">
        <v>2777</v>
      </c>
    </row>
    <row r="396" spans="1:20" ht="9.75" customHeight="1" x14ac:dyDescent="0.25">
      <c r="A396" s="226">
        <v>1299</v>
      </c>
      <c r="B396" s="226" t="s">
        <v>974</v>
      </c>
      <c r="C396" s="226" t="s">
        <v>121</v>
      </c>
      <c r="D396" s="226" t="s">
        <v>121</v>
      </c>
      <c r="E396" s="226" t="s">
        <v>21</v>
      </c>
      <c r="F396" s="226" t="s">
        <v>90</v>
      </c>
      <c r="G396" s="226" t="s">
        <v>47</v>
      </c>
      <c r="H396" s="226" t="s">
        <v>962</v>
      </c>
      <c r="I396" s="226" t="s">
        <v>48</v>
      </c>
      <c r="J396" s="226" t="s">
        <v>1219</v>
      </c>
      <c r="K396" s="226" t="s">
        <v>122</v>
      </c>
      <c r="L396" s="227">
        <v>5</v>
      </c>
      <c r="M396" s="226" t="s">
        <v>2097</v>
      </c>
      <c r="N396" s="229">
        <v>81</v>
      </c>
      <c r="O396" s="225">
        <v>44226</v>
      </c>
      <c r="P396" s="225"/>
      <c r="Q396" s="225">
        <v>43984</v>
      </c>
      <c r="R396" s="226" t="s">
        <v>53</v>
      </c>
      <c r="S396" s="226" t="s">
        <v>2552</v>
      </c>
      <c r="T396" s="226" t="s">
        <v>2654</v>
      </c>
    </row>
    <row r="397" spans="1:20" ht="9.75" customHeight="1" x14ac:dyDescent="0.25">
      <c r="A397" s="226">
        <v>1755</v>
      </c>
      <c r="B397" s="226" t="s">
        <v>32</v>
      </c>
      <c r="C397" s="226" t="s">
        <v>824</v>
      </c>
      <c r="D397" s="226" t="s">
        <v>32</v>
      </c>
      <c r="E397" s="226" t="s">
        <v>21</v>
      </c>
      <c r="F397" s="226" t="s">
        <v>90</v>
      </c>
      <c r="G397" s="226" t="s">
        <v>47</v>
      </c>
      <c r="H397" s="226" t="s">
        <v>963</v>
      </c>
      <c r="I397" s="226" t="s">
        <v>44</v>
      </c>
      <c r="J397" s="226" t="s">
        <v>1219</v>
      </c>
      <c r="K397" s="226" t="s">
        <v>825</v>
      </c>
      <c r="L397" s="227">
        <v>3</v>
      </c>
      <c r="M397" s="226" t="s">
        <v>2097</v>
      </c>
      <c r="N397" s="229">
        <v>5</v>
      </c>
      <c r="O397" s="225">
        <v>44418</v>
      </c>
      <c r="P397" s="225"/>
      <c r="Q397" s="225">
        <v>43971</v>
      </c>
      <c r="R397" s="226" t="s">
        <v>53</v>
      </c>
      <c r="S397" s="226" t="s">
        <v>2552</v>
      </c>
      <c r="T397" s="226" t="s">
        <v>2128</v>
      </c>
    </row>
    <row r="398" spans="1:20" ht="9.75" customHeight="1" x14ac:dyDescent="0.25">
      <c r="A398" s="226">
        <v>1302</v>
      </c>
      <c r="B398" s="226" t="s">
        <v>1450</v>
      </c>
      <c r="C398" s="226" t="s">
        <v>1451</v>
      </c>
      <c r="D398" s="226" t="s">
        <v>32</v>
      </c>
      <c r="E398" s="226" t="s">
        <v>17</v>
      </c>
      <c r="F398" s="226" t="s">
        <v>1452</v>
      </c>
      <c r="G398" s="226" t="s">
        <v>47</v>
      </c>
      <c r="H398" s="226" t="s">
        <v>962</v>
      </c>
      <c r="I398" s="226" t="s">
        <v>44</v>
      </c>
      <c r="J398" s="226" t="s">
        <v>1228</v>
      </c>
      <c r="K398" s="226" t="s">
        <v>1453</v>
      </c>
      <c r="L398" s="227">
        <v>24</v>
      </c>
      <c r="M398" s="226" t="s">
        <v>1798</v>
      </c>
      <c r="N398" s="229">
        <v>45</v>
      </c>
      <c r="O398" s="225">
        <v>44424</v>
      </c>
      <c r="P398" s="225"/>
      <c r="Q398" s="225">
        <v>43913</v>
      </c>
      <c r="R398" s="226" t="s">
        <v>53</v>
      </c>
      <c r="S398" s="226" t="s">
        <v>2552</v>
      </c>
      <c r="T398" s="226" t="s">
        <v>2472</v>
      </c>
    </row>
    <row r="399" spans="1:20" ht="9.75" customHeight="1" x14ac:dyDescent="0.25">
      <c r="A399" s="226">
        <v>1764</v>
      </c>
      <c r="B399" s="226" t="s">
        <v>2849</v>
      </c>
      <c r="C399" s="226" t="s">
        <v>1455</v>
      </c>
      <c r="D399" s="226" t="s">
        <v>32</v>
      </c>
      <c r="E399" s="226" t="s">
        <v>17</v>
      </c>
      <c r="F399" s="226" t="s">
        <v>1452</v>
      </c>
      <c r="G399" s="226" t="s">
        <v>47</v>
      </c>
      <c r="H399" s="226" t="s">
        <v>963</v>
      </c>
      <c r="I399" s="226" t="s">
        <v>48</v>
      </c>
      <c r="J399" s="226" t="s">
        <v>1228</v>
      </c>
      <c r="K399" s="226" t="s">
        <v>1456</v>
      </c>
      <c r="L399" s="227">
        <v>24</v>
      </c>
      <c r="M399" s="226" t="s">
        <v>1798</v>
      </c>
      <c r="N399" s="229">
        <v>72</v>
      </c>
      <c r="O399" s="225">
        <v>44224</v>
      </c>
      <c r="P399" s="225"/>
      <c r="Q399" s="225">
        <v>43913</v>
      </c>
      <c r="R399" s="226" t="s">
        <v>53</v>
      </c>
      <c r="S399" s="226" t="s">
        <v>2552</v>
      </c>
      <c r="T399" s="226" t="s">
        <v>32</v>
      </c>
    </row>
    <row r="400" spans="1:20" ht="9.75" customHeight="1" x14ac:dyDescent="0.25">
      <c r="A400" s="226">
        <v>1312</v>
      </c>
      <c r="B400" s="226" t="s">
        <v>1457</v>
      </c>
      <c r="C400" s="226" t="s">
        <v>1458</v>
      </c>
      <c r="D400" s="226" t="s">
        <v>32</v>
      </c>
      <c r="E400" s="226" t="s">
        <v>17</v>
      </c>
      <c r="F400" s="226" t="s">
        <v>1459</v>
      </c>
      <c r="G400" s="226" t="s">
        <v>47</v>
      </c>
      <c r="H400" s="226" t="s">
        <v>962</v>
      </c>
      <c r="I400" s="226" t="s">
        <v>44</v>
      </c>
      <c r="J400" s="226" t="s">
        <v>1228</v>
      </c>
      <c r="K400" s="226" t="s">
        <v>1460</v>
      </c>
      <c r="L400" s="227">
        <v>24</v>
      </c>
      <c r="M400" s="226" t="s">
        <v>1798</v>
      </c>
      <c r="N400" s="229">
        <v>71</v>
      </c>
      <c r="O400" s="225">
        <v>44217</v>
      </c>
      <c r="P400" s="225"/>
      <c r="Q400" s="225">
        <v>43858</v>
      </c>
      <c r="R400" s="226" t="s">
        <v>53</v>
      </c>
      <c r="S400" s="226" t="s">
        <v>67</v>
      </c>
      <c r="T400" s="226" t="s">
        <v>2167</v>
      </c>
    </row>
    <row r="401" spans="1:20" ht="9.75" customHeight="1" x14ac:dyDescent="0.25">
      <c r="A401" s="226">
        <v>1318</v>
      </c>
      <c r="B401" s="226" t="s">
        <v>1461</v>
      </c>
      <c r="C401" s="226" t="s">
        <v>1462</v>
      </c>
      <c r="D401" s="226" t="s">
        <v>32</v>
      </c>
      <c r="E401" s="226" t="s">
        <v>17</v>
      </c>
      <c r="F401" s="226" t="s">
        <v>1459</v>
      </c>
      <c r="G401" s="226" t="s">
        <v>47</v>
      </c>
      <c r="H401" s="226" t="s">
        <v>962</v>
      </c>
      <c r="I401" s="226" t="s">
        <v>44</v>
      </c>
      <c r="J401" s="226" t="s">
        <v>1228</v>
      </c>
      <c r="K401" s="226" t="s">
        <v>1463</v>
      </c>
      <c r="L401" s="227">
        <v>24</v>
      </c>
      <c r="M401" s="226" t="s">
        <v>1798</v>
      </c>
      <c r="N401" s="229">
        <v>20</v>
      </c>
      <c r="O401" s="225">
        <v>44301</v>
      </c>
      <c r="P401" s="225"/>
      <c r="Q401" s="225">
        <v>43913</v>
      </c>
      <c r="R401" s="226" t="s">
        <v>49</v>
      </c>
      <c r="S401" s="226" t="s">
        <v>2334</v>
      </c>
      <c r="T401" s="226" t="s">
        <v>32</v>
      </c>
    </row>
    <row r="402" spans="1:20" ht="9.75" customHeight="1" x14ac:dyDescent="0.25">
      <c r="A402" s="226">
        <v>1320</v>
      </c>
      <c r="B402" s="226" t="s">
        <v>2139</v>
      </c>
      <c r="C402" s="226" t="s">
        <v>1464</v>
      </c>
      <c r="D402" s="226" t="s">
        <v>32</v>
      </c>
      <c r="E402" s="226" t="s">
        <v>17</v>
      </c>
      <c r="F402" s="226" t="s">
        <v>1459</v>
      </c>
      <c r="G402" s="226" t="s">
        <v>47</v>
      </c>
      <c r="H402" s="226" t="s">
        <v>962</v>
      </c>
      <c r="I402" s="226" t="s">
        <v>44</v>
      </c>
      <c r="J402" s="226" t="s">
        <v>1228</v>
      </c>
      <c r="K402" s="226" t="s">
        <v>1465</v>
      </c>
      <c r="L402" s="227">
        <v>24</v>
      </c>
      <c r="M402" s="226" t="s">
        <v>1798</v>
      </c>
      <c r="N402" s="229">
        <v>15</v>
      </c>
      <c r="O402" s="225">
        <v>44545</v>
      </c>
      <c r="P402" s="225"/>
      <c r="Q402" s="225">
        <v>43655</v>
      </c>
      <c r="R402" s="226" t="s">
        <v>53</v>
      </c>
      <c r="S402" s="226" t="s">
        <v>317</v>
      </c>
      <c r="T402" s="226" t="s">
        <v>2302</v>
      </c>
    </row>
    <row r="403" spans="1:20" ht="9.75" customHeight="1" x14ac:dyDescent="0.25">
      <c r="A403" s="226">
        <v>1322</v>
      </c>
      <c r="B403" s="226" t="s">
        <v>1466</v>
      </c>
      <c r="C403" s="226" t="s">
        <v>1467</v>
      </c>
      <c r="D403" s="226" t="s">
        <v>32</v>
      </c>
      <c r="E403" s="226" t="s">
        <v>17</v>
      </c>
      <c r="F403" s="226" t="s">
        <v>1459</v>
      </c>
      <c r="G403" s="226" t="s">
        <v>47</v>
      </c>
      <c r="H403" s="226" t="s">
        <v>962</v>
      </c>
      <c r="I403" s="226" t="s">
        <v>48</v>
      </c>
      <c r="J403" s="226" t="s">
        <v>1228</v>
      </c>
      <c r="K403" s="226" t="s">
        <v>1468</v>
      </c>
      <c r="L403" s="227">
        <v>24</v>
      </c>
      <c r="M403" s="226" t="s">
        <v>1798</v>
      </c>
      <c r="N403" s="229">
        <v>60</v>
      </c>
      <c r="O403" s="225">
        <v>44243</v>
      </c>
      <c r="P403" s="225"/>
      <c r="Q403" s="225">
        <v>43657</v>
      </c>
      <c r="R403" s="226" t="s">
        <v>53</v>
      </c>
      <c r="S403" s="226" t="s">
        <v>67</v>
      </c>
      <c r="T403" s="226" t="s">
        <v>2655</v>
      </c>
    </row>
    <row r="404" spans="1:20" ht="9.75" customHeight="1" x14ac:dyDescent="0.25">
      <c r="A404" s="226">
        <v>1770</v>
      </c>
      <c r="B404" s="226" t="s">
        <v>32</v>
      </c>
      <c r="C404" s="226" t="s">
        <v>1469</v>
      </c>
      <c r="D404" s="226" t="s">
        <v>32</v>
      </c>
      <c r="E404" s="226" t="s">
        <v>17</v>
      </c>
      <c r="F404" s="226" t="s">
        <v>1459</v>
      </c>
      <c r="G404" s="226" t="s">
        <v>47</v>
      </c>
      <c r="H404" s="226" t="s">
        <v>963</v>
      </c>
      <c r="I404" s="226" t="s">
        <v>44</v>
      </c>
      <c r="J404" s="226" t="s">
        <v>1228</v>
      </c>
      <c r="K404" s="226" t="s">
        <v>1470</v>
      </c>
      <c r="L404" s="227">
        <v>20</v>
      </c>
      <c r="M404" s="226" t="s">
        <v>1798</v>
      </c>
      <c r="N404" s="229">
        <v>5</v>
      </c>
      <c r="O404" s="225">
        <v>44337</v>
      </c>
      <c r="P404" s="225"/>
      <c r="Q404" s="225">
        <v>43752</v>
      </c>
      <c r="R404" s="226" t="s">
        <v>53</v>
      </c>
      <c r="S404" s="226" t="s">
        <v>317</v>
      </c>
      <c r="T404" s="226" t="s">
        <v>2303</v>
      </c>
    </row>
    <row r="405" spans="1:20" ht="9.75" customHeight="1" x14ac:dyDescent="0.25">
      <c r="A405" s="226">
        <v>1771</v>
      </c>
      <c r="B405" s="226" t="s">
        <v>1849</v>
      </c>
      <c r="C405" s="226" t="s">
        <v>1471</v>
      </c>
      <c r="D405" s="226" t="s">
        <v>32</v>
      </c>
      <c r="E405" s="226" t="s">
        <v>17</v>
      </c>
      <c r="F405" s="226" t="s">
        <v>1459</v>
      </c>
      <c r="G405" s="226" t="s">
        <v>47</v>
      </c>
      <c r="H405" s="226" t="s">
        <v>963</v>
      </c>
      <c r="I405" s="226" t="s">
        <v>44</v>
      </c>
      <c r="J405" s="226" t="s">
        <v>1228</v>
      </c>
      <c r="K405" s="226" t="s">
        <v>1472</v>
      </c>
      <c r="L405" s="227">
        <v>29</v>
      </c>
      <c r="M405" s="226" t="s">
        <v>1798</v>
      </c>
      <c r="N405" s="229">
        <v>62</v>
      </c>
      <c r="O405" s="225">
        <v>44362</v>
      </c>
      <c r="P405" s="225"/>
      <c r="Q405" s="225">
        <v>43913</v>
      </c>
      <c r="R405" s="226" t="s">
        <v>53</v>
      </c>
      <c r="S405" s="226" t="s">
        <v>2552</v>
      </c>
      <c r="T405" s="226" t="s">
        <v>32</v>
      </c>
    </row>
    <row r="406" spans="1:20" ht="9.75" customHeight="1" x14ac:dyDescent="0.25">
      <c r="A406" s="226">
        <v>1772</v>
      </c>
      <c r="B406" s="226" t="s">
        <v>1900</v>
      </c>
      <c r="C406" s="226" t="s">
        <v>1473</v>
      </c>
      <c r="D406" s="226" t="s">
        <v>32</v>
      </c>
      <c r="E406" s="226" t="s">
        <v>17</v>
      </c>
      <c r="F406" s="226" t="s">
        <v>1459</v>
      </c>
      <c r="G406" s="226" t="s">
        <v>47</v>
      </c>
      <c r="H406" s="226" t="s">
        <v>963</v>
      </c>
      <c r="I406" s="226" t="s">
        <v>44</v>
      </c>
      <c r="J406" s="226" t="s">
        <v>1228</v>
      </c>
      <c r="K406" s="226" t="s">
        <v>1474</v>
      </c>
      <c r="L406" s="227">
        <v>24</v>
      </c>
      <c r="M406" s="226" t="s">
        <v>1798</v>
      </c>
      <c r="N406" s="229">
        <v>17</v>
      </c>
      <c r="O406" s="225">
        <v>44274</v>
      </c>
      <c r="P406" s="225"/>
      <c r="Q406" s="225">
        <v>43913</v>
      </c>
      <c r="R406" s="226" t="s">
        <v>53</v>
      </c>
      <c r="S406" s="226" t="s">
        <v>2552</v>
      </c>
      <c r="T406" s="226" t="s">
        <v>2656</v>
      </c>
    </row>
    <row r="407" spans="1:20" ht="9.75" customHeight="1" x14ac:dyDescent="0.25">
      <c r="A407" s="226">
        <v>1773</v>
      </c>
      <c r="B407" s="226" t="s">
        <v>1850</v>
      </c>
      <c r="C407" s="226" t="s">
        <v>1475</v>
      </c>
      <c r="D407" s="226" t="s">
        <v>32</v>
      </c>
      <c r="E407" s="226" t="s">
        <v>17</v>
      </c>
      <c r="F407" s="226" t="s">
        <v>1459</v>
      </c>
      <c r="G407" s="226" t="s">
        <v>47</v>
      </c>
      <c r="H407" s="226" t="s">
        <v>963</v>
      </c>
      <c r="I407" s="226" t="s">
        <v>44</v>
      </c>
      <c r="J407" s="226" t="s">
        <v>1228</v>
      </c>
      <c r="K407" s="226" t="s">
        <v>1476</v>
      </c>
      <c r="L407" s="227">
        <v>20</v>
      </c>
      <c r="M407" s="226" t="s">
        <v>1798</v>
      </c>
      <c r="N407" s="229">
        <v>5</v>
      </c>
      <c r="O407" s="225">
        <v>44545</v>
      </c>
      <c r="P407" s="225"/>
      <c r="Q407" s="225">
        <v>43913</v>
      </c>
      <c r="R407" s="226" t="s">
        <v>49</v>
      </c>
      <c r="S407" s="226" t="s">
        <v>2334</v>
      </c>
      <c r="T407" s="226" t="s">
        <v>2657</v>
      </c>
    </row>
    <row r="408" spans="1:20" ht="9.75" customHeight="1" x14ac:dyDescent="0.25">
      <c r="A408" s="226">
        <v>1774</v>
      </c>
      <c r="B408" s="226" t="s">
        <v>32</v>
      </c>
      <c r="C408" s="226" t="s">
        <v>1477</v>
      </c>
      <c r="D408" s="226" t="s">
        <v>32</v>
      </c>
      <c r="E408" s="226" t="s">
        <v>17</v>
      </c>
      <c r="F408" s="226" t="s">
        <v>1459</v>
      </c>
      <c r="G408" s="226" t="s">
        <v>47</v>
      </c>
      <c r="H408" s="226" t="s">
        <v>963</v>
      </c>
      <c r="I408" s="226" t="s">
        <v>44</v>
      </c>
      <c r="J408" s="226" t="s">
        <v>1228</v>
      </c>
      <c r="K408" s="226" t="s">
        <v>1478</v>
      </c>
      <c r="L408" s="227">
        <v>24</v>
      </c>
      <c r="M408" s="226" t="s">
        <v>1798</v>
      </c>
      <c r="N408" s="229">
        <v>37</v>
      </c>
      <c r="O408" s="225">
        <v>44220</v>
      </c>
      <c r="P408" s="225"/>
      <c r="Q408" s="225">
        <v>43913</v>
      </c>
      <c r="R408" s="226" t="s">
        <v>49</v>
      </c>
      <c r="S408" s="226" t="s">
        <v>2334</v>
      </c>
      <c r="T408" s="226" t="s">
        <v>2658</v>
      </c>
    </row>
    <row r="409" spans="1:20" ht="9.75" customHeight="1" x14ac:dyDescent="0.25">
      <c r="A409" s="226">
        <v>1775</v>
      </c>
      <c r="B409" s="226" t="s">
        <v>32</v>
      </c>
      <c r="C409" s="226" t="s">
        <v>186</v>
      </c>
      <c r="D409" s="226" t="s">
        <v>32</v>
      </c>
      <c r="E409" s="226" t="s">
        <v>17</v>
      </c>
      <c r="F409" s="226" t="s">
        <v>1459</v>
      </c>
      <c r="G409" s="226" t="s">
        <v>47</v>
      </c>
      <c r="H409" s="226" t="s">
        <v>963</v>
      </c>
      <c r="I409" s="226" t="s">
        <v>187</v>
      </c>
      <c r="J409" s="226" t="s">
        <v>1228</v>
      </c>
      <c r="K409" s="226" t="s">
        <v>1479</v>
      </c>
      <c r="L409" s="227">
        <v>20</v>
      </c>
      <c r="M409" s="226" t="s">
        <v>1798</v>
      </c>
      <c r="N409" s="229">
        <v>15</v>
      </c>
      <c r="O409" s="225">
        <v>44424</v>
      </c>
      <c r="P409" s="225"/>
      <c r="Q409" s="225">
        <v>43913</v>
      </c>
      <c r="R409" s="226" t="s">
        <v>53</v>
      </c>
      <c r="S409" s="226" t="s">
        <v>2552</v>
      </c>
      <c r="T409" s="226" t="s">
        <v>2659</v>
      </c>
    </row>
    <row r="410" spans="1:20" ht="9.75" customHeight="1" x14ac:dyDescent="0.25">
      <c r="A410" s="226">
        <v>1776</v>
      </c>
      <c r="B410" s="226" t="s">
        <v>2850</v>
      </c>
      <c r="C410" s="226" t="s">
        <v>2140</v>
      </c>
      <c r="D410" s="226" t="s">
        <v>32</v>
      </c>
      <c r="E410" s="226" t="s">
        <v>17</v>
      </c>
      <c r="F410" s="226" t="s">
        <v>1459</v>
      </c>
      <c r="G410" s="226" t="s">
        <v>47</v>
      </c>
      <c r="H410" s="226" t="s">
        <v>963</v>
      </c>
      <c r="I410" s="226" t="s">
        <v>48</v>
      </c>
      <c r="J410" s="226" t="s">
        <v>1228</v>
      </c>
      <c r="K410" s="226" t="s">
        <v>2851</v>
      </c>
      <c r="L410" s="227">
        <v>24</v>
      </c>
      <c r="M410" s="226" t="s">
        <v>1798</v>
      </c>
      <c r="N410" s="229">
        <v>5</v>
      </c>
      <c r="O410" s="225">
        <v>44392</v>
      </c>
      <c r="P410" s="225"/>
      <c r="Q410" s="225">
        <v>43969</v>
      </c>
      <c r="R410" s="226" t="s">
        <v>53</v>
      </c>
      <c r="S410" s="226" t="s">
        <v>2552</v>
      </c>
      <c r="T410" s="226" t="s">
        <v>2660</v>
      </c>
    </row>
    <row r="411" spans="1:20" ht="9.75" customHeight="1" x14ac:dyDescent="0.25">
      <c r="A411" s="226">
        <v>1777</v>
      </c>
      <c r="B411" s="226" t="s">
        <v>1480</v>
      </c>
      <c r="C411" s="226" t="s">
        <v>1481</v>
      </c>
      <c r="D411" s="226" t="s">
        <v>32</v>
      </c>
      <c r="E411" s="226" t="s">
        <v>17</v>
      </c>
      <c r="F411" s="226" t="s">
        <v>1459</v>
      </c>
      <c r="G411" s="226" t="s">
        <v>47</v>
      </c>
      <c r="H411" s="226" t="s">
        <v>963</v>
      </c>
      <c r="I411" s="226" t="s">
        <v>48</v>
      </c>
      <c r="J411" s="226" t="s">
        <v>1228</v>
      </c>
      <c r="K411" s="226" t="s">
        <v>1482</v>
      </c>
      <c r="L411" s="227">
        <v>24</v>
      </c>
      <c r="M411" s="226" t="s">
        <v>1798</v>
      </c>
      <c r="N411" s="229">
        <v>62</v>
      </c>
      <c r="O411" s="225">
        <v>44258</v>
      </c>
      <c r="P411" s="225"/>
      <c r="Q411" s="225">
        <v>43913</v>
      </c>
      <c r="R411" s="226" t="s">
        <v>53</v>
      </c>
      <c r="S411" s="226" t="s">
        <v>2552</v>
      </c>
      <c r="T411" s="226" t="s">
        <v>2661</v>
      </c>
    </row>
    <row r="412" spans="1:20" ht="9.75" customHeight="1" x14ac:dyDescent="0.25">
      <c r="A412" s="226">
        <v>1779</v>
      </c>
      <c r="B412" s="226" t="s">
        <v>2852</v>
      </c>
      <c r="C412" s="226" t="s">
        <v>1483</v>
      </c>
      <c r="D412" s="226" t="s">
        <v>32</v>
      </c>
      <c r="E412" s="226" t="s">
        <v>17</v>
      </c>
      <c r="F412" s="226" t="s">
        <v>1459</v>
      </c>
      <c r="G412" s="226" t="s">
        <v>47</v>
      </c>
      <c r="H412" s="226" t="s">
        <v>963</v>
      </c>
      <c r="I412" s="226" t="s">
        <v>48</v>
      </c>
      <c r="J412" s="226" t="s">
        <v>1228</v>
      </c>
      <c r="K412" s="226" t="s">
        <v>1484</v>
      </c>
      <c r="L412" s="227">
        <v>24</v>
      </c>
      <c r="M412" s="226" t="s">
        <v>1798</v>
      </c>
      <c r="N412" s="229">
        <v>53</v>
      </c>
      <c r="O412" s="225">
        <v>44217</v>
      </c>
      <c r="P412" s="225"/>
      <c r="Q412" s="225">
        <v>43913</v>
      </c>
      <c r="R412" s="226" t="s">
        <v>49</v>
      </c>
      <c r="S412" s="226" t="s">
        <v>2334</v>
      </c>
      <c r="T412" s="226" t="s">
        <v>2662</v>
      </c>
    </row>
    <row r="413" spans="1:20" ht="9.75" customHeight="1" x14ac:dyDescent="0.25">
      <c r="A413" s="226">
        <v>1658</v>
      </c>
      <c r="B413" s="226" t="s">
        <v>2853</v>
      </c>
      <c r="C413" s="226" t="s">
        <v>2100</v>
      </c>
      <c r="D413" s="226" t="s">
        <v>32</v>
      </c>
      <c r="E413" s="226" t="s">
        <v>17</v>
      </c>
      <c r="F413" s="226" t="s">
        <v>1459</v>
      </c>
      <c r="G413" s="226" t="s">
        <v>47</v>
      </c>
      <c r="H413" s="226" t="s">
        <v>963</v>
      </c>
      <c r="I413" s="226" t="s">
        <v>44</v>
      </c>
      <c r="J413" s="226" t="s">
        <v>1219</v>
      </c>
      <c r="K413" s="226" t="s">
        <v>762</v>
      </c>
      <c r="L413" s="227">
        <v>24</v>
      </c>
      <c r="M413" s="226" t="s">
        <v>1798</v>
      </c>
      <c r="N413" s="229">
        <v>5</v>
      </c>
      <c r="O413" s="225">
        <v>44545</v>
      </c>
      <c r="P413" s="225"/>
      <c r="Q413" s="225">
        <v>43788</v>
      </c>
      <c r="R413" s="226" t="s">
        <v>53</v>
      </c>
      <c r="S413" s="226" t="s">
        <v>290</v>
      </c>
      <c r="T413" s="226" t="s">
        <v>2307</v>
      </c>
    </row>
    <row r="414" spans="1:20" ht="9.75" customHeight="1" x14ac:dyDescent="0.25">
      <c r="A414" s="226">
        <v>1781</v>
      </c>
      <c r="B414" s="226" t="s">
        <v>32</v>
      </c>
      <c r="C414" s="226" t="s">
        <v>2101</v>
      </c>
      <c r="D414" s="226" t="s">
        <v>32</v>
      </c>
      <c r="E414" s="226" t="s">
        <v>17</v>
      </c>
      <c r="F414" s="226" t="s">
        <v>1459</v>
      </c>
      <c r="G414" s="226" t="s">
        <v>47</v>
      </c>
      <c r="H414" s="226" t="s">
        <v>963</v>
      </c>
      <c r="I414" s="226" t="s">
        <v>48</v>
      </c>
      <c r="J414" s="226" t="s">
        <v>1228</v>
      </c>
      <c r="K414" s="226" t="s">
        <v>1485</v>
      </c>
      <c r="L414" s="227">
        <v>24</v>
      </c>
      <c r="M414" s="226" t="s">
        <v>1798</v>
      </c>
      <c r="N414" s="229">
        <v>5</v>
      </c>
      <c r="O414" s="225">
        <v>44545</v>
      </c>
      <c r="P414" s="225"/>
      <c r="Q414" s="225">
        <v>43782</v>
      </c>
      <c r="R414" s="226" t="s">
        <v>53</v>
      </c>
      <c r="S414" s="226" t="s">
        <v>290</v>
      </c>
      <c r="T414" s="226" t="s">
        <v>2307</v>
      </c>
    </row>
    <row r="415" spans="1:20" ht="9.75" customHeight="1" x14ac:dyDescent="0.25">
      <c r="A415" s="226">
        <v>1326</v>
      </c>
      <c r="B415" s="226" t="s">
        <v>1486</v>
      </c>
      <c r="C415" s="226" t="s">
        <v>1487</v>
      </c>
      <c r="D415" s="226" t="s">
        <v>32</v>
      </c>
      <c r="E415" s="226" t="s">
        <v>17</v>
      </c>
      <c r="F415" s="226" t="s">
        <v>1488</v>
      </c>
      <c r="G415" s="226" t="s">
        <v>47</v>
      </c>
      <c r="H415" s="226" t="s">
        <v>962</v>
      </c>
      <c r="I415" s="226" t="s">
        <v>44</v>
      </c>
      <c r="J415" s="226" t="s">
        <v>1228</v>
      </c>
      <c r="K415" s="226" t="s">
        <v>1489</v>
      </c>
      <c r="L415" s="227">
        <v>22</v>
      </c>
      <c r="M415" s="226" t="s">
        <v>1798</v>
      </c>
      <c r="N415" s="229">
        <v>57</v>
      </c>
      <c r="O415" s="225">
        <v>44266</v>
      </c>
      <c r="P415" s="225"/>
      <c r="Q415" s="225">
        <v>43913</v>
      </c>
      <c r="R415" s="226" t="s">
        <v>49</v>
      </c>
      <c r="S415" s="226" t="s">
        <v>2334</v>
      </c>
      <c r="T415" s="226" t="s">
        <v>2872</v>
      </c>
    </row>
    <row r="416" spans="1:20" ht="9.75" customHeight="1" x14ac:dyDescent="0.25">
      <c r="A416" s="226">
        <v>1917</v>
      </c>
      <c r="B416" s="226" t="s">
        <v>1149</v>
      </c>
      <c r="C416" s="226" t="s">
        <v>1490</v>
      </c>
      <c r="D416" s="226" t="s">
        <v>32</v>
      </c>
      <c r="E416" s="226" t="s">
        <v>17</v>
      </c>
      <c r="F416" s="226" t="s">
        <v>1488</v>
      </c>
      <c r="G416" s="226" t="s">
        <v>47</v>
      </c>
      <c r="H416" s="226" t="s">
        <v>962</v>
      </c>
      <c r="I416" s="226" t="s">
        <v>44</v>
      </c>
      <c r="J416" s="226" t="s">
        <v>1219</v>
      </c>
      <c r="K416" s="226" t="s">
        <v>602</v>
      </c>
      <c r="L416" s="227">
        <v>0</v>
      </c>
      <c r="M416" s="226" t="s">
        <v>1798</v>
      </c>
      <c r="N416" s="229">
        <v>15</v>
      </c>
      <c r="O416" s="225">
        <v>44337</v>
      </c>
      <c r="P416" s="225"/>
      <c r="Q416" s="225">
        <v>43868</v>
      </c>
      <c r="R416" s="226" t="s">
        <v>53</v>
      </c>
      <c r="S416" s="226" t="s">
        <v>211</v>
      </c>
      <c r="T416" s="226" t="s">
        <v>2543</v>
      </c>
    </row>
    <row r="417" spans="1:20" ht="9.75" customHeight="1" x14ac:dyDescent="0.25">
      <c r="A417" s="226">
        <v>1682</v>
      </c>
      <c r="B417" s="226" t="s">
        <v>2218</v>
      </c>
      <c r="C417" s="226" t="s">
        <v>1491</v>
      </c>
      <c r="D417" s="226" t="s">
        <v>32</v>
      </c>
      <c r="E417" s="226" t="s">
        <v>17</v>
      </c>
      <c r="F417" s="226" t="s">
        <v>1488</v>
      </c>
      <c r="G417" s="226" t="s">
        <v>47</v>
      </c>
      <c r="H417" s="226" t="s">
        <v>963</v>
      </c>
      <c r="I417" s="226" t="s">
        <v>44</v>
      </c>
      <c r="J417" s="226" t="s">
        <v>1219</v>
      </c>
      <c r="K417" s="226" t="s">
        <v>788</v>
      </c>
      <c r="L417" s="227">
        <v>7</v>
      </c>
      <c r="M417" s="226" t="s">
        <v>1798</v>
      </c>
      <c r="N417" s="229">
        <v>10</v>
      </c>
      <c r="O417" s="225">
        <v>44244</v>
      </c>
      <c r="P417" s="225"/>
      <c r="Q417" s="225">
        <v>43913</v>
      </c>
      <c r="R417" s="226" t="s">
        <v>53</v>
      </c>
      <c r="S417" s="226" t="s">
        <v>2552</v>
      </c>
      <c r="T417" s="226" t="s">
        <v>2663</v>
      </c>
    </row>
    <row r="418" spans="1:20" ht="9.75" customHeight="1" x14ac:dyDescent="0.25">
      <c r="A418" s="226">
        <v>1784</v>
      </c>
      <c r="B418" s="226" t="s">
        <v>2106</v>
      </c>
      <c r="C418" s="226" t="s">
        <v>56</v>
      </c>
      <c r="D418" s="226" t="s">
        <v>32</v>
      </c>
      <c r="E418" s="226" t="s">
        <v>17</v>
      </c>
      <c r="F418" s="226" t="s">
        <v>1488</v>
      </c>
      <c r="G418" s="226" t="s">
        <v>47</v>
      </c>
      <c r="H418" s="226" t="s">
        <v>963</v>
      </c>
      <c r="I418" s="226" t="s">
        <v>48</v>
      </c>
      <c r="J418" s="226" t="s">
        <v>1228</v>
      </c>
      <c r="K418" s="226" t="s">
        <v>1492</v>
      </c>
      <c r="L418" s="227">
        <v>24</v>
      </c>
      <c r="M418" s="226" t="s">
        <v>1798</v>
      </c>
      <c r="N418" s="229">
        <v>60</v>
      </c>
      <c r="O418" s="225">
        <v>44421</v>
      </c>
      <c r="P418" s="225"/>
      <c r="Q418" s="225">
        <v>43913</v>
      </c>
      <c r="R418" s="226" t="s">
        <v>49</v>
      </c>
      <c r="S418" s="226" t="s">
        <v>2334</v>
      </c>
      <c r="T418" s="226" t="s">
        <v>2664</v>
      </c>
    </row>
    <row r="419" spans="1:20" ht="9.75" customHeight="1" x14ac:dyDescent="0.25">
      <c r="A419" s="226">
        <v>1785</v>
      </c>
      <c r="B419" s="226" t="s">
        <v>1936</v>
      </c>
      <c r="C419" s="226" t="s">
        <v>1493</v>
      </c>
      <c r="D419" s="226" t="s">
        <v>32</v>
      </c>
      <c r="E419" s="226" t="s">
        <v>17</v>
      </c>
      <c r="F419" s="226" t="s">
        <v>1494</v>
      </c>
      <c r="G419" s="226" t="s">
        <v>47</v>
      </c>
      <c r="H419" s="226" t="s">
        <v>963</v>
      </c>
      <c r="I419" s="226" t="s">
        <v>44</v>
      </c>
      <c r="J419" s="226" t="s">
        <v>1228</v>
      </c>
      <c r="K419" s="226" t="s">
        <v>1495</v>
      </c>
      <c r="L419" s="227">
        <v>18</v>
      </c>
      <c r="M419" s="226" t="s">
        <v>1798</v>
      </c>
      <c r="N419" s="229">
        <v>5</v>
      </c>
      <c r="O419" s="225">
        <v>44545</v>
      </c>
      <c r="P419" s="225"/>
      <c r="Q419" s="225">
        <v>42954</v>
      </c>
      <c r="R419" s="226" t="s">
        <v>53</v>
      </c>
      <c r="S419" s="226" t="s">
        <v>1220</v>
      </c>
      <c r="T419" s="226" t="s">
        <v>2260</v>
      </c>
    </row>
    <row r="420" spans="1:20" ht="9.75" customHeight="1" x14ac:dyDescent="0.25">
      <c r="A420" s="226">
        <v>1441</v>
      </c>
      <c r="B420" s="226" t="s">
        <v>1496</v>
      </c>
      <c r="C420" s="226" t="s">
        <v>1497</v>
      </c>
      <c r="D420" s="226" t="s">
        <v>1497</v>
      </c>
      <c r="E420" s="226" t="s">
        <v>17</v>
      </c>
      <c r="F420" s="226" t="s">
        <v>1494</v>
      </c>
      <c r="G420" s="226" t="s">
        <v>47</v>
      </c>
      <c r="H420" s="226" t="s">
        <v>963</v>
      </c>
      <c r="I420" s="226" t="s">
        <v>44</v>
      </c>
      <c r="J420" s="226" t="s">
        <v>1228</v>
      </c>
      <c r="K420" s="226" t="s">
        <v>1498</v>
      </c>
      <c r="L420" s="227">
        <v>16</v>
      </c>
      <c r="M420" s="226" t="s">
        <v>1798</v>
      </c>
      <c r="N420" s="229">
        <v>72</v>
      </c>
      <c r="O420" s="225">
        <v>44280</v>
      </c>
      <c r="P420" s="225"/>
      <c r="Q420" s="225">
        <v>43913</v>
      </c>
      <c r="R420" s="226" t="s">
        <v>49</v>
      </c>
      <c r="S420" s="226" t="s">
        <v>2334</v>
      </c>
      <c r="T420" s="226" t="s">
        <v>2029</v>
      </c>
    </row>
    <row r="421" spans="1:20" ht="9.75" customHeight="1" x14ac:dyDescent="0.25">
      <c r="A421" s="226">
        <v>1786</v>
      </c>
      <c r="B421" s="226" t="s">
        <v>2854</v>
      </c>
      <c r="C421" s="226" t="s">
        <v>1499</v>
      </c>
      <c r="D421" s="226" t="s">
        <v>32</v>
      </c>
      <c r="E421" s="226" t="s">
        <v>17</v>
      </c>
      <c r="F421" s="226" t="s">
        <v>1494</v>
      </c>
      <c r="G421" s="226" t="s">
        <v>47</v>
      </c>
      <c r="H421" s="226" t="s">
        <v>963</v>
      </c>
      <c r="I421" s="226" t="s">
        <v>48</v>
      </c>
      <c r="J421" s="226" t="s">
        <v>1228</v>
      </c>
      <c r="K421" s="226" t="s">
        <v>1500</v>
      </c>
      <c r="L421" s="227">
        <v>24</v>
      </c>
      <c r="M421" s="226" t="s">
        <v>1798</v>
      </c>
      <c r="N421" s="229">
        <v>7</v>
      </c>
      <c r="O421" s="225">
        <v>44424</v>
      </c>
      <c r="P421" s="225"/>
      <c r="Q421" s="225">
        <v>43913</v>
      </c>
      <c r="R421" s="226" t="s">
        <v>53</v>
      </c>
      <c r="S421" s="226" t="s">
        <v>2552</v>
      </c>
      <c r="T421" s="226" t="s">
        <v>2351</v>
      </c>
    </row>
    <row r="422" spans="1:20" ht="9.75" customHeight="1" x14ac:dyDescent="0.25">
      <c r="A422" s="226">
        <v>332</v>
      </c>
      <c r="B422" s="226" t="s">
        <v>1501</v>
      </c>
      <c r="C422" s="226" t="s">
        <v>1502</v>
      </c>
      <c r="D422" s="226" t="s">
        <v>32</v>
      </c>
      <c r="E422" s="226" t="s">
        <v>17</v>
      </c>
      <c r="F422" s="226" t="s">
        <v>1503</v>
      </c>
      <c r="G422" s="226" t="s">
        <v>47</v>
      </c>
      <c r="H422" s="226" t="s">
        <v>960</v>
      </c>
      <c r="I422" s="226" t="s">
        <v>44</v>
      </c>
      <c r="J422" s="226" t="s">
        <v>1228</v>
      </c>
      <c r="K422" s="226" t="s">
        <v>1504</v>
      </c>
      <c r="L422" s="227">
        <v>24</v>
      </c>
      <c r="M422" s="226" t="s">
        <v>1798</v>
      </c>
      <c r="N422" s="229">
        <v>20</v>
      </c>
      <c r="O422" s="225">
        <v>44545</v>
      </c>
      <c r="P422" s="225"/>
      <c r="Q422" s="225">
        <v>42837</v>
      </c>
      <c r="R422" s="226" t="s">
        <v>53</v>
      </c>
      <c r="S422" s="226" t="s">
        <v>137</v>
      </c>
      <c r="T422" s="226" t="s">
        <v>2665</v>
      </c>
    </row>
    <row r="423" spans="1:20" ht="9.75" customHeight="1" x14ac:dyDescent="0.25">
      <c r="A423" s="226">
        <v>45</v>
      </c>
      <c r="B423" s="226" t="s">
        <v>1505</v>
      </c>
      <c r="C423" s="226" t="s">
        <v>2107</v>
      </c>
      <c r="D423" s="226" t="s">
        <v>32</v>
      </c>
      <c r="E423" s="226" t="s">
        <v>17</v>
      </c>
      <c r="F423" s="226" t="s">
        <v>1503</v>
      </c>
      <c r="G423" s="226" t="s">
        <v>47</v>
      </c>
      <c r="H423" s="226" t="s">
        <v>960</v>
      </c>
      <c r="I423" s="226" t="s">
        <v>48</v>
      </c>
      <c r="J423" s="226" t="s">
        <v>1219</v>
      </c>
      <c r="K423" s="226" t="s">
        <v>1506</v>
      </c>
      <c r="L423" s="227">
        <v>24</v>
      </c>
      <c r="M423" s="226" t="s">
        <v>1798</v>
      </c>
      <c r="N423" s="229">
        <v>15</v>
      </c>
      <c r="O423" s="225">
        <v>44417</v>
      </c>
      <c r="P423" s="225"/>
      <c r="Q423" s="225">
        <v>43770</v>
      </c>
      <c r="R423" s="226" t="s">
        <v>53</v>
      </c>
      <c r="S423" s="226" t="s">
        <v>211</v>
      </c>
      <c r="T423" s="226" t="s">
        <v>2544</v>
      </c>
    </row>
    <row r="424" spans="1:20" ht="9.75" customHeight="1" x14ac:dyDescent="0.25">
      <c r="A424" s="226">
        <v>1791</v>
      </c>
      <c r="B424" s="226" t="s">
        <v>1993</v>
      </c>
      <c r="C424" s="226" t="s">
        <v>1507</v>
      </c>
      <c r="D424" s="226" t="s">
        <v>32</v>
      </c>
      <c r="E424" s="226" t="s">
        <v>17</v>
      </c>
      <c r="F424" s="226" t="s">
        <v>1503</v>
      </c>
      <c r="G424" s="226" t="s">
        <v>47</v>
      </c>
      <c r="H424" s="226" t="s">
        <v>963</v>
      </c>
      <c r="I424" s="226" t="s">
        <v>44</v>
      </c>
      <c r="J424" s="226" t="s">
        <v>1228</v>
      </c>
      <c r="K424" s="226" t="s">
        <v>1508</v>
      </c>
      <c r="L424" s="227">
        <v>24</v>
      </c>
      <c r="M424" s="226" t="s">
        <v>1798</v>
      </c>
      <c r="N424" s="229">
        <v>5</v>
      </c>
      <c r="O424" s="225">
        <v>44420</v>
      </c>
      <c r="P424" s="225"/>
      <c r="Q424" s="225"/>
      <c r="R424" s="226" t="s">
        <v>1222</v>
      </c>
      <c r="S424" s="226" t="s">
        <v>211</v>
      </c>
      <c r="T424" s="226" t="s">
        <v>2666</v>
      </c>
    </row>
    <row r="425" spans="1:20" ht="9.75" customHeight="1" x14ac:dyDescent="0.25">
      <c r="A425" s="226">
        <v>1793</v>
      </c>
      <c r="B425" s="226" t="s">
        <v>1994</v>
      </c>
      <c r="C425" s="226" t="s">
        <v>1511</v>
      </c>
      <c r="D425" s="226" t="s">
        <v>32</v>
      </c>
      <c r="E425" s="226" t="s">
        <v>17</v>
      </c>
      <c r="F425" s="226" t="s">
        <v>1503</v>
      </c>
      <c r="G425" s="226" t="s">
        <v>47</v>
      </c>
      <c r="H425" s="226" t="s">
        <v>963</v>
      </c>
      <c r="I425" s="226" t="s">
        <v>44</v>
      </c>
      <c r="J425" s="226" t="s">
        <v>1228</v>
      </c>
      <c r="K425" s="226" t="s">
        <v>1512</v>
      </c>
      <c r="L425" s="227">
        <v>24</v>
      </c>
      <c r="M425" s="226" t="s">
        <v>1798</v>
      </c>
      <c r="N425" s="229">
        <v>5</v>
      </c>
      <c r="O425" s="225">
        <v>44337</v>
      </c>
      <c r="P425" s="225"/>
      <c r="Q425" s="225">
        <v>43397</v>
      </c>
      <c r="R425" s="226" t="s">
        <v>53</v>
      </c>
      <c r="S425" s="101" t="s">
        <v>96</v>
      </c>
      <c r="T425" s="226" t="s">
        <v>2016</v>
      </c>
    </row>
    <row r="426" spans="1:20" ht="9.75" customHeight="1" x14ac:dyDescent="0.25">
      <c r="A426" s="226">
        <v>1794</v>
      </c>
      <c r="B426" s="226" t="s">
        <v>1937</v>
      </c>
      <c r="C426" s="226" t="s">
        <v>1513</v>
      </c>
      <c r="D426" s="226" t="s">
        <v>32</v>
      </c>
      <c r="E426" s="226" t="s">
        <v>17</v>
      </c>
      <c r="F426" s="226" t="s">
        <v>1503</v>
      </c>
      <c r="G426" s="226" t="s">
        <v>47</v>
      </c>
      <c r="H426" s="226" t="s">
        <v>963</v>
      </c>
      <c r="I426" s="226" t="s">
        <v>44</v>
      </c>
      <c r="J426" s="226" t="s">
        <v>1228</v>
      </c>
      <c r="K426" s="226" t="s">
        <v>1514</v>
      </c>
      <c r="L426" s="227">
        <v>24</v>
      </c>
      <c r="M426" s="226" t="s">
        <v>1798</v>
      </c>
      <c r="N426" s="229">
        <v>5</v>
      </c>
      <c r="O426" s="225">
        <v>44414</v>
      </c>
      <c r="P426" s="225"/>
      <c r="Q426" s="225">
        <v>43913</v>
      </c>
      <c r="R426" s="226" t="s">
        <v>49</v>
      </c>
      <c r="S426" s="226" t="s">
        <v>2334</v>
      </c>
      <c r="T426" s="226" t="s">
        <v>2667</v>
      </c>
    </row>
    <row r="427" spans="1:20" ht="9.75" customHeight="1" x14ac:dyDescent="0.25">
      <c r="A427" s="226">
        <v>1795</v>
      </c>
      <c r="B427" s="226" t="s">
        <v>2143</v>
      </c>
      <c r="C427" s="226" t="s">
        <v>1515</v>
      </c>
      <c r="D427" s="226" t="s">
        <v>32</v>
      </c>
      <c r="E427" s="226" t="s">
        <v>17</v>
      </c>
      <c r="F427" s="226" t="s">
        <v>1503</v>
      </c>
      <c r="G427" s="226" t="s">
        <v>47</v>
      </c>
      <c r="H427" s="226" t="s">
        <v>963</v>
      </c>
      <c r="I427" s="226" t="s">
        <v>44</v>
      </c>
      <c r="J427" s="226" t="s">
        <v>1228</v>
      </c>
      <c r="K427" s="226" t="s">
        <v>1516</v>
      </c>
      <c r="L427" s="227">
        <v>24</v>
      </c>
      <c r="M427" s="226" t="s">
        <v>1798</v>
      </c>
      <c r="N427" s="229">
        <v>30</v>
      </c>
      <c r="O427" s="225">
        <v>44365</v>
      </c>
      <c r="P427" s="225"/>
      <c r="Q427" s="225">
        <v>43913</v>
      </c>
      <c r="R427" s="226" t="s">
        <v>53</v>
      </c>
      <c r="S427" s="226" t="s">
        <v>2552</v>
      </c>
      <c r="T427" s="226" t="s">
        <v>2129</v>
      </c>
    </row>
    <row r="428" spans="1:20" ht="9.75" customHeight="1" x14ac:dyDescent="0.25">
      <c r="A428" s="226">
        <v>1797</v>
      </c>
      <c r="B428" s="226" t="s">
        <v>1938</v>
      </c>
      <c r="C428" s="226" t="s">
        <v>1517</v>
      </c>
      <c r="D428" s="226" t="s">
        <v>32</v>
      </c>
      <c r="E428" s="226" t="s">
        <v>17</v>
      </c>
      <c r="F428" s="226" t="s">
        <v>1503</v>
      </c>
      <c r="G428" s="226" t="s">
        <v>47</v>
      </c>
      <c r="H428" s="226" t="s">
        <v>963</v>
      </c>
      <c r="I428" s="226" t="s">
        <v>44</v>
      </c>
      <c r="J428" s="226" t="s">
        <v>1228</v>
      </c>
      <c r="K428" s="226" t="s">
        <v>1518</v>
      </c>
      <c r="L428" s="227">
        <v>18</v>
      </c>
      <c r="M428" s="226" t="s">
        <v>1798</v>
      </c>
      <c r="N428" s="229">
        <v>43</v>
      </c>
      <c r="O428" s="225">
        <v>44424</v>
      </c>
      <c r="P428" s="225"/>
      <c r="Q428" s="225">
        <v>43913</v>
      </c>
      <c r="R428" s="226" t="s">
        <v>53</v>
      </c>
      <c r="S428" s="226" t="s">
        <v>2552</v>
      </c>
      <c r="T428" s="226" t="s">
        <v>32</v>
      </c>
    </row>
    <row r="429" spans="1:20" ht="9.75" customHeight="1" x14ac:dyDescent="0.25">
      <c r="A429" s="226">
        <v>1801</v>
      </c>
      <c r="B429" s="226" t="s">
        <v>32</v>
      </c>
      <c r="C429" s="226" t="s">
        <v>1519</v>
      </c>
      <c r="D429" s="226" t="s">
        <v>32</v>
      </c>
      <c r="E429" s="226" t="s">
        <v>17</v>
      </c>
      <c r="F429" s="226" t="s">
        <v>1503</v>
      </c>
      <c r="G429" s="226" t="s">
        <v>47</v>
      </c>
      <c r="H429" s="226" t="s">
        <v>963</v>
      </c>
      <c r="I429" s="226" t="s">
        <v>44</v>
      </c>
      <c r="J429" s="226" t="s">
        <v>1228</v>
      </c>
      <c r="K429" s="226" t="s">
        <v>1520</v>
      </c>
      <c r="L429" s="227">
        <v>30</v>
      </c>
      <c r="M429" s="226" t="s">
        <v>1798</v>
      </c>
      <c r="N429" s="229">
        <v>75</v>
      </c>
      <c r="O429" s="225">
        <v>44165</v>
      </c>
      <c r="P429" s="225"/>
      <c r="Q429" s="225">
        <v>43913</v>
      </c>
      <c r="R429" s="226" t="s">
        <v>49</v>
      </c>
      <c r="S429" s="226" t="s">
        <v>2334</v>
      </c>
      <c r="T429" s="226" t="s">
        <v>1521</v>
      </c>
    </row>
    <row r="430" spans="1:20" ht="9.75" customHeight="1" x14ac:dyDescent="0.25">
      <c r="A430" s="226">
        <v>1649</v>
      </c>
      <c r="B430" s="226" t="s">
        <v>32</v>
      </c>
      <c r="C430" s="226" t="s">
        <v>1939</v>
      </c>
      <c r="D430" s="226" t="s">
        <v>749</v>
      </c>
      <c r="E430" s="226" t="s">
        <v>17</v>
      </c>
      <c r="F430" s="226" t="s">
        <v>1503</v>
      </c>
      <c r="G430" s="226" t="s">
        <v>47</v>
      </c>
      <c r="H430" s="226" t="s">
        <v>963</v>
      </c>
      <c r="I430" s="226" t="s">
        <v>44</v>
      </c>
      <c r="J430" s="226" t="s">
        <v>1219</v>
      </c>
      <c r="K430" s="226" t="s">
        <v>750</v>
      </c>
      <c r="L430" s="227">
        <v>24</v>
      </c>
      <c r="M430" s="226" t="s">
        <v>1798</v>
      </c>
      <c r="N430" s="229">
        <v>5</v>
      </c>
      <c r="O430" s="225">
        <v>44418</v>
      </c>
      <c r="P430" s="225"/>
      <c r="Q430" s="225"/>
      <c r="R430" s="226" t="s">
        <v>1222</v>
      </c>
      <c r="S430" s="226" t="s">
        <v>114</v>
      </c>
      <c r="T430" s="226" t="s">
        <v>2304</v>
      </c>
    </row>
    <row r="431" spans="1:20" ht="9.75" customHeight="1" x14ac:dyDescent="0.25">
      <c r="A431" s="226">
        <v>1803</v>
      </c>
      <c r="B431" s="226" t="s">
        <v>1958</v>
      </c>
      <c r="C431" s="226" t="s">
        <v>1522</v>
      </c>
      <c r="D431" s="226" t="s">
        <v>32</v>
      </c>
      <c r="E431" s="226" t="s">
        <v>17</v>
      </c>
      <c r="F431" s="226" t="s">
        <v>1503</v>
      </c>
      <c r="G431" s="226" t="s">
        <v>47</v>
      </c>
      <c r="H431" s="226" t="s">
        <v>963</v>
      </c>
      <c r="I431" s="226" t="s">
        <v>44</v>
      </c>
      <c r="J431" s="226" t="s">
        <v>1228</v>
      </c>
      <c r="K431" s="226" t="s">
        <v>1523</v>
      </c>
      <c r="L431" s="227">
        <v>29</v>
      </c>
      <c r="M431" s="226" t="s">
        <v>1798</v>
      </c>
      <c r="N431" s="229">
        <v>75</v>
      </c>
      <c r="O431" s="225">
        <v>44400</v>
      </c>
      <c r="P431" s="225"/>
      <c r="Q431" s="225">
        <v>43913</v>
      </c>
      <c r="R431" s="226" t="s">
        <v>49</v>
      </c>
      <c r="S431" s="226" t="s">
        <v>1224</v>
      </c>
      <c r="T431" s="226" t="s">
        <v>2219</v>
      </c>
    </row>
    <row r="432" spans="1:20" ht="9.75" customHeight="1" x14ac:dyDescent="0.25">
      <c r="A432" s="226">
        <v>1805</v>
      </c>
      <c r="B432" s="226" t="s">
        <v>1995</v>
      </c>
      <c r="C432" s="226" t="s">
        <v>950</v>
      </c>
      <c r="D432" s="226" t="s">
        <v>32</v>
      </c>
      <c r="E432" s="226" t="s">
        <v>17</v>
      </c>
      <c r="F432" s="226" t="s">
        <v>1503</v>
      </c>
      <c r="G432" s="226" t="s">
        <v>47</v>
      </c>
      <c r="H432" s="226" t="s">
        <v>963</v>
      </c>
      <c r="I432" s="226" t="s">
        <v>735</v>
      </c>
      <c r="J432" s="226" t="s">
        <v>1228</v>
      </c>
      <c r="K432" s="226" t="s">
        <v>1524</v>
      </c>
      <c r="L432" s="227">
        <v>8</v>
      </c>
      <c r="M432" s="226" t="s">
        <v>1798</v>
      </c>
      <c r="N432" s="229">
        <v>5</v>
      </c>
      <c r="O432" s="225">
        <v>44428</v>
      </c>
      <c r="P432" s="225"/>
      <c r="Q432" s="225">
        <v>43391</v>
      </c>
      <c r="R432" s="226" t="s">
        <v>53</v>
      </c>
      <c r="S432" s="226" t="s">
        <v>2552</v>
      </c>
      <c r="T432" s="226" t="s">
        <v>2108</v>
      </c>
    </row>
    <row r="433" spans="1:20" ht="9.75" customHeight="1" x14ac:dyDescent="0.25">
      <c r="A433" s="226">
        <v>1811</v>
      </c>
      <c r="B433" s="226" t="s">
        <v>1940</v>
      </c>
      <c r="C433" s="226" t="s">
        <v>1525</v>
      </c>
      <c r="D433" s="226" t="s">
        <v>32</v>
      </c>
      <c r="E433" s="226" t="s">
        <v>17</v>
      </c>
      <c r="F433" s="226" t="s">
        <v>1503</v>
      </c>
      <c r="G433" s="226" t="s">
        <v>47</v>
      </c>
      <c r="H433" s="226" t="s">
        <v>963</v>
      </c>
      <c r="I433" s="226" t="s">
        <v>48</v>
      </c>
      <c r="J433" s="226" t="s">
        <v>1228</v>
      </c>
      <c r="K433" s="226" t="s">
        <v>1526</v>
      </c>
      <c r="L433" s="227">
        <v>24</v>
      </c>
      <c r="M433" s="226" t="s">
        <v>1798</v>
      </c>
      <c r="N433" s="229">
        <v>5</v>
      </c>
      <c r="O433" s="225">
        <v>44414</v>
      </c>
      <c r="P433" s="225"/>
      <c r="Q433" s="225">
        <v>43628</v>
      </c>
      <c r="R433" s="226" t="s">
        <v>1222</v>
      </c>
      <c r="S433" s="226" t="s">
        <v>2611</v>
      </c>
      <c r="T433" s="226" t="s">
        <v>2109</v>
      </c>
    </row>
    <row r="434" spans="1:20" ht="9.75" customHeight="1" x14ac:dyDescent="0.25">
      <c r="A434" s="226">
        <v>1651</v>
      </c>
      <c r="B434" s="226" t="s">
        <v>2855</v>
      </c>
      <c r="C434" s="226" t="s">
        <v>2021</v>
      </c>
      <c r="D434" s="226" t="s">
        <v>751</v>
      </c>
      <c r="E434" s="226" t="s">
        <v>17</v>
      </c>
      <c r="F434" s="226" t="s">
        <v>1503</v>
      </c>
      <c r="G434" s="226" t="s">
        <v>47</v>
      </c>
      <c r="H434" s="226" t="s">
        <v>963</v>
      </c>
      <c r="I434" s="226" t="s">
        <v>48</v>
      </c>
      <c r="J434" s="226" t="s">
        <v>1219</v>
      </c>
      <c r="K434" s="226" t="s">
        <v>752</v>
      </c>
      <c r="L434" s="227">
        <v>20</v>
      </c>
      <c r="M434" s="226" t="s">
        <v>1798</v>
      </c>
      <c r="N434" s="229">
        <v>5</v>
      </c>
      <c r="O434" s="225">
        <v>44420</v>
      </c>
      <c r="P434" s="225"/>
      <c r="Q434" s="225"/>
      <c r="R434" s="226" t="s">
        <v>1222</v>
      </c>
      <c r="S434" s="226" t="s">
        <v>114</v>
      </c>
      <c r="T434" s="226" t="s">
        <v>2305</v>
      </c>
    </row>
    <row r="435" spans="1:20" ht="9.75" customHeight="1" x14ac:dyDescent="0.25">
      <c r="A435" s="226">
        <v>1813</v>
      </c>
      <c r="B435" s="226" t="s">
        <v>1959</v>
      </c>
      <c r="C435" s="226" t="s">
        <v>1527</v>
      </c>
      <c r="D435" s="226" t="s">
        <v>32</v>
      </c>
      <c r="E435" s="226" t="s">
        <v>17</v>
      </c>
      <c r="F435" s="226" t="s">
        <v>1503</v>
      </c>
      <c r="G435" s="226" t="s">
        <v>47</v>
      </c>
      <c r="H435" s="226" t="s">
        <v>963</v>
      </c>
      <c r="I435" s="226" t="s">
        <v>48</v>
      </c>
      <c r="J435" s="226" t="s">
        <v>1228</v>
      </c>
      <c r="K435" s="226" t="s">
        <v>1528</v>
      </c>
      <c r="L435" s="227">
        <v>30</v>
      </c>
      <c r="M435" s="226" t="s">
        <v>1798</v>
      </c>
      <c r="N435" s="229">
        <v>72</v>
      </c>
      <c r="O435" s="225">
        <v>44377</v>
      </c>
      <c r="P435" s="225"/>
      <c r="Q435" s="225">
        <v>43913</v>
      </c>
      <c r="R435" s="226" t="s">
        <v>53</v>
      </c>
      <c r="S435" s="226" t="s">
        <v>2552</v>
      </c>
      <c r="T435" s="226" t="s">
        <v>32</v>
      </c>
    </row>
    <row r="436" spans="1:20" ht="9.75" customHeight="1" x14ac:dyDescent="0.25">
      <c r="A436" s="226">
        <v>1816</v>
      </c>
      <c r="B436" s="226" t="s">
        <v>1961</v>
      </c>
      <c r="C436" s="226" t="s">
        <v>1530</v>
      </c>
      <c r="D436" s="226" t="s">
        <v>32</v>
      </c>
      <c r="E436" s="226" t="s">
        <v>17</v>
      </c>
      <c r="F436" s="226" t="s">
        <v>1503</v>
      </c>
      <c r="G436" s="226" t="s">
        <v>47</v>
      </c>
      <c r="H436" s="226" t="s">
        <v>963</v>
      </c>
      <c r="I436" s="226" t="s">
        <v>48</v>
      </c>
      <c r="J436" s="226" t="s">
        <v>1228</v>
      </c>
      <c r="K436" s="226" t="s">
        <v>1531</v>
      </c>
      <c r="L436" s="227">
        <v>18</v>
      </c>
      <c r="M436" s="226" t="s">
        <v>1798</v>
      </c>
      <c r="N436" s="229">
        <v>15</v>
      </c>
      <c r="O436" s="225">
        <v>44418</v>
      </c>
      <c r="P436" s="225"/>
      <c r="Q436" s="225">
        <v>43671</v>
      </c>
      <c r="R436" s="226" t="s">
        <v>53</v>
      </c>
      <c r="S436" s="226" t="s">
        <v>67</v>
      </c>
      <c r="T436" s="226" t="s">
        <v>32</v>
      </c>
    </row>
    <row r="437" spans="1:20" ht="9.75" customHeight="1" x14ac:dyDescent="0.25">
      <c r="A437" s="226">
        <v>1817</v>
      </c>
      <c r="B437" s="226" t="s">
        <v>1996</v>
      </c>
      <c r="C437" s="226" t="s">
        <v>1532</v>
      </c>
      <c r="D437" s="226" t="s">
        <v>32</v>
      </c>
      <c r="E437" s="226" t="s">
        <v>17</v>
      </c>
      <c r="F437" s="226" t="s">
        <v>1503</v>
      </c>
      <c r="G437" s="226" t="s">
        <v>47</v>
      </c>
      <c r="H437" s="226" t="s">
        <v>963</v>
      </c>
      <c r="I437" s="226" t="s">
        <v>48</v>
      </c>
      <c r="J437" s="226" t="s">
        <v>1228</v>
      </c>
      <c r="K437" s="226" t="s">
        <v>1533</v>
      </c>
      <c r="L437" s="227">
        <v>24</v>
      </c>
      <c r="M437" s="226" t="s">
        <v>1798</v>
      </c>
      <c r="N437" s="229">
        <v>55</v>
      </c>
      <c r="O437" s="225">
        <v>44210</v>
      </c>
      <c r="P437" s="225"/>
      <c r="Q437" s="225">
        <v>43683</v>
      </c>
      <c r="R437" s="226" t="s">
        <v>49</v>
      </c>
      <c r="S437" s="226" t="s">
        <v>2334</v>
      </c>
      <c r="T437" s="226" t="s">
        <v>32</v>
      </c>
    </row>
    <row r="438" spans="1:20" ht="9.75" customHeight="1" x14ac:dyDescent="0.25">
      <c r="A438" s="226">
        <v>1823</v>
      </c>
      <c r="B438" s="226" t="s">
        <v>1962</v>
      </c>
      <c r="C438" s="226" t="s">
        <v>1534</v>
      </c>
      <c r="D438" s="226" t="s">
        <v>32</v>
      </c>
      <c r="E438" s="226" t="s">
        <v>17</v>
      </c>
      <c r="F438" s="226" t="s">
        <v>1503</v>
      </c>
      <c r="G438" s="226" t="s">
        <v>47</v>
      </c>
      <c r="H438" s="226" t="s">
        <v>963</v>
      </c>
      <c r="I438" s="226" t="s">
        <v>63</v>
      </c>
      <c r="J438" s="226" t="s">
        <v>1228</v>
      </c>
      <c r="K438" s="226" t="s">
        <v>1535</v>
      </c>
      <c r="L438" s="227">
        <v>24</v>
      </c>
      <c r="M438" s="226" t="s">
        <v>1798</v>
      </c>
      <c r="N438" s="229">
        <v>5</v>
      </c>
      <c r="O438" s="225">
        <v>44545</v>
      </c>
      <c r="P438" s="225"/>
      <c r="Q438" s="225">
        <v>43714</v>
      </c>
      <c r="R438" s="226" t="s">
        <v>53</v>
      </c>
      <c r="S438" s="226" t="s">
        <v>290</v>
      </c>
      <c r="T438" s="226" t="s">
        <v>2262</v>
      </c>
    </row>
    <row r="439" spans="1:20" ht="9.75" customHeight="1" x14ac:dyDescent="0.25">
      <c r="A439" s="226">
        <v>1913</v>
      </c>
      <c r="B439" s="226" t="s">
        <v>1536</v>
      </c>
      <c r="C439" s="226" t="s">
        <v>1537</v>
      </c>
      <c r="D439" s="226" t="s">
        <v>32</v>
      </c>
      <c r="E439" s="226" t="s">
        <v>17</v>
      </c>
      <c r="F439" s="226" t="s">
        <v>59</v>
      </c>
      <c r="G439" s="226" t="s">
        <v>47</v>
      </c>
      <c r="H439" s="226" t="s">
        <v>960</v>
      </c>
      <c r="I439" s="226" t="s">
        <v>44</v>
      </c>
      <c r="J439" s="226" t="s">
        <v>1228</v>
      </c>
      <c r="K439" s="226" t="s">
        <v>1538</v>
      </c>
      <c r="L439" s="227">
        <v>0</v>
      </c>
      <c r="M439" s="226" t="s">
        <v>1798</v>
      </c>
      <c r="N439" s="229">
        <v>18</v>
      </c>
      <c r="O439" s="225">
        <v>44545</v>
      </c>
      <c r="P439" s="225"/>
      <c r="Q439" s="225">
        <v>43913</v>
      </c>
      <c r="R439" s="226" t="s">
        <v>49</v>
      </c>
      <c r="S439" s="226" t="s">
        <v>2334</v>
      </c>
      <c r="T439" s="226" t="s">
        <v>2668</v>
      </c>
    </row>
    <row r="440" spans="1:20" ht="9.75" customHeight="1" x14ac:dyDescent="0.25">
      <c r="A440" s="226">
        <v>1914</v>
      </c>
      <c r="B440" s="226" t="s">
        <v>1536</v>
      </c>
      <c r="C440" s="226" t="s">
        <v>1539</v>
      </c>
      <c r="D440" s="226" t="s">
        <v>32</v>
      </c>
      <c r="E440" s="226" t="s">
        <v>17</v>
      </c>
      <c r="F440" s="226" t="s">
        <v>59</v>
      </c>
      <c r="G440" s="226" t="s">
        <v>47</v>
      </c>
      <c r="H440" s="226" t="s">
        <v>960</v>
      </c>
      <c r="I440" s="226" t="s">
        <v>44</v>
      </c>
      <c r="J440" s="226" t="s">
        <v>1228</v>
      </c>
      <c r="K440" s="226" t="s">
        <v>1538</v>
      </c>
      <c r="L440" s="227">
        <v>0</v>
      </c>
      <c r="M440" s="226" t="s">
        <v>1798</v>
      </c>
      <c r="N440" s="229">
        <v>0</v>
      </c>
      <c r="O440" s="225">
        <v>44638</v>
      </c>
      <c r="P440" s="225"/>
      <c r="Q440" s="225"/>
      <c r="R440" s="226" t="s">
        <v>309</v>
      </c>
      <c r="S440" s="226" t="s">
        <v>620</v>
      </c>
      <c r="T440" s="226" t="s">
        <v>2022</v>
      </c>
    </row>
    <row r="441" spans="1:20" ht="9.75" customHeight="1" x14ac:dyDescent="0.25">
      <c r="A441" s="226">
        <v>1894</v>
      </c>
      <c r="B441" s="226" t="s">
        <v>975</v>
      </c>
      <c r="C441" s="226" t="s">
        <v>437</v>
      </c>
      <c r="D441" s="226" t="s">
        <v>32</v>
      </c>
      <c r="E441" s="226" t="s">
        <v>17</v>
      </c>
      <c r="F441" s="226" t="s">
        <v>59</v>
      </c>
      <c r="G441" s="226" t="s">
        <v>43</v>
      </c>
      <c r="H441" s="226" t="s">
        <v>960</v>
      </c>
      <c r="I441" s="226" t="s">
        <v>44</v>
      </c>
      <c r="J441" s="226" t="s">
        <v>1219</v>
      </c>
      <c r="K441" s="226" t="s">
        <v>438</v>
      </c>
      <c r="L441" s="227">
        <v>7</v>
      </c>
      <c r="M441" s="226" t="s">
        <v>1798</v>
      </c>
      <c r="N441" s="229">
        <v>18</v>
      </c>
      <c r="O441" s="225">
        <v>44426</v>
      </c>
      <c r="P441" s="225"/>
      <c r="Q441" s="225">
        <v>43913</v>
      </c>
      <c r="R441" s="226" t="s">
        <v>53</v>
      </c>
      <c r="S441" s="226" t="s">
        <v>2552</v>
      </c>
      <c r="T441" s="226" t="s">
        <v>2669</v>
      </c>
    </row>
    <row r="442" spans="1:20" ht="9.75" customHeight="1" x14ac:dyDescent="0.25">
      <c r="A442" s="226">
        <v>1919</v>
      </c>
      <c r="B442" s="226" t="s">
        <v>954</v>
      </c>
      <c r="C442" s="226" t="s">
        <v>1801</v>
      </c>
      <c r="D442" s="226" t="s">
        <v>32</v>
      </c>
      <c r="E442" s="226" t="s">
        <v>17</v>
      </c>
      <c r="F442" s="226" t="s">
        <v>59</v>
      </c>
      <c r="G442" s="226" t="s">
        <v>43</v>
      </c>
      <c r="H442" s="226" t="s">
        <v>961</v>
      </c>
      <c r="I442" s="226" t="s">
        <v>44</v>
      </c>
      <c r="J442" s="226" t="s">
        <v>1219</v>
      </c>
      <c r="K442" s="226" t="s">
        <v>955</v>
      </c>
      <c r="L442" s="227">
        <v>0</v>
      </c>
      <c r="M442" s="226" t="s">
        <v>1798</v>
      </c>
      <c r="N442" s="229">
        <v>5</v>
      </c>
      <c r="O442" s="225">
        <v>44418</v>
      </c>
      <c r="P442" s="225"/>
      <c r="Q442" s="225">
        <v>43383</v>
      </c>
      <c r="R442" s="226" t="s">
        <v>53</v>
      </c>
      <c r="S442" s="226" t="s">
        <v>1903</v>
      </c>
      <c r="T442" s="226" t="s">
        <v>2670</v>
      </c>
    </row>
    <row r="443" spans="1:20" ht="9.75" customHeight="1" x14ac:dyDescent="0.25">
      <c r="A443" s="226">
        <v>1357</v>
      </c>
      <c r="B443" s="226" t="s">
        <v>2263</v>
      </c>
      <c r="C443" s="226" t="s">
        <v>1540</v>
      </c>
      <c r="D443" s="226" t="s">
        <v>32</v>
      </c>
      <c r="E443" s="226" t="s">
        <v>17</v>
      </c>
      <c r="F443" s="226" t="s">
        <v>59</v>
      </c>
      <c r="G443" s="226" t="s">
        <v>47</v>
      </c>
      <c r="H443" s="226" t="s">
        <v>962</v>
      </c>
      <c r="I443" s="226" t="s">
        <v>44</v>
      </c>
      <c r="J443" s="226" t="s">
        <v>1228</v>
      </c>
      <c r="K443" s="226" t="s">
        <v>1541</v>
      </c>
      <c r="L443" s="227">
        <v>9</v>
      </c>
      <c r="M443" s="226" t="s">
        <v>1798</v>
      </c>
      <c r="N443" s="229">
        <v>45</v>
      </c>
      <c r="O443" s="225">
        <v>44545</v>
      </c>
      <c r="P443" s="225"/>
      <c r="Q443" s="225">
        <v>43913</v>
      </c>
      <c r="R443" s="226" t="s">
        <v>53</v>
      </c>
      <c r="S443" s="226" t="s">
        <v>2552</v>
      </c>
      <c r="T443" s="226" t="s">
        <v>2144</v>
      </c>
    </row>
    <row r="444" spans="1:20" ht="9.75" customHeight="1" x14ac:dyDescent="0.25">
      <c r="A444" s="226">
        <v>1358</v>
      </c>
      <c r="B444" s="226" t="s">
        <v>1542</v>
      </c>
      <c r="C444" s="226" t="s">
        <v>1543</v>
      </c>
      <c r="D444" s="226" t="s">
        <v>32</v>
      </c>
      <c r="E444" s="226" t="s">
        <v>17</v>
      </c>
      <c r="F444" s="226" t="s">
        <v>59</v>
      </c>
      <c r="G444" s="226" t="s">
        <v>47</v>
      </c>
      <c r="H444" s="226" t="s">
        <v>962</v>
      </c>
      <c r="I444" s="226" t="s">
        <v>44</v>
      </c>
      <c r="J444" s="226" t="s">
        <v>1228</v>
      </c>
      <c r="K444" s="226" t="s">
        <v>1544</v>
      </c>
      <c r="L444" s="227">
        <v>24</v>
      </c>
      <c r="M444" s="226" t="s">
        <v>1798</v>
      </c>
      <c r="N444" s="229">
        <v>58</v>
      </c>
      <c r="O444" s="225">
        <v>44424</v>
      </c>
      <c r="P444" s="225"/>
      <c r="Q444" s="225">
        <v>43913</v>
      </c>
      <c r="R444" s="226" t="s">
        <v>53</v>
      </c>
      <c r="S444" s="226" t="s">
        <v>2552</v>
      </c>
      <c r="T444" s="226" t="s">
        <v>32</v>
      </c>
    </row>
    <row r="445" spans="1:20" ht="9.75" customHeight="1" x14ac:dyDescent="0.25">
      <c r="A445" s="226">
        <v>1359</v>
      </c>
      <c r="B445" s="226" t="s">
        <v>976</v>
      </c>
      <c r="C445" s="226" t="s">
        <v>457</v>
      </c>
      <c r="D445" s="226" t="s">
        <v>32</v>
      </c>
      <c r="E445" s="226" t="s">
        <v>17</v>
      </c>
      <c r="F445" s="226" t="s">
        <v>59</v>
      </c>
      <c r="G445" s="226" t="s">
        <v>47</v>
      </c>
      <c r="H445" s="226" t="s">
        <v>962</v>
      </c>
      <c r="I445" s="226" t="s">
        <v>44</v>
      </c>
      <c r="J445" s="226" t="s">
        <v>1219</v>
      </c>
      <c r="K445" s="226" t="s">
        <v>458</v>
      </c>
      <c r="L445" s="227">
        <v>29</v>
      </c>
      <c r="M445" s="226" t="s">
        <v>1798</v>
      </c>
      <c r="N445" s="229">
        <v>85</v>
      </c>
      <c r="O445" s="225">
        <v>44254</v>
      </c>
      <c r="P445" s="225"/>
      <c r="Q445" s="225">
        <v>43913</v>
      </c>
      <c r="R445" s="226" t="s">
        <v>49</v>
      </c>
      <c r="S445" s="226" t="s">
        <v>2334</v>
      </c>
      <c r="T445" s="226" t="s">
        <v>2030</v>
      </c>
    </row>
    <row r="446" spans="1:20" ht="9.75" customHeight="1" x14ac:dyDescent="0.25">
      <c r="A446" s="226">
        <v>1367</v>
      </c>
      <c r="B446" s="226" t="s">
        <v>977</v>
      </c>
      <c r="C446" s="226" t="s">
        <v>594</v>
      </c>
      <c r="D446" s="226" t="s">
        <v>594</v>
      </c>
      <c r="E446" s="226" t="s">
        <v>17</v>
      </c>
      <c r="F446" s="226" t="s">
        <v>59</v>
      </c>
      <c r="G446" s="226" t="s">
        <v>47</v>
      </c>
      <c r="H446" s="226" t="s">
        <v>962</v>
      </c>
      <c r="I446" s="226" t="s">
        <v>44</v>
      </c>
      <c r="J446" s="226" t="s">
        <v>1219</v>
      </c>
      <c r="K446" s="226" t="s">
        <v>595</v>
      </c>
      <c r="L446" s="227">
        <v>24</v>
      </c>
      <c r="M446" s="226" t="s">
        <v>1798</v>
      </c>
      <c r="N446" s="229">
        <v>5</v>
      </c>
      <c r="O446" s="225">
        <v>44545</v>
      </c>
      <c r="P446" s="225"/>
      <c r="Q446" s="225">
        <v>41892</v>
      </c>
      <c r="R446" s="226" t="s">
        <v>53</v>
      </c>
      <c r="S446" s="226" t="s">
        <v>211</v>
      </c>
      <c r="T446" s="226" t="s">
        <v>2474</v>
      </c>
    </row>
    <row r="447" spans="1:20" ht="9.75" customHeight="1" x14ac:dyDescent="0.25">
      <c r="A447" s="226">
        <v>1373</v>
      </c>
      <c r="B447" s="226" t="s">
        <v>978</v>
      </c>
      <c r="C447" s="226" t="s">
        <v>439</v>
      </c>
      <c r="D447" s="226" t="s">
        <v>32</v>
      </c>
      <c r="E447" s="226" t="s">
        <v>17</v>
      </c>
      <c r="F447" s="226" t="s">
        <v>59</v>
      </c>
      <c r="G447" s="226" t="s">
        <v>47</v>
      </c>
      <c r="H447" s="226" t="s">
        <v>962</v>
      </c>
      <c r="I447" s="226" t="s">
        <v>44</v>
      </c>
      <c r="J447" s="226" t="s">
        <v>1219</v>
      </c>
      <c r="K447" s="226" t="s">
        <v>440</v>
      </c>
      <c r="L447" s="227">
        <v>24</v>
      </c>
      <c r="M447" s="226" t="s">
        <v>1798</v>
      </c>
      <c r="N447" s="229">
        <v>5</v>
      </c>
      <c r="O447" s="225">
        <v>44418</v>
      </c>
      <c r="P447" s="225"/>
      <c r="Q447" s="225">
        <v>43913</v>
      </c>
      <c r="R447" s="226" t="s">
        <v>53</v>
      </c>
      <c r="S447" s="226" t="s">
        <v>1225</v>
      </c>
      <c r="T447" s="226" t="s">
        <v>2671</v>
      </c>
    </row>
    <row r="448" spans="1:20" ht="9.75" customHeight="1" x14ac:dyDescent="0.25">
      <c r="A448" s="226">
        <v>1379</v>
      </c>
      <c r="B448" s="226" t="s">
        <v>979</v>
      </c>
      <c r="C448" s="226" t="s">
        <v>632</v>
      </c>
      <c r="D448" s="226" t="s">
        <v>32</v>
      </c>
      <c r="E448" s="226" t="s">
        <v>17</v>
      </c>
      <c r="F448" s="226" t="s">
        <v>59</v>
      </c>
      <c r="G448" s="226" t="s">
        <v>47</v>
      </c>
      <c r="H448" s="226" t="s">
        <v>962</v>
      </c>
      <c r="I448" s="226" t="s">
        <v>44</v>
      </c>
      <c r="J448" s="226" t="s">
        <v>1219</v>
      </c>
      <c r="K448" s="226" t="s">
        <v>633</v>
      </c>
      <c r="L448" s="227">
        <v>24</v>
      </c>
      <c r="M448" s="226" t="s">
        <v>1798</v>
      </c>
      <c r="N448" s="229">
        <v>5</v>
      </c>
      <c r="O448" s="225">
        <v>44545</v>
      </c>
      <c r="P448" s="225"/>
      <c r="Q448" s="225">
        <v>43692</v>
      </c>
      <c r="R448" s="226" t="s">
        <v>53</v>
      </c>
      <c r="S448" s="226" t="s">
        <v>1220</v>
      </c>
      <c r="T448" s="226" t="s">
        <v>2672</v>
      </c>
    </row>
    <row r="449" spans="1:20" ht="9.75" customHeight="1" x14ac:dyDescent="0.25">
      <c r="A449" s="226">
        <v>1380</v>
      </c>
      <c r="B449" s="226" t="s">
        <v>980</v>
      </c>
      <c r="C449" s="226" t="s">
        <v>408</v>
      </c>
      <c r="D449" s="226" t="s">
        <v>32</v>
      </c>
      <c r="E449" s="226" t="s">
        <v>17</v>
      </c>
      <c r="F449" s="226" t="s">
        <v>59</v>
      </c>
      <c r="G449" s="226" t="s">
        <v>47</v>
      </c>
      <c r="H449" s="226" t="s">
        <v>962</v>
      </c>
      <c r="I449" s="226" t="s">
        <v>44</v>
      </c>
      <c r="J449" s="226" t="s">
        <v>1219</v>
      </c>
      <c r="K449" s="226" t="s">
        <v>409</v>
      </c>
      <c r="L449" s="227">
        <v>29</v>
      </c>
      <c r="M449" s="226" t="s">
        <v>1798</v>
      </c>
      <c r="N449" s="229">
        <v>85</v>
      </c>
      <c r="O449" s="225">
        <v>44270</v>
      </c>
      <c r="P449" s="225"/>
      <c r="Q449" s="225">
        <v>43913</v>
      </c>
      <c r="R449" s="226" t="s">
        <v>53</v>
      </c>
      <c r="S449" s="226" t="s">
        <v>2552</v>
      </c>
      <c r="T449" s="226" t="s">
        <v>2673</v>
      </c>
    </row>
    <row r="450" spans="1:20" ht="9.75" customHeight="1" x14ac:dyDescent="0.25">
      <c r="A450" s="226">
        <v>1384</v>
      </c>
      <c r="B450" s="226" t="s">
        <v>1145</v>
      </c>
      <c r="C450" s="226" t="s">
        <v>367</v>
      </c>
      <c r="D450" s="226" t="s">
        <v>32</v>
      </c>
      <c r="E450" s="226" t="s">
        <v>17</v>
      </c>
      <c r="F450" s="226" t="s">
        <v>59</v>
      </c>
      <c r="G450" s="226" t="s">
        <v>47</v>
      </c>
      <c r="H450" s="226" t="s">
        <v>962</v>
      </c>
      <c r="I450" s="226" t="s">
        <v>44</v>
      </c>
      <c r="J450" s="226" t="s">
        <v>1219</v>
      </c>
      <c r="K450" s="226" t="s">
        <v>368</v>
      </c>
      <c r="L450" s="227">
        <v>24</v>
      </c>
      <c r="M450" s="226" t="s">
        <v>1798</v>
      </c>
      <c r="N450" s="229">
        <v>52</v>
      </c>
      <c r="O450" s="225">
        <v>44424</v>
      </c>
      <c r="P450" s="225"/>
      <c r="Q450" s="225">
        <v>43913</v>
      </c>
      <c r="R450" s="226" t="s">
        <v>49</v>
      </c>
      <c r="S450" s="226" t="s">
        <v>2334</v>
      </c>
      <c r="T450" s="226" t="s">
        <v>1821</v>
      </c>
    </row>
    <row r="451" spans="1:20" ht="9.75" customHeight="1" x14ac:dyDescent="0.25">
      <c r="A451" s="226">
        <v>1385</v>
      </c>
      <c r="B451" s="226" t="s">
        <v>981</v>
      </c>
      <c r="C451" s="226" t="s">
        <v>441</v>
      </c>
      <c r="D451" s="226" t="s">
        <v>32</v>
      </c>
      <c r="E451" s="226" t="s">
        <v>17</v>
      </c>
      <c r="F451" s="226" t="s">
        <v>59</v>
      </c>
      <c r="G451" s="226" t="s">
        <v>47</v>
      </c>
      <c r="H451" s="226" t="s">
        <v>962</v>
      </c>
      <c r="I451" s="226" t="s">
        <v>44</v>
      </c>
      <c r="J451" s="226" t="s">
        <v>1219</v>
      </c>
      <c r="K451" s="226" t="s">
        <v>1545</v>
      </c>
      <c r="L451" s="227">
        <v>24</v>
      </c>
      <c r="M451" s="226" t="s">
        <v>1798</v>
      </c>
      <c r="N451" s="229">
        <v>45</v>
      </c>
      <c r="O451" s="225">
        <v>44251</v>
      </c>
      <c r="P451" s="225"/>
      <c r="Q451" s="225">
        <v>43913</v>
      </c>
      <c r="R451" s="226" t="s">
        <v>49</v>
      </c>
      <c r="S451" s="226" t="s">
        <v>2719</v>
      </c>
      <c r="T451" s="226" t="s">
        <v>32</v>
      </c>
    </row>
    <row r="452" spans="1:20" ht="9.75" customHeight="1" x14ac:dyDescent="0.25">
      <c r="A452" s="226">
        <v>1386</v>
      </c>
      <c r="B452" s="226" t="s">
        <v>982</v>
      </c>
      <c r="C452" s="226" t="s">
        <v>598</v>
      </c>
      <c r="D452" s="226" t="s">
        <v>32</v>
      </c>
      <c r="E452" s="226" t="s">
        <v>17</v>
      </c>
      <c r="F452" s="226" t="s">
        <v>59</v>
      </c>
      <c r="G452" s="226" t="s">
        <v>47</v>
      </c>
      <c r="H452" s="226" t="s">
        <v>962</v>
      </c>
      <c r="I452" s="226" t="s">
        <v>44</v>
      </c>
      <c r="J452" s="226" t="s">
        <v>1219</v>
      </c>
      <c r="K452" s="226" t="s">
        <v>599</v>
      </c>
      <c r="L452" s="227">
        <v>29</v>
      </c>
      <c r="M452" s="226" t="s">
        <v>1798</v>
      </c>
      <c r="N452" s="229">
        <v>75</v>
      </c>
      <c r="O452" s="225">
        <v>44373</v>
      </c>
      <c r="P452" s="225"/>
      <c r="Q452" s="225">
        <v>43913</v>
      </c>
      <c r="R452" s="226" t="s">
        <v>49</v>
      </c>
      <c r="S452" s="226" t="s">
        <v>2719</v>
      </c>
      <c r="T452" s="226" t="s">
        <v>959</v>
      </c>
    </row>
    <row r="453" spans="1:20" ht="9.75" customHeight="1" x14ac:dyDescent="0.25">
      <c r="A453" s="226">
        <v>1387</v>
      </c>
      <c r="B453" s="226" t="s">
        <v>1146</v>
      </c>
      <c r="C453" s="226" t="s">
        <v>304</v>
      </c>
      <c r="D453" s="226" t="s">
        <v>32</v>
      </c>
      <c r="E453" s="226" t="s">
        <v>17</v>
      </c>
      <c r="F453" s="226" t="s">
        <v>59</v>
      </c>
      <c r="G453" s="226" t="s">
        <v>47</v>
      </c>
      <c r="H453" s="226" t="s">
        <v>962</v>
      </c>
      <c r="I453" s="226" t="s">
        <v>44</v>
      </c>
      <c r="J453" s="226" t="s">
        <v>1219</v>
      </c>
      <c r="K453" s="226" t="s">
        <v>305</v>
      </c>
      <c r="L453" s="227">
        <v>24</v>
      </c>
      <c r="M453" s="226" t="s">
        <v>1798</v>
      </c>
      <c r="N453" s="229">
        <v>70</v>
      </c>
      <c r="O453" s="225">
        <v>44424</v>
      </c>
      <c r="P453" s="225"/>
      <c r="Q453" s="225">
        <v>43753</v>
      </c>
      <c r="R453" s="226" t="s">
        <v>53</v>
      </c>
      <c r="S453" s="226" t="s">
        <v>137</v>
      </c>
      <c r="T453" s="226" t="s">
        <v>1546</v>
      </c>
    </row>
    <row r="454" spans="1:20" ht="9.75" customHeight="1" x14ac:dyDescent="0.25">
      <c r="A454" s="226">
        <v>1388</v>
      </c>
      <c r="B454" s="226" t="s">
        <v>983</v>
      </c>
      <c r="C454" s="226" t="s">
        <v>442</v>
      </c>
      <c r="D454" s="226" t="s">
        <v>32</v>
      </c>
      <c r="E454" s="226" t="s">
        <v>17</v>
      </c>
      <c r="F454" s="226" t="s">
        <v>59</v>
      </c>
      <c r="G454" s="226" t="s">
        <v>47</v>
      </c>
      <c r="H454" s="226" t="s">
        <v>962</v>
      </c>
      <c r="I454" s="226" t="s">
        <v>44</v>
      </c>
      <c r="J454" s="226" t="s">
        <v>1219</v>
      </c>
      <c r="K454" s="226" t="s">
        <v>443</v>
      </c>
      <c r="L454" s="227">
        <v>29</v>
      </c>
      <c r="M454" s="226" t="s">
        <v>1798</v>
      </c>
      <c r="N454" s="229">
        <v>95</v>
      </c>
      <c r="O454" s="225">
        <v>44254</v>
      </c>
      <c r="P454" s="225"/>
      <c r="Q454" s="225">
        <v>43913</v>
      </c>
      <c r="R454" s="226" t="s">
        <v>49</v>
      </c>
      <c r="S454" s="226" t="s">
        <v>2334</v>
      </c>
      <c r="T454" s="226" t="s">
        <v>32</v>
      </c>
    </row>
    <row r="455" spans="1:20" ht="9.75" customHeight="1" x14ac:dyDescent="0.25">
      <c r="A455" s="226">
        <v>1389</v>
      </c>
      <c r="B455" s="226" t="s">
        <v>984</v>
      </c>
      <c r="C455" s="226" t="s">
        <v>642</v>
      </c>
      <c r="D455" s="226" t="s">
        <v>32</v>
      </c>
      <c r="E455" s="226" t="s">
        <v>17</v>
      </c>
      <c r="F455" s="226" t="s">
        <v>59</v>
      </c>
      <c r="G455" s="226" t="s">
        <v>47</v>
      </c>
      <c r="H455" s="226" t="s">
        <v>962</v>
      </c>
      <c r="I455" s="226" t="s">
        <v>44</v>
      </c>
      <c r="J455" s="226" t="s">
        <v>1228</v>
      </c>
      <c r="K455" s="226" t="s">
        <v>643</v>
      </c>
      <c r="L455" s="227">
        <v>29</v>
      </c>
      <c r="M455" s="226" t="s">
        <v>1798</v>
      </c>
      <c r="N455" s="229">
        <v>100</v>
      </c>
      <c r="O455" s="225">
        <v>44042</v>
      </c>
      <c r="P455" s="225"/>
      <c r="Q455" s="225">
        <v>44053</v>
      </c>
      <c r="R455" s="226" t="s">
        <v>45</v>
      </c>
      <c r="S455" s="226" t="s">
        <v>2713</v>
      </c>
      <c r="T455" s="226" t="s">
        <v>32</v>
      </c>
    </row>
    <row r="456" spans="1:20" ht="9.75" customHeight="1" x14ac:dyDescent="0.25">
      <c r="A456" s="226">
        <v>1826</v>
      </c>
      <c r="B456" s="226" t="s">
        <v>2087</v>
      </c>
      <c r="C456" s="226" t="s">
        <v>1547</v>
      </c>
      <c r="D456" s="226" t="s">
        <v>32</v>
      </c>
      <c r="E456" s="226" t="s">
        <v>17</v>
      </c>
      <c r="F456" s="226" t="s">
        <v>59</v>
      </c>
      <c r="G456" s="226" t="s">
        <v>47</v>
      </c>
      <c r="H456" s="226" t="s">
        <v>963</v>
      </c>
      <c r="I456" s="226" t="s">
        <v>44</v>
      </c>
      <c r="J456" s="226" t="s">
        <v>1228</v>
      </c>
      <c r="K456" s="226" t="s">
        <v>1548</v>
      </c>
      <c r="L456" s="227">
        <v>24</v>
      </c>
      <c r="M456" s="226" t="s">
        <v>1798</v>
      </c>
      <c r="N456" s="229">
        <v>62</v>
      </c>
      <c r="O456" s="225">
        <v>44316</v>
      </c>
      <c r="P456" s="225"/>
      <c r="Q456" s="225">
        <v>43913</v>
      </c>
      <c r="R456" s="226" t="s">
        <v>49</v>
      </c>
      <c r="S456" s="226" t="s">
        <v>2334</v>
      </c>
      <c r="T456" s="226" t="s">
        <v>32</v>
      </c>
    </row>
    <row r="457" spans="1:20" ht="9.75" customHeight="1" x14ac:dyDescent="0.25">
      <c r="A457" s="226">
        <v>1827</v>
      </c>
      <c r="B457" s="226" t="s">
        <v>2221</v>
      </c>
      <c r="C457" s="226" t="s">
        <v>1851</v>
      </c>
      <c r="D457" s="226" t="s">
        <v>32</v>
      </c>
      <c r="E457" s="226" t="s">
        <v>17</v>
      </c>
      <c r="F457" s="226" t="s">
        <v>59</v>
      </c>
      <c r="G457" s="226" t="s">
        <v>47</v>
      </c>
      <c r="H457" s="226" t="s">
        <v>963</v>
      </c>
      <c r="I457" s="226" t="s">
        <v>44</v>
      </c>
      <c r="J457" s="226" t="s">
        <v>1228</v>
      </c>
      <c r="K457" s="226" t="s">
        <v>1852</v>
      </c>
      <c r="L457" s="227">
        <v>24</v>
      </c>
      <c r="M457" s="226" t="s">
        <v>1798</v>
      </c>
      <c r="N457" s="229">
        <v>35</v>
      </c>
      <c r="O457" s="225">
        <v>44242</v>
      </c>
      <c r="P457" s="225"/>
      <c r="Q457" s="225">
        <v>43913</v>
      </c>
      <c r="R457" s="226" t="s">
        <v>53</v>
      </c>
      <c r="S457" s="226" t="s">
        <v>2552</v>
      </c>
      <c r="T457" s="226" t="s">
        <v>2355</v>
      </c>
    </row>
    <row r="458" spans="1:20" ht="9.75" customHeight="1" x14ac:dyDescent="0.25">
      <c r="A458" s="226">
        <v>1828</v>
      </c>
      <c r="B458" s="226" t="s">
        <v>2012</v>
      </c>
      <c r="C458" s="226" t="s">
        <v>1549</v>
      </c>
      <c r="D458" s="226" t="s">
        <v>32</v>
      </c>
      <c r="E458" s="226" t="s">
        <v>17</v>
      </c>
      <c r="F458" s="226" t="s">
        <v>59</v>
      </c>
      <c r="G458" s="226" t="s">
        <v>47</v>
      </c>
      <c r="H458" s="226" t="s">
        <v>963</v>
      </c>
      <c r="I458" s="226" t="s">
        <v>44</v>
      </c>
      <c r="J458" s="226" t="s">
        <v>1228</v>
      </c>
      <c r="K458" s="226" t="s">
        <v>1550</v>
      </c>
      <c r="L458" s="227">
        <v>29</v>
      </c>
      <c r="M458" s="226" t="s">
        <v>1798</v>
      </c>
      <c r="N458" s="229">
        <v>62</v>
      </c>
      <c r="O458" s="225">
        <v>44421</v>
      </c>
      <c r="P458" s="225"/>
      <c r="Q458" s="225">
        <v>43913</v>
      </c>
      <c r="R458" s="226" t="s">
        <v>49</v>
      </c>
      <c r="S458" s="226" t="s">
        <v>2334</v>
      </c>
      <c r="T458" s="226" t="s">
        <v>959</v>
      </c>
    </row>
    <row r="459" spans="1:20" ht="9.75" customHeight="1" x14ac:dyDescent="0.25">
      <c r="A459" s="226">
        <v>1829</v>
      </c>
      <c r="B459" s="226" t="s">
        <v>1997</v>
      </c>
      <c r="C459" s="226" t="s">
        <v>1551</v>
      </c>
      <c r="D459" s="226" t="s">
        <v>32</v>
      </c>
      <c r="E459" s="226" t="s">
        <v>17</v>
      </c>
      <c r="F459" s="226" t="s">
        <v>59</v>
      </c>
      <c r="G459" s="226" t="s">
        <v>47</v>
      </c>
      <c r="H459" s="226" t="s">
        <v>963</v>
      </c>
      <c r="I459" s="226" t="s">
        <v>44</v>
      </c>
      <c r="J459" s="226" t="s">
        <v>1228</v>
      </c>
      <c r="K459" s="226" t="s">
        <v>1552</v>
      </c>
      <c r="L459" s="227">
        <v>24</v>
      </c>
      <c r="M459" s="226" t="s">
        <v>1798</v>
      </c>
      <c r="N459" s="229">
        <v>58</v>
      </c>
      <c r="O459" s="225">
        <v>44345</v>
      </c>
      <c r="P459" s="225"/>
      <c r="Q459" s="225">
        <v>43913</v>
      </c>
      <c r="R459" s="226" t="s">
        <v>49</v>
      </c>
      <c r="S459" s="226" t="s">
        <v>2334</v>
      </c>
      <c r="T459" s="226" t="s">
        <v>32</v>
      </c>
    </row>
    <row r="460" spans="1:20" ht="9.75" customHeight="1" x14ac:dyDescent="0.25">
      <c r="A460" s="226">
        <v>1830</v>
      </c>
      <c r="B460" s="226" t="s">
        <v>2050</v>
      </c>
      <c r="C460" s="226" t="s">
        <v>1553</v>
      </c>
      <c r="D460" s="226" t="s">
        <v>32</v>
      </c>
      <c r="E460" s="226" t="s">
        <v>17</v>
      </c>
      <c r="F460" s="226" t="s">
        <v>59</v>
      </c>
      <c r="G460" s="226" t="s">
        <v>47</v>
      </c>
      <c r="H460" s="226" t="s">
        <v>963</v>
      </c>
      <c r="I460" s="226" t="s">
        <v>44</v>
      </c>
      <c r="J460" s="226" t="s">
        <v>1228</v>
      </c>
      <c r="K460" s="226" t="s">
        <v>1554</v>
      </c>
      <c r="L460" s="227">
        <v>24</v>
      </c>
      <c r="M460" s="226" t="s">
        <v>1798</v>
      </c>
      <c r="N460" s="229">
        <v>42</v>
      </c>
      <c r="O460" s="225">
        <v>44244</v>
      </c>
      <c r="P460" s="225"/>
      <c r="Q460" s="225">
        <v>43913</v>
      </c>
      <c r="R460" s="226" t="s">
        <v>53</v>
      </c>
      <c r="S460" s="226" t="s">
        <v>2552</v>
      </c>
      <c r="T460" s="226" t="s">
        <v>32</v>
      </c>
    </row>
    <row r="461" spans="1:20" ht="9.75" customHeight="1" x14ac:dyDescent="0.25">
      <c r="A461" s="226">
        <v>1831</v>
      </c>
      <c r="B461" s="226" t="s">
        <v>2397</v>
      </c>
      <c r="C461" s="226" t="s">
        <v>1555</v>
      </c>
      <c r="D461" s="226" t="s">
        <v>32</v>
      </c>
      <c r="E461" s="226" t="s">
        <v>17</v>
      </c>
      <c r="F461" s="226" t="s">
        <v>59</v>
      </c>
      <c r="G461" s="226" t="s">
        <v>47</v>
      </c>
      <c r="H461" s="226" t="s">
        <v>963</v>
      </c>
      <c r="I461" s="226" t="s">
        <v>44</v>
      </c>
      <c r="J461" s="226" t="s">
        <v>1228</v>
      </c>
      <c r="K461" s="226" t="s">
        <v>1556</v>
      </c>
      <c r="L461" s="227">
        <v>24</v>
      </c>
      <c r="M461" s="226" t="s">
        <v>1798</v>
      </c>
      <c r="N461" s="229">
        <v>80</v>
      </c>
      <c r="O461" s="225">
        <v>44169</v>
      </c>
      <c r="P461" s="225"/>
      <c r="Q461" s="225">
        <v>43913</v>
      </c>
      <c r="R461" s="226" t="s">
        <v>49</v>
      </c>
      <c r="S461" s="226" t="s">
        <v>2334</v>
      </c>
      <c r="T461" s="226" t="s">
        <v>32</v>
      </c>
    </row>
    <row r="462" spans="1:20" ht="9.75" customHeight="1" x14ac:dyDescent="0.25">
      <c r="A462" s="226">
        <v>1832</v>
      </c>
      <c r="B462" s="226" t="s">
        <v>2088</v>
      </c>
      <c r="C462" s="226" t="s">
        <v>1557</v>
      </c>
      <c r="D462" s="226" t="s">
        <v>32</v>
      </c>
      <c r="E462" s="226" t="s">
        <v>17</v>
      </c>
      <c r="F462" s="226" t="s">
        <v>59</v>
      </c>
      <c r="G462" s="226" t="s">
        <v>47</v>
      </c>
      <c r="H462" s="226" t="s">
        <v>963</v>
      </c>
      <c r="I462" s="226" t="s">
        <v>44</v>
      </c>
      <c r="J462" s="226" t="s">
        <v>1228</v>
      </c>
      <c r="K462" s="226" t="s">
        <v>1558</v>
      </c>
      <c r="L462" s="227">
        <v>24</v>
      </c>
      <c r="M462" s="226" t="s">
        <v>1798</v>
      </c>
      <c r="N462" s="229">
        <v>37</v>
      </c>
      <c r="O462" s="225">
        <v>44424</v>
      </c>
      <c r="P462" s="225"/>
      <c r="Q462" s="225">
        <v>43913</v>
      </c>
      <c r="R462" s="226" t="s">
        <v>53</v>
      </c>
      <c r="S462" s="226" t="s">
        <v>2552</v>
      </c>
      <c r="T462" s="226" t="s">
        <v>32</v>
      </c>
    </row>
    <row r="463" spans="1:20" ht="9.75" customHeight="1" x14ac:dyDescent="0.25">
      <c r="A463" s="226">
        <v>1833</v>
      </c>
      <c r="B463" s="226" t="s">
        <v>2856</v>
      </c>
      <c r="C463" s="226" t="s">
        <v>1559</v>
      </c>
      <c r="D463" s="226" t="s">
        <v>32</v>
      </c>
      <c r="E463" s="226" t="s">
        <v>17</v>
      </c>
      <c r="F463" s="226" t="s">
        <v>59</v>
      </c>
      <c r="G463" s="226" t="s">
        <v>47</v>
      </c>
      <c r="H463" s="226" t="s">
        <v>963</v>
      </c>
      <c r="I463" s="226" t="s">
        <v>44</v>
      </c>
      <c r="J463" s="226" t="s">
        <v>1228</v>
      </c>
      <c r="K463" s="226" t="s">
        <v>1560</v>
      </c>
      <c r="L463" s="227">
        <v>29</v>
      </c>
      <c r="M463" s="226" t="s">
        <v>1798</v>
      </c>
      <c r="N463" s="229">
        <v>57</v>
      </c>
      <c r="O463" s="225">
        <v>44421</v>
      </c>
      <c r="P463" s="225"/>
      <c r="Q463" s="225">
        <v>44342</v>
      </c>
      <c r="R463" s="226" t="s">
        <v>49</v>
      </c>
      <c r="S463" s="226" t="s">
        <v>2334</v>
      </c>
      <c r="T463" s="226" t="s">
        <v>2031</v>
      </c>
    </row>
    <row r="464" spans="1:20" ht="9.75" customHeight="1" x14ac:dyDescent="0.25">
      <c r="A464" s="226">
        <v>1834</v>
      </c>
      <c r="B464" s="226" t="s">
        <v>1561</v>
      </c>
      <c r="C464" s="226" t="s">
        <v>1562</v>
      </c>
      <c r="D464" s="226" t="s">
        <v>32</v>
      </c>
      <c r="E464" s="226" t="s">
        <v>17</v>
      </c>
      <c r="F464" s="226" t="s">
        <v>59</v>
      </c>
      <c r="G464" s="226" t="s">
        <v>47</v>
      </c>
      <c r="H464" s="226" t="s">
        <v>963</v>
      </c>
      <c r="I464" s="226" t="s">
        <v>44</v>
      </c>
      <c r="J464" s="226" t="s">
        <v>1228</v>
      </c>
      <c r="K464" s="226" t="s">
        <v>1563</v>
      </c>
      <c r="L464" s="227">
        <v>29</v>
      </c>
      <c r="M464" s="226" t="s">
        <v>1798</v>
      </c>
      <c r="N464" s="229">
        <v>78</v>
      </c>
      <c r="O464" s="225">
        <v>44393</v>
      </c>
      <c r="P464" s="225"/>
      <c r="Q464" s="225">
        <v>43913</v>
      </c>
      <c r="R464" s="226" t="s">
        <v>49</v>
      </c>
      <c r="S464" s="226" t="s">
        <v>2334</v>
      </c>
      <c r="T464" s="226" t="s">
        <v>32</v>
      </c>
    </row>
    <row r="465" spans="1:20" ht="9.75" customHeight="1" x14ac:dyDescent="0.25">
      <c r="A465" s="226">
        <v>1835</v>
      </c>
      <c r="B465" s="226" t="s">
        <v>32</v>
      </c>
      <c r="C465" s="226" t="s">
        <v>1564</v>
      </c>
      <c r="D465" s="226" t="s">
        <v>32</v>
      </c>
      <c r="E465" s="226" t="s">
        <v>17</v>
      </c>
      <c r="F465" s="226" t="s">
        <v>59</v>
      </c>
      <c r="G465" s="226" t="s">
        <v>47</v>
      </c>
      <c r="H465" s="226" t="s">
        <v>963</v>
      </c>
      <c r="I465" s="226" t="s">
        <v>44</v>
      </c>
      <c r="J465" s="226" t="s">
        <v>1228</v>
      </c>
      <c r="K465" s="226" t="s">
        <v>1565</v>
      </c>
      <c r="L465" s="227">
        <v>24</v>
      </c>
      <c r="M465" s="226" t="s">
        <v>1798</v>
      </c>
      <c r="N465" s="229">
        <v>7</v>
      </c>
      <c r="O465" s="225">
        <v>44420</v>
      </c>
      <c r="P465" s="225"/>
      <c r="Q465" s="225">
        <v>43913</v>
      </c>
      <c r="R465" s="226" t="s">
        <v>53</v>
      </c>
      <c r="S465" s="226" t="s">
        <v>2552</v>
      </c>
      <c r="T465" s="226" t="s">
        <v>2264</v>
      </c>
    </row>
    <row r="466" spans="1:20" ht="9.75" customHeight="1" x14ac:dyDescent="0.25">
      <c r="A466" s="226">
        <v>1836</v>
      </c>
      <c r="B466" s="226" t="s">
        <v>32</v>
      </c>
      <c r="C466" s="226" t="s">
        <v>1998</v>
      </c>
      <c r="D466" s="226" t="s">
        <v>32</v>
      </c>
      <c r="E466" s="226" t="s">
        <v>17</v>
      </c>
      <c r="F466" s="226" t="s">
        <v>59</v>
      </c>
      <c r="G466" s="226" t="s">
        <v>47</v>
      </c>
      <c r="H466" s="226" t="s">
        <v>963</v>
      </c>
      <c r="I466" s="226" t="s">
        <v>44</v>
      </c>
      <c r="J466" s="226" t="s">
        <v>1228</v>
      </c>
      <c r="K466" s="226" t="s">
        <v>1999</v>
      </c>
      <c r="L466" s="227">
        <v>24</v>
      </c>
      <c r="M466" s="226" t="s">
        <v>1798</v>
      </c>
      <c r="N466" s="229">
        <v>20</v>
      </c>
      <c r="O466" s="225">
        <v>44545</v>
      </c>
      <c r="P466" s="225"/>
      <c r="Q466" s="225">
        <v>43293</v>
      </c>
      <c r="R466" s="226" t="s">
        <v>53</v>
      </c>
      <c r="S466" s="226" t="s">
        <v>2552</v>
      </c>
      <c r="T466" s="226" t="s">
        <v>2222</v>
      </c>
    </row>
    <row r="467" spans="1:20" ht="9.75" customHeight="1" x14ac:dyDescent="0.25">
      <c r="A467" s="226">
        <v>1837</v>
      </c>
      <c r="B467" s="226" t="s">
        <v>1566</v>
      </c>
      <c r="C467" s="226" t="s">
        <v>1567</v>
      </c>
      <c r="D467" s="226" t="s">
        <v>32</v>
      </c>
      <c r="E467" s="226" t="s">
        <v>17</v>
      </c>
      <c r="F467" s="226" t="s">
        <v>59</v>
      </c>
      <c r="G467" s="226" t="s">
        <v>47</v>
      </c>
      <c r="H467" s="226" t="s">
        <v>963</v>
      </c>
      <c r="I467" s="226" t="s">
        <v>44</v>
      </c>
      <c r="J467" s="226" t="s">
        <v>1228</v>
      </c>
      <c r="K467" s="226" t="s">
        <v>1568</v>
      </c>
      <c r="L467" s="227">
        <v>29</v>
      </c>
      <c r="M467" s="226" t="s">
        <v>1798</v>
      </c>
      <c r="N467" s="229">
        <v>70</v>
      </c>
      <c r="O467" s="225">
        <v>44393</v>
      </c>
      <c r="P467" s="225"/>
      <c r="Q467" s="225">
        <v>43913</v>
      </c>
      <c r="R467" s="226" t="s">
        <v>49</v>
      </c>
      <c r="S467" s="226" t="s">
        <v>2334</v>
      </c>
      <c r="T467" s="226" t="s">
        <v>32</v>
      </c>
    </row>
    <row r="468" spans="1:20" ht="9.75" customHeight="1" x14ac:dyDescent="0.25">
      <c r="A468" s="226">
        <v>1838</v>
      </c>
      <c r="B468" s="226" t="s">
        <v>1569</v>
      </c>
      <c r="C468" s="226" t="s">
        <v>1570</v>
      </c>
      <c r="D468" s="226" t="s">
        <v>32</v>
      </c>
      <c r="E468" s="226" t="s">
        <v>17</v>
      </c>
      <c r="F468" s="226" t="s">
        <v>59</v>
      </c>
      <c r="G468" s="226" t="s">
        <v>47</v>
      </c>
      <c r="H468" s="226" t="s">
        <v>963</v>
      </c>
      <c r="I468" s="226" t="s">
        <v>44</v>
      </c>
      <c r="J468" s="226" t="s">
        <v>1228</v>
      </c>
      <c r="K468" s="226" t="s">
        <v>1571</v>
      </c>
      <c r="L468" s="227">
        <v>29</v>
      </c>
      <c r="M468" s="226" t="s">
        <v>1798</v>
      </c>
      <c r="N468" s="229">
        <v>65</v>
      </c>
      <c r="O468" s="225">
        <v>44343</v>
      </c>
      <c r="P468" s="225"/>
      <c r="Q468" s="225">
        <v>43913</v>
      </c>
      <c r="R468" s="226" t="s">
        <v>49</v>
      </c>
      <c r="S468" s="226" t="s">
        <v>2334</v>
      </c>
      <c r="T468" s="226" t="s">
        <v>2032</v>
      </c>
    </row>
    <row r="469" spans="1:20" ht="9.75" customHeight="1" x14ac:dyDescent="0.25">
      <c r="A469" s="226">
        <v>1841</v>
      </c>
      <c r="B469" s="226" t="s">
        <v>32</v>
      </c>
      <c r="C469" s="226" t="s">
        <v>1572</v>
      </c>
      <c r="D469" s="226" t="s">
        <v>32</v>
      </c>
      <c r="E469" s="226" t="s">
        <v>17</v>
      </c>
      <c r="F469" s="226" t="s">
        <v>59</v>
      </c>
      <c r="G469" s="226" t="s">
        <v>47</v>
      </c>
      <c r="H469" s="226" t="s">
        <v>963</v>
      </c>
      <c r="I469" s="226" t="s">
        <v>48</v>
      </c>
      <c r="J469" s="226" t="s">
        <v>1228</v>
      </c>
      <c r="K469" s="226" t="s">
        <v>1573</v>
      </c>
      <c r="L469" s="227">
        <v>24</v>
      </c>
      <c r="M469" s="226" t="s">
        <v>1798</v>
      </c>
      <c r="N469" s="229">
        <v>10</v>
      </c>
      <c r="O469" s="225">
        <v>44545</v>
      </c>
      <c r="P469" s="225"/>
      <c r="Q469" s="225">
        <v>43418</v>
      </c>
      <c r="R469" s="226" t="s">
        <v>53</v>
      </c>
      <c r="S469" s="226" t="s">
        <v>2552</v>
      </c>
      <c r="T469" s="226" t="s">
        <v>2223</v>
      </c>
    </row>
    <row r="470" spans="1:20" ht="9.75" customHeight="1" x14ac:dyDescent="0.25">
      <c r="A470" s="226">
        <v>1842</v>
      </c>
      <c r="B470" s="226" t="s">
        <v>1574</v>
      </c>
      <c r="C470" s="226" t="s">
        <v>1575</v>
      </c>
      <c r="D470" s="226" t="s">
        <v>32</v>
      </c>
      <c r="E470" s="226" t="s">
        <v>17</v>
      </c>
      <c r="F470" s="226" t="s">
        <v>59</v>
      </c>
      <c r="G470" s="226" t="s">
        <v>47</v>
      </c>
      <c r="H470" s="226" t="s">
        <v>963</v>
      </c>
      <c r="I470" s="226" t="s">
        <v>48</v>
      </c>
      <c r="J470" s="226" t="s">
        <v>1228</v>
      </c>
      <c r="K470" s="226" t="s">
        <v>1576</v>
      </c>
      <c r="L470" s="227">
        <v>24</v>
      </c>
      <c r="M470" s="226" t="s">
        <v>1798</v>
      </c>
      <c r="N470" s="229">
        <v>0</v>
      </c>
      <c r="O470" s="225">
        <v>44638</v>
      </c>
      <c r="P470" s="225"/>
      <c r="Q470" s="225"/>
      <c r="R470" s="226" t="s">
        <v>309</v>
      </c>
      <c r="S470" s="226" t="s">
        <v>1815</v>
      </c>
      <c r="T470" s="226" t="s">
        <v>1822</v>
      </c>
    </row>
    <row r="471" spans="1:20" ht="9.75" customHeight="1" x14ac:dyDescent="0.25">
      <c r="A471" s="226">
        <v>1844</v>
      </c>
      <c r="B471" s="226" t="s">
        <v>2017</v>
      </c>
      <c r="C471" s="226" t="s">
        <v>1578</v>
      </c>
      <c r="D471" s="226" t="s">
        <v>32</v>
      </c>
      <c r="E471" s="226" t="s">
        <v>17</v>
      </c>
      <c r="F471" s="226" t="s">
        <v>59</v>
      </c>
      <c r="G471" s="226" t="s">
        <v>47</v>
      </c>
      <c r="H471" s="226" t="s">
        <v>963</v>
      </c>
      <c r="I471" s="226" t="s">
        <v>48</v>
      </c>
      <c r="J471" s="226" t="s">
        <v>1228</v>
      </c>
      <c r="K471" s="226" t="s">
        <v>1579</v>
      </c>
      <c r="L471" s="227">
        <v>14</v>
      </c>
      <c r="M471" s="226" t="s">
        <v>1798</v>
      </c>
      <c r="N471" s="229">
        <v>65</v>
      </c>
      <c r="O471" s="225">
        <v>44257</v>
      </c>
      <c r="P471" s="225"/>
      <c r="Q471" s="225">
        <v>43889</v>
      </c>
      <c r="R471" s="226" t="s">
        <v>53</v>
      </c>
      <c r="S471" s="226" t="s">
        <v>2552</v>
      </c>
      <c r="T471" s="226" t="s">
        <v>2674</v>
      </c>
    </row>
    <row r="472" spans="1:20" ht="9.75" customHeight="1" x14ac:dyDescent="0.25">
      <c r="A472" s="226">
        <v>1845</v>
      </c>
      <c r="B472" s="226" t="s">
        <v>2018</v>
      </c>
      <c r="C472" s="226" t="s">
        <v>1580</v>
      </c>
      <c r="D472" s="226" t="s">
        <v>32</v>
      </c>
      <c r="E472" s="226" t="s">
        <v>17</v>
      </c>
      <c r="F472" s="226" t="s">
        <v>59</v>
      </c>
      <c r="G472" s="226" t="s">
        <v>47</v>
      </c>
      <c r="H472" s="226" t="s">
        <v>963</v>
      </c>
      <c r="I472" s="226" t="s">
        <v>48</v>
      </c>
      <c r="J472" s="226" t="s">
        <v>1228</v>
      </c>
      <c r="K472" s="226" t="s">
        <v>1581</v>
      </c>
      <c r="L472" s="227">
        <v>24</v>
      </c>
      <c r="M472" s="226" t="s">
        <v>1798</v>
      </c>
      <c r="N472" s="229">
        <v>5</v>
      </c>
      <c r="O472" s="225">
        <v>44545</v>
      </c>
      <c r="P472" s="225"/>
      <c r="Q472" s="225">
        <v>43391</v>
      </c>
      <c r="R472" s="226" t="s">
        <v>53</v>
      </c>
      <c r="S472" s="226" t="s">
        <v>96</v>
      </c>
      <c r="T472" s="226" t="s">
        <v>2189</v>
      </c>
    </row>
    <row r="473" spans="1:20" ht="9.75" customHeight="1" x14ac:dyDescent="0.25">
      <c r="A473" s="226">
        <v>1846</v>
      </c>
      <c r="B473" s="226" t="s">
        <v>2265</v>
      </c>
      <c r="C473" s="226" t="s">
        <v>1582</v>
      </c>
      <c r="D473" s="226" t="s">
        <v>32</v>
      </c>
      <c r="E473" s="226" t="s">
        <v>17</v>
      </c>
      <c r="F473" s="226" t="s">
        <v>59</v>
      </c>
      <c r="G473" s="226" t="s">
        <v>47</v>
      </c>
      <c r="H473" s="226" t="s">
        <v>963</v>
      </c>
      <c r="I473" s="226" t="s">
        <v>48</v>
      </c>
      <c r="J473" s="226" t="s">
        <v>1228</v>
      </c>
      <c r="K473" s="226" t="s">
        <v>1583</v>
      </c>
      <c r="L473" s="227">
        <v>24</v>
      </c>
      <c r="M473" s="226" t="s">
        <v>1798</v>
      </c>
      <c r="N473" s="229">
        <v>5</v>
      </c>
      <c r="O473" s="225">
        <v>44545</v>
      </c>
      <c r="P473" s="225"/>
      <c r="Q473" s="225">
        <v>43910</v>
      </c>
      <c r="R473" s="226" t="s">
        <v>53</v>
      </c>
      <c r="S473" s="226" t="s">
        <v>2552</v>
      </c>
      <c r="T473" s="226" t="s">
        <v>32</v>
      </c>
    </row>
    <row r="474" spans="1:20" ht="9.75" customHeight="1" x14ac:dyDescent="0.25">
      <c r="A474" s="226">
        <v>1847</v>
      </c>
      <c r="B474" s="226" t="s">
        <v>32</v>
      </c>
      <c r="C474" s="276" t="s">
        <v>1584</v>
      </c>
      <c r="D474" s="226" t="s">
        <v>32</v>
      </c>
      <c r="E474" s="226" t="s">
        <v>17</v>
      </c>
      <c r="F474" s="226" t="s">
        <v>59</v>
      </c>
      <c r="G474" s="226" t="s">
        <v>47</v>
      </c>
      <c r="H474" s="226" t="s">
        <v>963</v>
      </c>
      <c r="I474" s="226" t="s">
        <v>48</v>
      </c>
      <c r="J474" s="226" t="s">
        <v>1228</v>
      </c>
      <c r="K474" s="226" t="s">
        <v>1585</v>
      </c>
      <c r="L474" s="227">
        <v>24</v>
      </c>
      <c r="M474" s="226" t="s">
        <v>1798</v>
      </c>
      <c r="N474" s="229">
        <v>7</v>
      </c>
      <c r="O474" s="225">
        <v>44424</v>
      </c>
      <c r="P474" s="225"/>
      <c r="Q474" s="225">
        <v>43913</v>
      </c>
      <c r="R474" s="226" t="s">
        <v>49</v>
      </c>
      <c r="S474" s="226" t="s">
        <v>2334</v>
      </c>
      <c r="T474" s="226" t="s">
        <v>2920</v>
      </c>
    </row>
    <row r="475" spans="1:20" ht="9.75" customHeight="1" x14ac:dyDescent="0.25">
      <c r="A475" s="226">
        <v>1850</v>
      </c>
      <c r="B475" s="226" t="s">
        <v>2000</v>
      </c>
      <c r="C475" s="226" t="s">
        <v>1589</v>
      </c>
      <c r="D475" s="226" t="s">
        <v>32</v>
      </c>
      <c r="E475" s="226" t="s">
        <v>17</v>
      </c>
      <c r="F475" s="226" t="s">
        <v>59</v>
      </c>
      <c r="G475" s="226" t="s">
        <v>47</v>
      </c>
      <c r="H475" s="226" t="s">
        <v>963</v>
      </c>
      <c r="I475" s="226" t="s">
        <v>48</v>
      </c>
      <c r="J475" s="226" t="s">
        <v>1228</v>
      </c>
      <c r="K475" s="226" t="s">
        <v>1590</v>
      </c>
      <c r="L475" s="227">
        <v>24</v>
      </c>
      <c r="M475" s="226" t="s">
        <v>1798</v>
      </c>
      <c r="N475" s="229">
        <v>67</v>
      </c>
      <c r="O475" s="225">
        <v>44217</v>
      </c>
      <c r="P475" s="225"/>
      <c r="Q475" s="225">
        <v>43913</v>
      </c>
      <c r="R475" s="226" t="s">
        <v>53</v>
      </c>
      <c r="S475" s="226" t="s">
        <v>2552</v>
      </c>
      <c r="T475" s="226" t="s">
        <v>2545</v>
      </c>
    </row>
    <row r="476" spans="1:20" ht="9.75" customHeight="1" x14ac:dyDescent="0.25">
      <c r="A476" s="226">
        <v>1853</v>
      </c>
      <c r="B476" s="226" t="s">
        <v>32</v>
      </c>
      <c r="C476" s="226" t="s">
        <v>1592</v>
      </c>
      <c r="D476" s="226" t="s">
        <v>32</v>
      </c>
      <c r="E476" s="226" t="s">
        <v>17</v>
      </c>
      <c r="F476" s="226" t="s">
        <v>59</v>
      </c>
      <c r="G476" s="226" t="s">
        <v>47</v>
      </c>
      <c r="H476" s="226" t="s">
        <v>963</v>
      </c>
      <c r="I476" s="226" t="s">
        <v>63</v>
      </c>
      <c r="J476" s="226" t="s">
        <v>1228</v>
      </c>
      <c r="K476" s="226" t="s">
        <v>1593</v>
      </c>
      <c r="L476" s="227">
        <v>24</v>
      </c>
      <c r="M476" s="226" t="s">
        <v>1798</v>
      </c>
      <c r="N476" s="229">
        <v>0</v>
      </c>
      <c r="O476" s="225">
        <v>44545</v>
      </c>
      <c r="P476" s="225"/>
      <c r="Q476" s="225">
        <v>43181</v>
      </c>
      <c r="R476" s="226" t="s">
        <v>53</v>
      </c>
      <c r="S476" s="226" t="s">
        <v>1220</v>
      </c>
      <c r="T476" s="226" t="s">
        <v>2224</v>
      </c>
    </row>
    <row r="477" spans="1:20" ht="9.75" customHeight="1" x14ac:dyDescent="0.25">
      <c r="A477" s="226">
        <v>1952</v>
      </c>
      <c r="B477" s="226" t="s">
        <v>2837</v>
      </c>
      <c r="C477" s="226" t="s">
        <v>2110</v>
      </c>
      <c r="D477" s="226" t="s">
        <v>32</v>
      </c>
      <c r="E477" s="226" t="s">
        <v>17</v>
      </c>
      <c r="F477" s="226" t="s">
        <v>59</v>
      </c>
      <c r="G477" s="226" t="s">
        <v>47</v>
      </c>
      <c r="H477" s="226" t="s">
        <v>963</v>
      </c>
      <c r="I477" s="226" t="s">
        <v>48</v>
      </c>
      <c r="J477" s="226" t="s">
        <v>1219</v>
      </c>
      <c r="K477" s="226" t="s">
        <v>1588</v>
      </c>
      <c r="L477" s="227">
        <v>0</v>
      </c>
      <c r="M477" s="226" t="s">
        <v>1798</v>
      </c>
      <c r="N477" s="229">
        <v>5</v>
      </c>
      <c r="O477" s="225">
        <v>44545</v>
      </c>
      <c r="P477" s="225"/>
      <c r="Q477" s="225">
        <v>43913</v>
      </c>
      <c r="R477" s="226" t="s">
        <v>53</v>
      </c>
      <c r="S477" s="226" t="s">
        <v>2552</v>
      </c>
      <c r="T477" s="226" t="s">
        <v>32</v>
      </c>
    </row>
    <row r="478" spans="1:20" ht="9.75" customHeight="1" x14ac:dyDescent="0.25">
      <c r="A478" s="226">
        <v>674</v>
      </c>
      <c r="B478" s="226" t="s">
        <v>410</v>
      </c>
      <c r="C478" s="226" t="s">
        <v>411</v>
      </c>
      <c r="D478" s="226" t="s">
        <v>32</v>
      </c>
      <c r="E478" s="226" t="s">
        <v>17</v>
      </c>
      <c r="F478" s="226" t="s">
        <v>62</v>
      </c>
      <c r="G478" s="226" t="s">
        <v>47</v>
      </c>
      <c r="H478" s="226" t="s">
        <v>961</v>
      </c>
      <c r="I478" s="226" t="s">
        <v>44</v>
      </c>
      <c r="J478" s="226" t="s">
        <v>1219</v>
      </c>
      <c r="K478" s="226" t="s">
        <v>412</v>
      </c>
      <c r="L478" s="227">
        <v>22</v>
      </c>
      <c r="M478" s="226" t="s">
        <v>1798</v>
      </c>
      <c r="N478" s="229">
        <v>80</v>
      </c>
      <c r="O478" s="225">
        <v>44545</v>
      </c>
      <c r="P478" s="225"/>
      <c r="Q478" s="225">
        <v>43272</v>
      </c>
      <c r="R478" s="226" t="s">
        <v>53</v>
      </c>
      <c r="S478" s="226" t="s">
        <v>137</v>
      </c>
      <c r="T478" s="226" t="s">
        <v>2675</v>
      </c>
    </row>
    <row r="479" spans="1:20" ht="9.75" customHeight="1" x14ac:dyDescent="0.25">
      <c r="A479" s="226">
        <v>415</v>
      </c>
      <c r="B479" s="226" t="s">
        <v>1147</v>
      </c>
      <c r="C479" s="226" t="s">
        <v>275</v>
      </c>
      <c r="D479" s="226" t="s">
        <v>32</v>
      </c>
      <c r="E479" s="226" t="s">
        <v>17</v>
      </c>
      <c r="F479" s="226" t="s">
        <v>62</v>
      </c>
      <c r="G479" s="226" t="s">
        <v>47</v>
      </c>
      <c r="H479" s="226" t="s">
        <v>961</v>
      </c>
      <c r="I479" s="226" t="s">
        <v>44</v>
      </c>
      <c r="J479" s="226" t="s">
        <v>1219</v>
      </c>
      <c r="K479" s="226" t="s">
        <v>276</v>
      </c>
      <c r="L479" s="227">
        <v>26</v>
      </c>
      <c r="M479" s="226" t="s">
        <v>1798</v>
      </c>
      <c r="N479" s="229">
        <v>90</v>
      </c>
      <c r="O479" s="225">
        <v>44545</v>
      </c>
      <c r="P479" s="225"/>
      <c r="Q479" s="225">
        <v>43348</v>
      </c>
      <c r="R479" s="226" t="s">
        <v>53</v>
      </c>
      <c r="S479" s="226" t="s">
        <v>96</v>
      </c>
      <c r="T479" s="226" t="s">
        <v>1596</v>
      </c>
    </row>
    <row r="480" spans="1:20" ht="9.75" customHeight="1" x14ac:dyDescent="0.25">
      <c r="A480" s="226">
        <v>1408</v>
      </c>
      <c r="B480" s="226" t="s">
        <v>987</v>
      </c>
      <c r="C480" s="226" t="s">
        <v>624</v>
      </c>
      <c r="D480" s="226" t="s">
        <v>32</v>
      </c>
      <c r="E480" s="226" t="s">
        <v>17</v>
      </c>
      <c r="F480" s="226" t="s">
        <v>62</v>
      </c>
      <c r="G480" s="226" t="s">
        <v>47</v>
      </c>
      <c r="H480" s="226" t="s">
        <v>962</v>
      </c>
      <c r="I480" s="226" t="s">
        <v>44</v>
      </c>
      <c r="J480" s="226" t="s">
        <v>1219</v>
      </c>
      <c r="K480" s="226" t="s">
        <v>625</v>
      </c>
      <c r="L480" s="227">
        <v>24</v>
      </c>
      <c r="M480" s="226" t="s">
        <v>1798</v>
      </c>
      <c r="N480" s="229">
        <v>5</v>
      </c>
      <c r="O480" s="225">
        <v>44424</v>
      </c>
      <c r="P480" s="225"/>
      <c r="Q480" s="225">
        <v>43753</v>
      </c>
      <c r="R480" s="226" t="s">
        <v>53</v>
      </c>
      <c r="S480" s="226" t="s">
        <v>1903</v>
      </c>
      <c r="T480" s="226" t="s">
        <v>2190</v>
      </c>
    </row>
    <row r="481" spans="1:20" ht="9.75" customHeight="1" x14ac:dyDescent="0.25">
      <c r="A481" s="226">
        <v>1413</v>
      </c>
      <c r="B481" s="226" t="s">
        <v>988</v>
      </c>
      <c r="C481" s="226" t="s">
        <v>634</v>
      </c>
      <c r="D481" s="226" t="s">
        <v>32</v>
      </c>
      <c r="E481" s="226" t="s">
        <v>17</v>
      </c>
      <c r="F481" s="226" t="s">
        <v>62</v>
      </c>
      <c r="G481" s="226" t="s">
        <v>47</v>
      </c>
      <c r="H481" s="226" t="s">
        <v>962</v>
      </c>
      <c r="I481" s="226" t="s">
        <v>48</v>
      </c>
      <c r="J481" s="226" t="s">
        <v>1228</v>
      </c>
      <c r="K481" s="226" t="s">
        <v>635</v>
      </c>
      <c r="L481" s="227">
        <v>0</v>
      </c>
      <c r="M481" s="226" t="s">
        <v>1798</v>
      </c>
      <c r="N481" s="229">
        <v>15</v>
      </c>
      <c r="O481" s="225">
        <v>44420</v>
      </c>
      <c r="P481" s="225"/>
      <c r="Q481" s="225">
        <v>43913</v>
      </c>
      <c r="R481" s="226" t="s">
        <v>53</v>
      </c>
      <c r="S481" s="226" t="s">
        <v>2552</v>
      </c>
      <c r="T481" s="226" t="s">
        <v>1223</v>
      </c>
    </row>
    <row r="482" spans="1:20" ht="9.75" customHeight="1" x14ac:dyDescent="0.25">
      <c r="A482" s="226">
        <v>1865</v>
      </c>
      <c r="B482" s="226" t="s">
        <v>2379</v>
      </c>
      <c r="C482" s="226" t="s">
        <v>1597</v>
      </c>
      <c r="D482" s="226" t="s">
        <v>32</v>
      </c>
      <c r="E482" s="226" t="s">
        <v>17</v>
      </c>
      <c r="F482" s="226" t="s">
        <v>62</v>
      </c>
      <c r="G482" s="226" t="s">
        <v>47</v>
      </c>
      <c r="H482" s="226" t="s">
        <v>963</v>
      </c>
      <c r="I482" s="226" t="s">
        <v>44</v>
      </c>
      <c r="J482" s="226" t="s">
        <v>1228</v>
      </c>
      <c r="K482" s="226" t="s">
        <v>1598</v>
      </c>
      <c r="L482" s="227">
        <v>24</v>
      </c>
      <c r="M482" s="226" t="s">
        <v>1798</v>
      </c>
      <c r="N482" s="229">
        <v>30</v>
      </c>
      <c r="O482" s="225">
        <v>44365</v>
      </c>
      <c r="P482" s="225"/>
      <c r="Q482" s="225">
        <v>43913</v>
      </c>
      <c r="R482" s="226" t="s">
        <v>53</v>
      </c>
      <c r="S482" s="226" t="s">
        <v>2552</v>
      </c>
      <c r="T482" s="226" t="s">
        <v>2676</v>
      </c>
    </row>
    <row r="483" spans="1:20" ht="9.75" customHeight="1" x14ac:dyDescent="0.25">
      <c r="A483" s="226">
        <v>1866</v>
      </c>
      <c r="B483" s="226" t="s">
        <v>2067</v>
      </c>
      <c r="C483" s="226" t="s">
        <v>1599</v>
      </c>
      <c r="D483" s="226" t="s">
        <v>32</v>
      </c>
      <c r="E483" s="226" t="s">
        <v>17</v>
      </c>
      <c r="F483" s="226" t="s">
        <v>62</v>
      </c>
      <c r="G483" s="226" t="s">
        <v>47</v>
      </c>
      <c r="H483" s="226" t="s">
        <v>963</v>
      </c>
      <c r="I483" s="226" t="s">
        <v>44</v>
      </c>
      <c r="J483" s="226" t="s">
        <v>1228</v>
      </c>
      <c r="K483" s="226" t="s">
        <v>1600</v>
      </c>
      <c r="L483" s="227">
        <v>18</v>
      </c>
      <c r="M483" s="226" t="s">
        <v>1798</v>
      </c>
      <c r="N483" s="229">
        <v>10</v>
      </c>
      <c r="O483" s="225">
        <v>44449</v>
      </c>
      <c r="P483" s="225"/>
      <c r="Q483" s="225">
        <v>43913</v>
      </c>
      <c r="R483" s="226" t="s">
        <v>49</v>
      </c>
      <c r="S483" s="226" t="s">
        <v>2334</v>
      </c>
      <c r="T483" s="226" t="s">
        <v>2677</v>
      </c>
    </row>
    <row r="484" spans="1:20" ht="9.75" customHeight="1" x14ac:dyDescent="0.25">
      <c r="A484" s="226">
        <v>1867</v>
      </c>
      <c r="B484" s="226" t="s">
        <v>2857</v>
      </c>
      <c r="C484" s="226" t="s">
        <v>1601</v>
      </c>
      <c r="D484" s="226" t="s">
        <v>32</v>
      </c>
      <c r="E484" s="226" t="s">
        <v>17</v>
      </c>
      <c r="F484" s="226" t="s">
        <v>62</v>
      </c>
      <c r="G484" s="226" t="s">
        <v>47</v>
      </c>
      <c r="H484" s="226" t="s">
        <v>963</v>
      </c>
      <c r="I484" s="226" t="s">
        <v>44</v>
      </c>
      <c r="J484" s="226" t="s">
        <v>1228</v>
      </c>
      <c r="K484" s="226" t="s">
        <v>1602</v>
      </c>
      <c r="L484" s="227">
        <v>10</v>
      </c>
      <c r="M484" s="226" t="s">
        <v>1798</v>
      </c>
      <c r="N484" s="229">
        <v>5</v>
      </c>
      <c r="O484" s="225">
        <v>44545</v>
      </c>
      <c r="P484" s="225"/>
      <c r="Q484" s="225">
        <v>42809</v>
      </c>
      <c r="R484" s="226" t="s">
        <v>53</v>
      </c>
      <c r="S484" s="226" t="s">
        <v>317</v>
      </c>
      <c r="T484" s="226" t="s">
        <v>2005</v>
      </c>
    </row>
    <row r="485" spans="1:20" ht="9.75" customHeight="1" x14ac:dyDescent="0.25">
      <c r="A485" s="226">
        <v>1868</v>
      </c>
      <c r="B485" s="226" t="s">
        <v>2858</v>
      </c>
      <c r="C485" s="226" t="s">
        <v>1603</v>
      </c>
      <c r="D485" s="226" t="s">
        <v>32</v>
      </c>
      <c r="E485" s="226" t="s">
        <v>17</v>
      </c>
      <c r="F485" s="226" t="s">
        <v>62</v>
      </c>
      <c r="G485" s="226" t="s">
        <v>47</v>
      </c>
      <c r="H485" s="226" t="s">
        <v>963</v>
      </c>
      <c r="I485" s="226" t="s">
        <v>44</v>
      </c>
      <c r="J485" s="226" t="s">
        <v>1228</v>
      </c>
      <c r="K485" s="226" t="s">
        <v>1604</v>
      </c>
      <c r="L485" s="227">
        <v>24</v>
      </c>
      <c r="M485" s="226" t="s">
        <v>1798</v>
      </c>
      <c r="N485" s="229">
        <v>5</v>
      </c>
      <c r="O485" s="225">
        <v>44545</v>
      </c>
      <c r="P485" s="225"/>
      <c r="Q485" s="225">
        <v>43656</v>
      </c>
      <c r="R485" s="226" t="s">
        <v>53</v>
      </c>
      <c r="S485" s="226" t="s">
        <v>113</v>
      </c>
      <c r="T485" s="226" t="s">
        <v>2678</v>
      </c>
    </row>
    <row r="486" spans="1:20" ht="9.75" customHeight="1" x14ac:dyDescent="0.25">
      <c r="A486" s="226">
        <v>1869</v>
      </c>
      <c r="B486" s="226" t="s">
        <v>32</v>
      </c>
      <c r="C486" s="226" t="s">
        <v>1605</v>
      </c>
      <c r="D486" s="226" t="s">
        <v>32</v>
      </c>
      <c r="E486" s="226" t="s">
        <v>17</v>
      </c>
      <c r="F486" s="226" t="s">
        <v>62</v>
      </c>
      <c r="G486" s="226" t="s">
        <v>47</v>
      </c>
      <c r="H486" s="226" t="s">
        <v>963</v>
      </c>
      <c r="I486" s="226" t="s">
        <v>44</v>
      </c>
      <c r="J486" s="226" t="s">
        <v>1228</v>
      </c>
      <c r="K486" s="226" t="s">
        <v>1606</v>
      </c>
      <c r="L486" s="227">
        <v>24</v>
      </c>
      <c r="M486" s="226" t="s">
        <v>1798</v>
      </c>
      <c r="N486" s="229">
        <v>0</v>
      </c>
      <c r="O486" s="225">
        <v>44712</v>
      </c>
      <c r="P486" s="225"/>
      <c r="Q486" s="225"/>
      <c r="R486" s="226" t="s">
        <v>309</v>
      </c>
      <c r="S486" s="226" t="s">
        <v>620</v>
      </c>
      <c r="T486" s="226" t="s">
        <v>1607</v>
      </c>
    </row>
    <row r="487" spans="1:20" ht="9.75" customHeight="1" x14ac:dyDescent="0.25">
      <c r="A487" s="226">
        <v>1880</v>
      </c>
      <c r="B487" s="226" t="s">
        <v>32</v>
      </c>
      <c r="C487" s="226" t="s">
        <v>1610</v>
      </c>
      <c r="D487" s="226" t="s">
        <v>32</v>
      </c>
      <c r="E487" s="226" t="s">
        <v>17</v>
      </c>
      <c r="F487" s="226" t="s">
        <v>62</v>
      </c>
      <c r="G487" s="226" t="s">
        <v>47</v>
      </c>
      <c r="H487" s="226" t="s">
        <v>963</v>
      </c>
      <c r="I487" s="226" t="s">
        <v>48</v>
      </c>
      <c r="J487" s="226" t="s">
        <v>1228</v>
      </c>
      <c r="K487" s="226" t="s">
        <v>1611</v>
      </c>
      <c r="L487" s="227">
        <v>24</v>
      </c>
      <c r="M487" s="226" t="s">
        <v>1798</v>
      </c>
      <c r="N487" s="229">
        <v>40</v>
      </c>
      <c r="O487" s="225">
        <v>44414</v>
      </c>
      <c r="P487" s="225"/>
      <c r="Q487" s="225">
        <v>43913</v>
      </c>
      <c r="R487" s="226" t="s">
        <v>53</v>
      </c>
      <c r="S487" s="226" t="s">
        <v>2552</v>
      </c>
      <c r="T487" s="226" t="s">
        <v>32</v>
      </c>
    </row>
    <row r="488" spans="1:20" ht="9.75" customHeight="1" x14ac:dyDescent="0.25">
      <c r="A488" s="226">
        <v>1881</v>
      </c>
      <c r="B488" s="226" t="s">
        <v>32</v>
      </c>
      <c r="C488" s="226" t="s">
        <v>1612</v>
      </c>
      <c r="D488" s="226" t="s">
        <v>32</v>
      </c>
      <c r="E488" s="226" t="s">
        <v>17</v>
      </c>
      <c r="F488" s="226" t="s">
        <v>62</v>
      </c>
      <c r="G488" s="226" t="s">
        <v>47</v>
      </c>
      <c r="H488" s="226" t="s">
        <v>963</v>
      </c>
      <c r="I488" s="226" t="s">
        <v>48</v>
      </c>
      <c r="J488" s="226" t="s">
        <v>1228</v>
      </c>
      <c r="K488" s="226" t="s">
        <v>1613</v>
      </c>
      <c r="L488" s="227">
        <v>24</v>
      </c>
      <c r="M488" s="226" t="s">
        <v>1798</v>
      </c>
      <c r="N488" s="229">
        <v>6</v>
      </c>
      <c r="O488" s="225">
        <v>44420</v>
      </c>
      <c r="P488" s="225"/>
      <c r="Q488" s="225">
        <v>43913</v>
      </c>
      <c r="R488" s="226" t="s">
        <v>53</v>
      </c>
      <c r="S488" s="226" t="s">
        <v>2552</v>
      </c>
      <c r="T488" s="226" t="s">
        <v>2679</v>
      </c>
    </row>
    <row r="489" spans="1:20" ht="9.75" customHeight="1" x14ac:dyDescent="0.25">
      <c r="A489" s="226">
        <v>1644</v>
      </c>
      <c r="B489" s="226" t="s">
        <v>1918</v>
      </c>
      <c r="C489" s="226" t="s">
        <v>741</v>
      </c>
      <c r="D489" s="226" t="s">
        <v>32</v>
      </c>
      <c r="E489" s="226" t="s">
        <v>17</v>
      </c>
      <c r="F489" s="226" t="s">
        <v>62</v>
      </c>
      <c r="G489" s="226" t="s">
        <v>47</v>
      </c>
      <c r="H489" s="226" t="s">
        <v>963</v>
      </c>
      <c r="I489" s="226" t="s">
        <v>48</v>
      </c>
      <c r="J489" s="226" t="s">
        <v>1219</v>
      </c>
      <c r="K489" s="226" t="s">
        <v>742</v>
      </c>
      <c r="L489" s="227">
        <v>20</v>
      </c>
      <c r="M489" s="226" t="s">
        <v>1798</v>
      </c>
      <c r="N489" s="229">
        <v>45</v>
      </c>
      <c r="O489" s="225">
        <v>44545</v>
      </c>
      <c r="P489" s="225"/>
      <c r="Q489" s="225">
        <v>43724</v>
      </c>
      <c r="R489" s="226" t="s">
        <v>53</v>
      </c>
      <c r="S489" s="226" t="s">
        <v>290</v>
      </c>
      <c r="T489" s="226" t="s">
        <v>2680</v>
      </c>
    </row>
    <row r="490" spans="1:20" ht="9.75" customHeight="1" x14ac:dyDescent="0.25">
      <c r="A490" s="226">
        <v>1884</v>
      </c>
      <c r="B490" s="226" t="s">
        <v>32</v>
      </c>
      <c r="C490" s="226" t="s">
        <v>1614</v>
      </c>
      <c r="D490" s="226" t="s">
        <v>32</v>
      </c>
      <c r="E490" s="226" t="s">
        <v>17</v>
      </c>
      <c r="F490" s="226" t="s">
        <v>62</v>
      </c>
      <c r="G490" s="226" t="s">
        <v>47</v>
      </c>
      <c r="H490" s="226" t="s">
        <v>963</v>
      </c>
      <c r="I490" s="226" t="s">
        <v>63</v>
      </c>
      <c r="J490" s="226" t="s">
        <v>1228</v>
      </c>
      <c r="K490" s="226" t="s">
        <v>1615</v>
      </c>
      <c r="L490" s="227">
        <v>24</v>
      </c>
      <c r="M490" s="226" t="s">
        <v>1798</v>
      </c>
      <c r="N490" s="229">
        <v>5</v>
      </c>
      <c r="O490" s="225">
        <v>44792</v>
      </c>
      <c r="P490" s="225"/>
      <c r="Q490" s="225"/>
      <c r="R490" s="226" t="s">
        <v>1222</v>
      </c>
      <c r="S490" s="226" t="s">
        <v>2611</v>
      </c>
      <c r="T490" s="226" t="s">
        <v>2681</v>
      </c>
    </row>
    <row r="491" spans="1:20" ht="9.75" customHeight="1" x14ac:dyDescent="0.25">
      <c r="A491" s="226">
        <v>1415</v>
      </c>
      <c r="B491" s="226" t="s">
        <v>1616</v>
      </c>
      <c r="C491" s="226" t="s">
        <v>1617</v>
      </c>
      <c r="D491" s="226" t="s">
        <v>32</v>
      </c>
      <c r="E491" s="226" t="s">
        <v>1213</v>
      </c>
      <c r="F491" s="226" t="s">
        <v>1618</v>
      </c>
      <c r="G491" s="226" t="s">
        <v>47</v>
      </c>
      <c r="H491" s="226" t="s">
        <v>962</v>
      </c>
      <c r="I491" s="226" t="s">
        <v>44</v>
      </c>
      <c r="J491" s="226" t="s">
        <v>1228</v>
      </c>
      <c r="K491" s="226" t="s">
        <v>1619</v>
      </c>
      <c r="L491" s="227">
        <v>24</v>
      </c>
      <c r="M491" s="226" t="s">
        <v>2097</v>
      </c>
      <c r="N491" s="229">
        <v>89</v>
      </c>
      <c r="O491" s="320">
        <v>44270</v>
      </c>
      <c r="P491" s="225"/>
      <c r="Q491" s="225">
        <v>43910</v>
      </c>
      <c r="R491" s="226" t="s">
        <v>53</v>
      </c>
      <c r="S491" s="226" t="s">
        <v>1225</v>
      </c>
      <c r="T491" s="226" t="s">
        <v>32</v>
      </c>
    </row>
    <row r="492" spans="1:20" ht="9.75" customHeight="1" x14ac:dyDescent="0.25">
      <c r="A492" s="226">
        <v>1887</v>
      </c>
      <c r="B492" s="226" t="s">
        <v>1620</v>
      </c>
      <c r="C492" s="226" t="s">
        <v>1621</v>
      </c>
      <c r="D492" s="226" t="s">
        <v>32</v>
      </c>
      <c r="E492" s="226" t="s">
        <v>1213</v>
      </c>
      <c r="F492" s="226" t="s">
        <v>1618</v>
      </c>
      <c r="G492" s="226" t="s">
        <v>47</v>
      </c>
      <c r="H492" s="226" t="s">
        <v>963</v>
      </c>
      <c r="I492" s="226" t="s">
        <v>48</v>
      </c>
      <c r="J492" s="226" t="s">
        <v>1228</v>
      </c>
      <c r="K492" s="226" t="s">
        <v>1622</v>
      </c>
      <c r="L492" s="227">
        <v>12</v>
      </c>
      <c r="M492" s="226" t="s">
        <v>2097</v>
      </c>
      <c r="N492" s="229">
        <v>43</v>
      </c>
      <c r="O492" s="320">
        <v>44211</v>
      </c>
      <c r="P492" s="225"/>
      <c r="Q492" s="225">
        <v>43910</v>
      </c>
      <c r="R492" s="226" t="s">
        <v>53</v>
      </c>
      <c r="S492" s="226" t="s">
        <v>50</v>
      </c>
      <c r="T492" s="226" t="s">
        <v>2682</v>
      </c>
    </row>
    <row r="493" spans="1:20" ht="9.75" customHeight="1" x14ac:dyDescent="0.25">
      <c r="A493" s="226">
        <v>1888</v>
      </c>
      <c r="B493" s="226" t="s">
        <v>1973</v>
      </c>
      <c r="C493" s="226" t="s">
        <v>1623</v>
      </c>
      <c r="D493" s="226" t="s">
        <v>32</v>
      </c>
      <c r="E493" s="226" t="s">
        <v>1213</v>
      </c>
      <c r="F493" s="226" t="s">
        <v>1618</v>
      </c>
      <c r="G493" s="226" t="s">
        <v>47</v>
      </c>
      <c r="H493" s="226" t="s">
        <v>963</v>
      </c>
      <c r="I493" s="226" t="s">
        <v>48</v>
      </c>
      <c r="J493" s="226" t="s">
        <v>1228</v>
      </c>
      <c r="K493" s="226" t="s">
        <v>1624</v>
      </c>
      <c r="L493" s="227">
        <v>16</v>
      </c>
      <c r="M493" s="226" t="s">
        <v>2097</v>
      </c>
      <c r="N493" s="229">
        <v>11</v>
      </c>
      <c r="O493" s="225">
        <v>44421</v>
      </c>
      <c r="P493" s="225"/>
      <c r="Q493" s="225">
        <v>43608</v>
      </c>
      <c r="R493" s="226" t="s">
        <v>53</v>
      </c>
      <c r="S493" s="226" t="s">
        <v>1225</v>
      </c>
      <c r="T493" s="226" t="s">
        <v>2859</v>
      </c>
    </row>
    <row r="494" spans="1:20" ht="9.75" customHeight="1" x14ac:dyDescent="0.25">
      <c r="A494" s="226">
        <v>1889</v>
      </c>
      <c r="B494" s="226" t="s">
        <v>2860</v>
      </c>
      <c r="C494" s="226" t="s">
        <v>1625</v>
      </c>
      <c r="D494" s="226" t="s">
        <v>32</v>
      </c>
      <c r="E494" s="226" t="s">
        <v>1213</v>
      </c>
      <c r="F494" s="226" t="s">
        <v>1618</v>
      </c>
      <c r="G494" s="226" t="s">
        <v>47</v>
      </c>
      <c r="H494" s="226" t="s">
        <v>963</v>
      </c>
      <c r="I494" s="226" t="s">
        <v>48</v>
      </c>
      <c r="J494" s="226" t="s">
        <v>1228</v>
      </c>
      <c r="K494" s="226" t="s">
        <v>1626</v>
      </c>
      <c r="L494" s="227">
        <v>12</v>
      </c>
      <c r="M494" s="226" t="s">
        <v>2097</v>
      </c>
      <c r="N494" s="229">
        <v>7</v>
      </c>
      <c r="O494" s="225">
        <v>44418</v>
      </c>
      <c r="P494" s="225"/>
      <c r="Q494" s="225">
        <v>43905</v>
      </c>
      <c r="R494" s="226" t="s">
        <v>53</v>
      </c>
      <c r="S494" s="226" t="s">
        <v>2552</v>
      </c>
      <c r="T494" s="226" t="s">
        <v>2683</v>
      </c>
    </row>
    <row r="495" spans="1:20" ht="9.75" customHeight="1" x14ac:dyDescent="0.25">
      <c r="A495" s="226">
        <v>1890</v>
      </c>
      <c r="B495" s="226" t="s">
        <v>2001</v>
      </c>
      <c r="C495" s="226" t="s">
        <v>1627</v>
      </c>
      <c r="D495" s="226" t="s">
        <v>32</v>
      </c>
      <c r="E495" s="226" t="s">
        <v>1213</v>
      </c>
      <c r="F495" s="226" t="s">
        <v>1628</v>
      </c>
      <c r="G495" s="226" t="s">
        <v>47</v>
      </c>
      <c r="H495" s="226" t="s">
        <v>963</v>
      </c>
      <c r="I495" s="226" t="s">
        <v>48</v>
      </c>
      <c r="J495" s="226" t="s">
        <v>1228</v>
      </c>
      <c r="K495" s="226" t="s">
        <v>1629</v>
      </c>
      <c r="L495" s="227">
        <v>4</v>
      </c>
      <c r="M495" s="226" t="s">
        <v>2097</v>
      </c>
      <c r="N495" s="229">
        <v>85</v>
      </c>
      <c r="O495" s="225">
        <v>44301</v>
      </c>
      <c r="P495" s="225"/>
      <c r="Q495" s="225">
        <v>44034</v>
      </c>
      <c r="R495" s="226" t="s">
        <v>53</v>
      </c>
      <c r="S495" s="226" t="s">
        <v>1819</v>
      </c>
      <c r="T495" s="226" t="s">
        <v>32</v>
      </c>
    </row>
    <row r="496" spans="1:20" ht="9.75" customHeight="1" x14ac:dyDescent="0.25">
      <c r="A496" s="226">
        <v>1891</v>
      </c>
      <c r="B496" s="226" t="s">
        <v>1963</v>
      </c>
      <c r="C496" s="226" t="s">
        <v>1630</v>
      </c>
      <c r="D496" s="226" t="s">
        <v>32</v>
      </c>
      <c r="E496" s="226" t="s">
        <v>1213</v>
      </c>
      <c r="F496" s="226" t="s">
        <v>1631</v>
      </c>
      <c r="G496" s="226" t="s">
        <v>47</v>
      </c>
      <c r="H496" s="226" t="s">
        <v>963</v>
      </c>
      <c r="I496" s="226" t="s">
        <v>44</v>
      </c>
      <c r="J496" s="226" t="s">
        <v>1228</v>
      </c>
      <c r="K496" s="226" t="s">
        <v>1632</v>
      </c>
      <c r="L496" s="227">
        <v>9</v>
      </c>
      <c r="M496" s="226" t="s">
        <v>2097</v>
      </c>
      <c r="N496" s="229">
        <v>22</v>
      </c>
      <c r="O496" s="225">
        <v>44357</v>
      </c>
      <c r="P496" s="225"/>
      <c r="Q496" s="225"/>
      <c r="R496" s="226" t="s">
        <v>49</v>
      </c>
      <c r="S496" s="226" t="s">
        <v>2334</v>
      </c>
      <c r="T496" s="226" t="s">
        <v>32</v>
      </c>
    </row>
    <row r="497" spans="1:20" s="10" customFormat="1" ht="9.75" customHeight="1" x14ac:dyDescent="0.25">
      <c r="A497" s="101">
        <v>1433</v>
      </c>
      <c r="B497" s="101" t="s">
        <v>1150</v>
      </c>
      <c r="C497" s="199" t="s">
        <v>893</v>
      </c>
      <c r="D497" s="101" t="s">
        <v>32</v>
      </c>
      <c r="E497" s="101" t="s">
        <v>2</v>
      </c>
      <c r="F497" s="101" t="s">
        <v>2</v>
      </c>
      <c r="G497" s="101" t="s">
        <v>47</v>
      </c>
      <c r="H497" s="101" t="s">
        <v>961</v>
      </c>
      <c r="I497" s="101" t="s">
        <v>826</v>
      </c>
      <c r="J497" s="101" t="s">
        <v>1219</v>
      </c>
      <c r="K497" s="101" t="s">
        <v>894</v>
      </c>
      <c r="L497" s="101">
        <v>10</v>
      </c>
      <c r="M497" s="102" t="s">
        <v>2408</v>
      </c>
      <c r="N497" s="172">
        <v>44</v>
      </c>
      <c r="O497" s="103">
        <v>44253</v>
      </c>
      <c r="P497" s="103"/>
      <c r="Q497" s="103">
        <v>44075</v>
      </c>
      <c r="R497" s="101" t="s">
        <v>53</v>
      </c>
      <c r="S497" s="101" t="s">
        <v>67</v>
      </c>
      <c r="T497" s="319" t="s">
        <v>2873</v>
      </c>
    </row>
    <row r="498" spans="1:20" s="10" customFormat="1" ht="9.75" customHeight="1" x14ac:dyDescent="0.25">
      <c r="A498" s="101">
        <v>1442</v>
      </c>
      <c r="B498" s="101" t="s">
        <v>1151</v>
      </c>
      <c r="C498" s="199" t="s">
        <v>184</v>
      </c>
      <c r="D498" s="101" t="s">
        <v>32</v>
      </c>
      <c r="E498" s="101" t="s">
        <v>10</v>
      </c>
      <c r="F498" s="101" t="s">
        <v>184</v>
      </c>
      <c r="G498" s="101" t="s">
        <v>47</v>
      </c>
      <c r="H498" s="101" t="s">
        <v>961</v>
      </c>
      <c r="I498" s="101" t="s">
        <v>826</v>
      </c>
      <c r="J498" s="101" t="s">
        <v>1219</v>
      </c>
      <c r="K498" s="101" t="s">
        <v>895</v>
      </c>
      <c r="L498" s="101">
        <v>10</v>
      </c>
      <c r="M498" s="102" t="s">
        <v>1802</v>
      </c>
      <c r="N498" s="172">
        <v>88</v>
      </c>
      <c r="O498" s="103">
        <v>44226</v>
      </c>
      <c r="P498" s="103"/>
      <c r="Q498" s="103">
        <v>44096</v>
      </c>
      <c r="R498" s="101" t="s">
        <v>53</v>
      </c>
      <c r="S498" s="101" t="s">
        <v>50</v>
      </c>
      <c r="T498" s="319" t="s">
        <v>2874</v>
      </c>
    </row>
    <row r="499" spans="1:20" s="10" customFormat="1" ht="9.75" customHeight="1" x14ac:dyDescent="0.25">
      <c r="A499" s="101">
        <v>1478</v>
      </c>
      <c r="B499" s="101" t="s">
        <v>2478</v>
      </c>
      <c r="C499" s="199" t="s">
        <v>2053</v>
      </c>
      <c r="D499" s="101" t="s">
        <v>32</v>
      </c>
      <c r="E499" s="101" t="s">
        <v>10</v>
      </c>
      <c r="F499" s="101" t="s">
        <v>82</v>
      </c>
      <c r="G499" s="101" t="s">
        <v>47</v>
      </c>
      <c r="H499" s="101" t="s">
        <v>961</v>
      </c>
      <c r="I499" s="101" t="s">
        <v>826</v>
      </c>
      <c r="J499" s="101" t="s">
        <v>1219</v>
      </c>
      <c r="K499" s="101" t="s">
        <v>2054</v>
      </c>
      <c r="L499" s="101">
        <v>10</v>
      </c>
      <c r="M499" s="102" t="s">
        <v>1802</v>
      </c>
      <c r="N499" s="172">
        <v>25</v>
      </c>
      <c r="O499" s="103">
        <v>44253</v>
      </c>
      <c r="P499" s="103"/>
      <c r="Q499" s="103">
        <v>44088</v>
      </c>
      <c r="R499" s="101" t="s">
        <v>53</v>
      </c>
      <c r="S499" s="101" t="s">
        <v>211</v>
      </c>
      <c r="T499" s="319" t="s">
        <v>2793</v>
      </c>
    </row>
    <row r="500" spans="1:20" s="10" customFormat="1" ht="9.75" customHeight="1" x14ac:dyDescent="0.25">
      <c r="A500" s="101">
        <v>983</v>
      </c>
      <c r="B500" s="101" t="s">
        <v>2089</v>
      </c>
      <c r="C500" s="199" t="s">
        <v>2004</v>
      </c>
      <c r="D500" s="101" t="s">
        <v>1863</v>
      </c>
      <c r="E500" s="101" t="s">
        <v>10</v>
      </c>
      <c r="F500" s="101" t="s">
        <v>945</v>
      </c>
      <c r="G500" s="101" t="s">
        <v>47</v>
      </c>
      <c r="H500" s="101" t="s">
        <v>960</v>
      </c>
      <c r="I500" s="101" t="s">
        <v>826</v>
      </c>
      <c r="J500" s="101" t="s">
        <v>1219</v>
      </c>
      <c r="K500" s="101" t="s">
        <v>1813</v>
      </c>
      <c r="L500" s="101">
        <v>10</v>
      </c>
      <c r="M500" s="102" t="s">
        <v>1802</v>
      </c>
      <c r="N500" s="172">
        <v>35</v>
      </c>
      <c r="O500" s="103">
        <v>44253</v>
      </c>
      <c r="P500" s="103"/>
      <c r="Q500" s="103">
        <v>44036</v>
      </c>
      <c r="R500" s="101" t="s">
        <v>53</v>
      </c>
      <c r="S500" s="101" t="s">
        <v>211</v>
      </c>
      <c r="T500" s="319" t="s">
        <v>2684</v>
      </c>
    </row>
    <row r="501" spans="1:20" s="10" customFormat="1" ht="9.75" customHeight="1" x14ac:dyDescent="0.25">
      <c r="A501" s="101">
        <v>924</v>
      </c>
      <c r="B501" s="101" t="s">
        <v>1153</v>
      </c>
      <c r="C501" s="199" t="s">
        <v>11</v>
      </c>
      <c r="D501" s="101" t="s">
        <v>11</v>
      </c>
      <c r="E501" s="101" t="s">
        <v>11</v>
      </c>
      <c r="F501" s="101" t="s">
        <v>11</v>
      </c>
      <c r="G501" s="101" t="s">
        <v>47</v>
      </c>
      <c r="H501" s="101" t="s">
        <v>960</v>
      </c>
      <c r="I501" s="101" t="s">
        <v>826</v>
      </c>
      <c r="J501" s="101" t="s">
        <v>1219</v>
      </c>
      <c r="K501" s="101" t="s">
        <v>886</v>
      </c>
      <c r="L501" s="101">
        <v>10</v>
      </c>
      <c r="M501" s="102" t="s">
        <v>1802</v>
      </c>
      <c r="N501" s="172">
        <v>58</v>
      </c>
      <c r="O501" s="103">
        <v>44285</v>
      </c>
      <c r="P501" s="103"/>
      <c r="Q501" s="103"/>
      <c r="R501" s="101" t="s">
        <v>49</v>
      </c>
      <c r="S501" s="101" t="s">
        <v>2719</v>
      </c>
      <c r="T501" s="319" t="s">
        <v>2921</v>
      </c>
    </row>
    <row r="502" spans="1:20" s="10" customFormat="1" ht="9.75" customHeight="1" x14ac:dyDescent="0.25">
      <c r="A502" s="101">
        <v>1454</v>
      </c>
      <c r="B502" s="101" t="s">
        <v>1154</v>
      </c>
      <c r="C502" s="199" t="s">
        <v>897</v>
      </c>
      <c r="D502" s="101" t="s">
        <v>32</v>
      </c>
      <c r="E502" s="101" t="s">
        <v>11</v>
      </c>
      <c r="F502" s="101" t="s">
        <v>11</v>
      </c>
      <c r="G502" s="101" t="s">
        <v>47</v>
      </c>
      <c r="H502" s="101" t="s">
        <v>961</v>
      </c>
      <c r="I502" s="101" t="s">
        <v>826</v>
      </c>
      <c r="J502" s="101" t="s">
        <v>1219</v>
      </c>
      <c r="K502" s="101" t="s">
        <v>898</v>
      </c>
      <c r="L502" s="101">
        <v>10</v>
      </c>
      <c r="M502" s="102" t="s">
        <v>1802</v>
      </c>
      <c r="N502" s="172">
        <v>13</v>
      </c>
      <c r="O502" s="103">
        <v>44560</v>
      </c>
      <c r="P502" s="103"/>
      <c r="Q502" s="103">
        <v>43854</v>
      </c>
      <c r="R502" s="101" t="s">
        <v>53</v>
      </c>
      <c r="S502" s="101" t="s">
        <v>290</v>
      </c>
      <c r="T502" s="319" t="s">
        <v>2778</v>
      </c>
    </row>
    <row r="503" spans="1:20" s="10" customFormat="1" ht="9.75" customHeight="1" x14ac:dyDescent="0.25">
      <c r="A503" s="101">
        <v>926</v>
      </c>
      <c r="B503" s="101" t="s">
        <v>1155</v>
      </c>
      <c r="C503" s="199" t="s">
        <v>18</v>
      </c>
      <c r="D503" s="101" t="s">
        <v>32</v>
      </c>
      <c r="E503" s="101" t="s">
        <v>18</v>
      </c>
      <c r="F503" s="101" t="s">
        <v>18</v>
      </c>
      <c r="G503" s="101" t="s">
        <v>47</v>
      </c>
      <c r="H503" s="101" t="s">
        <v>960</v>
      </c>
      <c r="I503" s="101" t="s">
        <v>826</v>
      </c>
      <c r="J503" s="101" t="s">
        <v>1219</v>
      </c>
      <c r="K503" s="101" t="s">
        <v>830</v>
      </c>
      <c r="L503" s="101">
        <v>10</v>
      </c>
      <c r="M503" s="102" t="s">
        <v>2097</v>
      </c>
      <c r="N503" s="172">
        <v>41</v>
      </c>
      <c r="O503" s="103">
        <v>44545</v>
      </c>
      <c r="P503" s="103"/>
      <c r="Q503" s="103">
        <v>42546</v>
      </c>
      <c r="R503" s="101" t="s">
        <v>53</v>
      </c>
      <c r="S503" s="101" t="s">
        <v>137</v>
      </c>
      <c r="T503" s="319" t="s">
        <v>2685</v>
      </c>
    </row>
    <row r="504" spans="1:20" s="10" customFormat="1" ht="9.75" customHeight="1" x14ac:dyDescent="0.25">
      <c r="A504" s="101">
        <v>1460</v>
      </c>
      <c r="B504" s="101" t="s">
        <v>1156</v>
      </c>
      <c r="C504" s="101" t="s">
        <v>18</v>
      </c>
      <c r="D504" s="101" t="s">
        <v>18</v>
      </c>
      <c r="E504" s="101" t="s">
        <v>18</v>
      </c>
      <c r="F504" s="101" t="s">
        <v>18</v>
      </c>
      <c r="G504" s="101" t="s">
        <v>47</v>
      </c>
      <c r="H504" s="101" t="s">
        <v>961</v>
      </c>
      <c r="I504" s="101" t="s">
        <v>826</v>
      </c>
      <c r="J504" s="101" t="s">
        <v>1219</v>
      </c>
      <c r="K504" s="101" t="s">
        <v>853</v>
      </c>
      <c r="L504" s="101">
        <v>10</v>
      </c>
      <c r="M504" s="102" t="s">
        <v>2097</v>
      </c>
      <c r="N504" s="172">
        <v>61</v>
      </c>
      <c r="O504" s="103">
        <v>44424</v>
      </c>
      <c r="P504" s="103"/>
      <c r="Q504" s="103">
        <v>43497</v>
      </c>
      <c r="R504" s="101" t="s">
        <v>53</v>
      </c>
      <c r="S504" s="101" t="s">
        <v>67</v>
      </c>
      <c r="T504" s="319" t="s">
        <v>2686</v>
      </c>
    </row>
    <row r="505" spans="1:20" s="10" customFormat="1" ht="9.75" customHeight="1" x14ac:dyDescent="0.25">
      <c r="A505" s="101">
        <v>927</v>
      </c>
      <c r="B505" s="101" t="s">
        <v>1157</v>
      </c>
      <c r="C505" s="101" t="s">
        <v>842</v>
      </c>
      <c r="D505" s="101" t="s">
        <v>32</v>
      </c>
      <c r="E505" s="101" t="s">
        <v>16</v>
      </c>
      <c r="F505" s="101" t="s">
        <v>55</v>
      </c>
      <c r="G505" s="101" t="s">
        <v>47</v>
      </c>
      <c r="H505" s="101" t="s">
        <v>960</v>
      </c>
      <c r="I505" s="101" t="s">
        <v>826</v>
      </c>
      <c r="J505" s="101" t="s">
        <v>1219</v>
      </c>
      <c r="K505" s="101" t="s">
        <v>843</v>
      </c>
      <c r="L505" s="101">
        <v>10</v>
      </c>
      <c r="M505" s="102" t="s">
        <v>1798</v>
      </c>
      <c r="N505" s="172">
        <v>0</v>
      </c>
      <c r="O505" s="103">
        <v>44789</v>
      </c>
      <c r="P505" s="103"/>
      <c r="Q505" s="103"/>
      <c r="R505" s="101" t="s">
        <v>309</v>
      </c>
      <c r="S505" s="101" t="s">
        <v>620</v>
      </c>
      <c r="T505" s="319" t="s">
        <v>620</v>
      </c>
    </row>
    <row r="506" spans="1:20" s="10" customFormat="1" ht="9.75" customHeight="1" x14ac:dyDescent="0.25">
      <c r="A506" s="101">
        <v>928</v>
      </c>
      <c r="B506" s="101" t="s">
        <v>1158</v>
      </c>
      <c r="C506" s="101" t="s">
        <v>836</v>
      </c>
      <c r="D506" s="101" t="s">
        <v>32</v>
      </c>
      <c r="E506" s="101" t="s">
        <v>16</v>
      </c>
      <c r="F506" s="101" t="s">
        <v>55</v>
      </c>
      <c r="G506" s="101" t="s">
        <v>47</v>
      </c>
      <c r="H506" s="101" t="s">
        <v>960</v>
      </c>
      <c r="I506" s="101" t="s">
        <v>826</v>
      </c>
      <c r="J506" s="101" t="s">
        <v>1219</v>
      </c>
      <c r="K506" s="101" t="s">
        <v>837</v>
      </c>
      <c r="L506" s="101">
        <v>10</v>
      </c>
      <c r="M506" s="102" t="s">
        <v>1798</v>
      </c>
      <c r="N506" s="172">
        <v>5</v>
      </c>
      <c r="O506" s="103">
        <v>44545</v>
      </c>
      <c r="P506" s="103"/>
      <c r="Q506" s="103">
        <v>43683</v>
      </c>
      <c r="R506" s="101" t="s">
        <v>53</v>
      </c>
      <c r="S506" s="101" t="s">
        <v>290</v>
      </c>
      <c r="T506" s="319" t="s">
        <v>2307</v>
      </c>
    </row>
    <row r="507" spans="1:20" s="10" customFormat="1" ht="9.75" customHeight="1" x14ac:dyDescent="0.25">
      <c r="A507" s="101">
        <v>929</v>
      </c>
      <c r="B507" s="101" t="s">
        <v>1159</v>
      </c>
      <c r="C507" s="101" t="s">
        <v>838</v>
      </c>
      <c r="D507" s="101" t="s">
        <v>32</v>
      </c>
      <c r="E507" s="101" t="s">
        <v>16</v>
      </c>
      <c r="F507" s="101" t="s">
        <v>55</v>
      </c>
      <c r="G507" s="101" t="s">
        <v>47</v>
      </c>
      <c r="H507" s="101" t="s">
        <v>960</v>
      </c>
      <c r="I507" s="101" t="s">
        <v>826</v>
      </c>
      <c r="J507" s="101" t="s">
        <v>1219</v>
      </c>
      <c r="K507" s="101" t="s">
        <v>839</v>
      </c>
      <c r="L507" s="101">
        <v>10</v>
      </c>
      <c r="M507" s="102" t="s">
        <v>1798</v>
      </c>
      <c r="N507" s="172">
        <v>5</v>
      </c>
      <c r="O507" s="103">
        <v>44545</v>
      </c>
      <c r="P507" s="103"/>
      <c r="Q507" s="103">
        <v>43683</v>
      </c>
      <c r="R507" s="101" t="s">
        <v>53</v>
      </c>
      <c r="S507" s="101" t="s">
        <v>290</v>
      </c>
      <c r="T507" s="319" t="s">
        <v>2307</v>
      </c>
    </row>
    <row r="508" spans="1:20" s="10" customFormat="1" ht="9.75" customHeight="1" x14ac:dyDescent="0.25">
      <c r="A508" s="101">
        <v>930</v>
      </c>
      <c r="B508" s="101" t="s">
        <v>1160</v>
      </c>
      <c r="C508" s="101" t="s">
        <v>844</v>
      </c>
      <c r="D508" s="101" t="s">
        <v>32</v>
      </c>
      <c r="E508" s="101" t="s">
        <v>16</v>
      </c>
      <c r="F508" s="101" t="s">
        <v>55</v>
      </c>
      <c r="G508" s="101" t="s">
        <v>47</v>
      </c>
      <c r="H508" s="101" t="s">
        <v>960</v>
      </c>
      <c r="I508" s="101" t="s">
        <v>826</v>
      </c>
      <c r="J508" s="101" t="s">
        <v>1219</v>
      </c>
      <c r="K508" s="101" t="s">
        <v>845</v>
      </c>
      <c r="L508" s="101">
        <v>10</v>
      </c>
      <c r="M508" s="102" t="s">
        <v>1798</v>
      </c>
      <c r="N508" s="172">
        <v>0</v>
      </c>
      <c r="O508" s="103">
        <v>44787</v>
      </c>
      <c r="P508" s="103"/>
      <c r="Q508" s="103"/>
      <c r="R508" s="101" t="s">
        <v>309</v>
      </c>
      <c r="S508" s="101" t="s">
        <v>620</v>
      </c>
      <c r="T508" s="319" t="s">
        <v>620</v>
      </c>
    </row>
    <row r="509" spans="1:20" s="10" customFormat="1" ht="9.75" customHeight="1" x14ac:dyDescent="0.25">
      <c r="A509" s="101">
        <v>931</v>
      </c>
      <c r="B509" s="101" t="s">
        <v>1161</v>
      </c>
      <c r="C509" s="101" t="s">
        <v>846</v>
      </c>
      <c r="D509" s="101" t="s">
        <v>32</v>
      </c>
      <c r="E509" s="101" t="s">
        <v>16</v>
      </c>
      <c r="F509" s="101" t="s">
        <v>55</v>
      </c>
      <c r="G509" s="101" t="s">
        <v>47</v>
      </c>
      <c r="H509" s="101" t="s">
        <v>960</v>
      </c>
      <c r="I509" s="101" t="s">
        <v>826</v>
      </c>
      <c r="J509" s="101" t="s">
        <v>1219</v>
      </c>
      <c r="K509" s="101" t="s">
        <v>847</v>
      </c>
      <c r="L509" s="101">
        <v>10</v>
      </c>
      <c r="M509" s="102" t="s">
        <v>1798</v>
      </c>
      <c r="N509" s="172">
        <v>0</v>
      </c>
      <c r="O509" s="103">
        <v>44651</v>
      </c>
      <c r="P509" s="103"/>
      <c r="Q509" s="103"/>
      <c r="R509" s="101" t="s">
        <v>309</v>
      </c>
      <c r="S509" s="101" t="s">
        <v>620</v>
      </c>
      <c r="T509" s="319" t="s">
        <v>620</v>
      </c>
    </row>
    <row r="510" spans="1:20" s="8" customFormat="1" ht="9.75" customHeight="1" x14ac:dyDescent="0.25">
      <c r="A510" s="101">
        <v>938</v>
      </c>
      <c r="B510" s="101" t="s">
        <v>1163</v>
      </c>
      <c r="C510" s="101" t="s">
        <v>848</v>
      </c>
      <c r="D510" s="101" t="s">
        <v>32</v>
      </c>
      <c r="E510" s="101" t="s">
        <v>16</v>
      </c>
      <c r="F510" s="101" t="s">
        <v>55</v>
      </c>
      <c r="G510" s="101" t="s">
        <v>47</v>
      </c>
      <c r="H510" s="101" t="s">
        <v>960</v>
      </c>
      <c r="I510" s="101" t="s">
        <v>826</v>
      </c>
      <c r="J510" s="101" t="s">
        <v>1219</v>
      </c>
      <c r="K510" s="101" t="s">
        <v>849</v>
      </c>
      <c r="L510" s="101">
        <v>10</v>
      </c>
      <c r="M510" s="102" t="s">
        <v>1798</v>
      </c>
      <c r="N510" s="172">
        <v>0</v>
      </c>
      <c r="O510" s="103">
        <v>44570</v>
      </c>
      <c r="P510" s="103"/>
      <c r="Q510" s="103"/>
      <c r="R510" s="101" t="s">
        <v>309</v>
      </c>
      <c r="S510" s="101" t="s">
        <v>620</v>
      </c>
      <c r="T510" s="319" t="s">
        <v>620</v>
      </c>
    </row>
    <row r="511" spans="1:20" s="8" customFormat="1" ht="9.75" customHeight="1" x14ac:dyDescent="0.25">
      <c r="A511" s="101">
        <v>1465</v>
      </c>
      <c r="B511" s="101" t="s">
        <v>1974</v>
      </c>
      <c r="C511" s="101" t="s">
        <v>842</v>
      </c>
      <c r="D511" s="101" t="s">
        <v>32</v>
      </c>
      <c r="E511" s="101" t="s">
        <v>16</v>
      </c>
      <c r="F511" s="101" t="s">
        <v>55</v>
      </c>
      <c r="G511" s="101" t="s">
        <v>47</v>
      </c>
      <c r="H511" s="101" t="s">
        <v>961</v>
      </c>
      <c r="I511" s="101" t="s">
        <v>826</v>
      </c>
      <c r="J511" s="101" t="s">
        <v>1219</v>
      </c>
      <c r="K511" s="101" t="s">
        <v>1637</v>
      </c>
      <c r="L511" s="101">
        <v>10</v>
      </c>
      <c r="M511" s="102" t="s">
        <v>1798</v>
      </c>
      <c r="N511" s="172">
        <v>0</v>
      </c>
      <c r="O511" s="103">
        <v>44789</v>
      </c>
      <c r="P511" s="103"/>
      <c r="Q511" s="103"/>
      <c r="R511" s="101" t="s">
        <v>309</v>
      </c>
      <c r="S511" s="101" t="s">
        <v>620</v>
      </c>
      <c r="T511" s="319" t="s">
        <v>620</v>
      </c>
    </row>
    <row r="512" spans="1:20" s="8" customFormat="1" ht="9.75" customHeight="1" x14ac:dyDescent="0.25">
      <c r="A512" s="101">
        <v>1466</v>
      </c>
      <c r="B512" s="101" t="s">
        <v>1975</v>
      </c>
      <c r="C512" s="101" t="s">
        <v>836</v>
      </c>
      <c r="D512" s="101" t="s">
        <v>32</v>
      </c>
      <c r="E512" s="101" t="s">
        <v>16</v>
      </c>
      <c r="F512" s="101" t="s">
        <v>55</v>
      </c>
      <c r="G512" s="101" t="s">
        <v>47</v>
      </c>
      <c r="H512" s="101" t="s">
        <v>961</v>
      </c>
      <c r="I512" s="101" t="s">
        <v>826</v>
      </c>
      <c r="J512" s="101" t="s">
        <v>1219</v>
      </c>
      <c r="K512" s="101" t="s">
        <v>1638</v>
      </c>
      <c r="L512" s="101">
        <v>10</v>
      </c>
      <c r="M512" s="102" t="s">
        <v>1798</v>
      </c>
      <c r="N512" s="172">
        <v>0</v>
      </c>
      <c r="O512" s="103">
        <v>44789</v>
      </c>
      <c r="P512" s="103"/>
      <c r="Q512" s="103"/>
      <c r="R512" s="101" t="s">
        <v>309</v>
      </c>
      <c r="S512" s="101" t="s">
        <v>620</v>
      </c>
      <c r="T512" s="319" t="s">
        <v>620</v>
      </c>
    </row>
    <row r="513" spans="1:20" s="8" customFormat="1" ht="9.75" customHeight="1" x14ac:dyDescent="0.25">
      <c r="A513" s="101">
        <v>1467</v>
      </c>
      <c r="B513" s="101" t="s">
        <v>1976</v>
      </c>
      <c r="C513" s="101" t="s">
        <v>1639</v>
      </c>
      <c r="D513" s="101" t="s">
        <v>32</v>
      </c>
      <c r="E513" s="101" t="s">
        <v>16</v>
      </c>
      <c r="F513" s="101" t="s">
        <v>55</v>
      </c>
      <c r="G513" s="101" t="s">
        <v>47</v>
      </c>
      <c r="H513" s="101" t="s">
        <v>961</v>
      </c>
      <c r="I513" s="101" t="s">
        <v>826</v>
      </c>
      <c r="J513" s="101" t="s">
        <v>1219</v>
      </c>
      <c r="K513" s="101" t="s">
        <v>1640</v>
      </c>
      <c r="L513" s="101">
        <v>10</v>
      </c>
      <c r="M513" s="102" t="s">
        <v>1798</v>
      </c>
      <c r="N513" s="172">
        <v>0</v>
      </c>
      <c r="O513" s="103">
        <v>44775</v>
      </c>
      <c r="P513" s="103"/>
      <c r="Q513" s="103"/>
      <c r="R513" s="101" t="s">
        <v>309</v>
      </c>
      <c r="S513" s="101" t="s">
        <v>620</v>
      </c>
      <c r="T513" s="319" t="s">
        <v>620</v>
      </c>
    </row>
    <row r="514" spans="1:20" s="8" customFormat="1" ht="9.75" customHeight="1" x14ac:dyDescent="0.25">
      <c r="A514" s="101">
        <v>1469</v>
      </c>
      <c r="B514" s="101" t="s">
        <v>1977</v>
      </c>
      <c r="C514" s="101" t="s">
        <v>1642</v>
      </c>
      <c r="D514" s="101" t="s">
        <v>32</v>
      </c>
      <c r="E514" s="101" t="s">
        <v>16</v>
      </c>
      <c r="F514" s="101" t="s">
        <v>55</v>
      </c>
      <c r="G514" s="101" t="s">
        <v>47</v>
      </c>
      <c r="H514" s="101" t="s">
        <v>961</v>
      </c>
      <c r="I514" s="101" t="s">
        <v>826</v>
      </c>
      <c r="J514" s="101" t="s">
        <v>1219</v>
      </c>
      <c r="K514" s="101" t="s">
        <v>1643</v>
      </c>
      <c r="L514" s="101">
        <v>10</v>
      </c>
      <c r="M514" s="102" t="s">
        <v>1798</v>
      </c>
      <c r="N514" s="172">
        <v>0</v>
      </c>
      <c r="O514" s="103">
        <v>44789</v>
      </c>
      <c r="P514" s="103"/>
      <c r="Q514" s="103"/>
      <c r="R514" s="101" t="s">
        <v>309</v>
      </c>
      <c r="S514" s="101" t="s">
        <v>620</v>
      </c>
      <c r="T514" s="319" t="s">
        <v>620</v>
      </c>
    </row>
    <row r="515" spans="1:20" s="8" customFormat="1" ht="9.75" customHeight="1" x14ac:dyDescent="0.25">
      <c r="A515" s="101">
        <v>1470</v>
      </c>
      <c r="B515" s="101" t="s">
        <v>1978</v>
      </c>
      <c r="C515" s="101" t="s">
        <v>1644</v>
      </c>
      <c r="D515" s="101" t="s">
        <v>32</v>
      </c>
      <c r="E515" s="101" t="s">
        <v>16</v>
      </c>
      <c r="F515" s="101" t="s">
        <v>55</v>
      </c>
      <c r="G515" s="101" t="s">
        <v>47</v>
      </c>
      <c r="H515" s="101" t="s">
        <v>961</v>
      </c>
      <c r="I515" s="101" t="s">
        <v>826</v>
      </c>
      <c r="J515" s="101" t="s">
        <v>1219</v>
      </c>
      <c r="K515" s="101" t="s">
        <v>1645</v>
      </c>
      <c r="L515" s="101">
        <v>10</v>
      </c>
      <c r="M515" s="102" t="s">
        <v>1798</v>
      </c>
      <c r="N515" s="172">
        <v>0</v>
      </c>
      <c r="O515" s="103">
        <v>44789</v>
      </c>
      <c r="P515" s="103"/>
      <c r="Q515" s="103"/>
      <c r="R515" s="101" t="s">
        <v>309</v>
      </c>
      <c r="S515" s="101" t="s">
        <v>620</v>
      </c>
      <c r="T515" s="319" t="s">
        <v>620</v>
      </c>
    </row>
    <row r="516" spans="1:20" s="8" customFormat="1" ht="9.75" customHeight="1" x14ac:dyDescent="0.25">
      <c r="A516" s="101">
        <v>1475</v>
      </c>
      <c r="B516" s="101" t="s">
        <v>1981</v>
      </c>
      <c r="C516" s="101" t="s">
        <v>887</v>
      </c>
      <c r="D516" s="101" t="s">
        <v>32</v>
      </c>
      <c r="E516" s="101" t="s">
        <v>16</v>
      </c>
      <c r="F516" s="101" t="s">
        <v>55</v>
      </c>
      <c r="G516" s="101" t="s">
        <v>47</v>
      </c>
      <c r="H516" s="101" t="s">
        <v>961</v>
      </c>
      <c r="I516" s="101" t="s">
        <v>826</v>
      </c>
      <c r="J516" s="101" t="s">
        <v>1219</v>
      </c>
      <c r="K516" s="101" t="s">
        <v>1649</v>
      </c>
      <c r="L516" s="101">
        <v>10</v>
      </c>
      <c r="M516" s="102" t="s">
        <v>1798</v>
      </c>
      <c r="N516" s="172">
        <v>0</v>
      </c>
      <c r="O516" s="103">
        <v>44316</v>
      </c>
      <c r="P516" s="103"/>
      <c r="Q516" s="103"/>
      <c r="R516" s="101" t="s">
        <v>309</v>
      </c>
      <c r="S516" s="101" t="s">
        <v>1815</v>
      </c>
      <c r="T516" s="319" t="s">
        <v>2687</v>
      </c>
    </row>
    <row r="517" spans="1:20" s="8" customFormat="1" ht="9.75" customHeight="1" x14ac:dyDescent="0.25">
      <c r="A517" s="101">
        <v>1476</v>
      </c>
      <c r="B517" s="101" t="s">
        <v>1982</v>
      </c>
      <c r="C517" s="101" t="s">
        <v>1650</v>
      </c>
      <c r="D517" s="101" t="s">
        <v>32</v>
      </c>
      <c r="E517" s="101" t="s">
        <v>16</v>
      </c>
      <c r="F517" s="101" t="s">
        <v>55</v>
      </c>
      <c r="G517" s="101" t="s">
        <v>47</v>
      </c>
      <c r="H517" s="101" t="s">
        <v>961</v>
      </c>
      <c r="I517" s="101" t="s">
        <v>826</v>
      </c>
      <c r="J517" s="101" t="s">
        <v>1219</v>
      </c>
      <c r="K517" s="101" t="s">
        <v>1651</v>
      </c>
      <c r="L517" s="101">
        <v>10</v>
      </c>
      <c r="M517" s="102" t="s">
        <v>1798</v>
      </c>
      <c r="N517" s="172">
        <v>7</v>
      </c>
      <c r="O517" s="103">
        <v>44420</v>
      </c>
      <c r="P517" s="103"/>
      <c r="Q517" s="103">
        <v>44039</v>
      </c>
      <c r="R517" s="101" t="s">
        <v>53</v>
      </c>
      <c r="S517" s="101" t="s">
        <v>2552</v>
      </c>
      <c r="T517" s="319" t="s">
        <v>2779</v>
      </c>
    </row>
    <row r="518" spans="1:20" s="8" customFormat="1" ht="9.75" customHeight="1" x14ac:dyDescent="0.25">
      <c r="A518" s="101">
        <v>1477</v>
      </c>
      <c r="B518" s="101" t="s">
        <v>1983</v>
      </c>
      <c r="C518" s="101" t="s">
        <v>1652</v>
      </c>
      <c r="D518" s="101" t="s">
        <v>32</v>
      </c>
      <c r="E518" s="101" t="s">
        <v>16</v>
      </c>
      <c r="F518" s="101" t="s">
        <v>55</v>
      </c>
      <c r="G518" s="101" t="s">
        <v>47</v>
      </c>
      <c r="H518" s="101" t="s">
        <v>961</v>
      </c>
      <c r="I518" s="101" t="s">
        <v>826</v>
      </c>
      <c r="J518" s="101" t="s">
        <v>1219</v>
      </c>
      <c r="K518" s="101" t="s">
        <v>1653</v>
      </c>
      <c r="L518" s="101">
        <v>10</v>
      </c>
      <c r="M518" s="102" t="s">
        <v>1798</v>
      </c>
      <c r="N518" s="172">
        <v>0</v>
      </c>
      <c r="O518" s="103">
        <v>44789</v>
      </c>
      <c r="P518" s="103"/>
      <c r="Q518" s="103"/>
      <c r="R518" s="101" t="s">
        <v>309</v>
      </c>
      <c r="S518" s="101" t="s">
        <v>620</v>
      </c>
      <c r="T518" s="319" t="s">
        <v>620</v>
      </c>
    </row>
    <row r="519" spans="1:20" s="8" customFormat="1" ht="9.75" customHeight="1" x14ac:dyDescent="0.25">
      <c r="A519" s="101">
        <v>1479</v>
      </c>
      <c r="B519" s="101" t="s">
        <v>1964</v>
      </c>
      <c r="C519" s="101" t="s">
        <v>1654</v>
      </c>
      <c r="D519" s="101" t="s">
        <v>32</v>
      </c>
      <c r="E519" s="101" t="s">
        <v>16</v>
      </c>
      <c r="F519" s="101" t="s">
        <v>55</v>
      </c>
      <c r="G519" s="101" t="s">
        <v>47</v>
      </c>
      <c r="H519" s="101" t="s">
        <v>961</v>
      </c>
      <c r="I519" s="101" t="s">
        <v>826</v>
      </c>
      <c r="J519" s="101" t="s">
        <v>1228</v>
      </c>
      <c r="K519" s="101" t="s">
        <v>1655</v>
      </c>
      <c r="L519" s="101">
        <v>10</v>
      </c>
      <c r="M519" s="102" t="s">
        <v>1798</v>
      </c>
      <c r="N519" s="172">
        <v>22</v>
      </c>
      <c r="O519" s="103">
        <v>44286</v>
      </c>
      <c r="P519" s="103"/>
      <c r="Q519" s="103">
        <v>43913</v>
      </c>
      <c r="R519" s="101" t="s">
        <v>49</v>
      </c>
      <c r="S519" s="101" t="s">
        <v>2334</v>
      </c>
      <c r="T519" s="319" t="s">
        <v>2688</v>
      </c>
    </row>
    <row r="520" spans="1:20" s="8" customFormat="1" ht="9.75" customHeight="1" x14ac:dyDescent="0.25">
      <c r="A520" s="101">
        <v>1480</v>
      </c>
      <c r="B520" s="101" t="s">
        <v>32</v>
      </c>
      <c r="C520" s="101" t="s">
        <v>1656</v>
      </c>
      <c r="D520" s="101" t="s">
        <v>32</v>
      </c>
      <c r="E520" s="101" t="s">
        <v>16</v>
      </c>
      <c r="F520" s="101" t="s">
        <v>55</v>
      </c>
      <c r="G520" s="101" t="s">
        <v>47</v>
      </c>
      <c r="H520" s="101" t="s">
        <v>961</v>
      </c>
      <c r="I520" s="101" t="s">
        <v>826</v>
      </c>
      <c r="J520" s="101" t="s">
        <v>1219</v>
      </c>
      <c r="K520" s="101" t="s">
        <v>1657</v>
      </c>
      <c r="L520" s="101">
        <v>10</v>
      </c>
      <c r="M520" s="102" t="s">
        <v>1798</v>
      </c>
      <c r="N520" s="172">
        <v>5</v>
      </c>
      <c r="O520" s="103">
        <v>44420</v>
      </c>
      <c r="P520" s="103"/>
      <c r="Q520" s="103">
        <v>43781</v>
      </c>
      <c r="R520" s="101" t="s">
        <v>53</v>
      </c>
      <c r="S520" s="101" t="s">
        <v>67</v>
      </c>
      <c r="T520" s="319" t="s">
        <v>2794</v>
      </c>
    </row>
    <row r="521" spans="1:20" s="8" customFormat="1" ht="9.75" customHeight="1" x14ac:dyDescent="0.25">
      <c r="A521" s="101">
        <v>1481</v>
      </c>
      <c r="B521" s="101" t="s">
        <v>2482</v>
      </c>
      <c r="C521" s="101" t="s">
        <v>1658</v>
      </c>
      <c r="D521" s="101" t="s">
        <v>32</v>
      </c>
      <c r="E521" s="101" t="s">
        <v>16</v>
      </c>
      <c r="F521" s="101" t="s">
        <v>55</v>
      </c>
      <c r="G521" s="101" t="s">
        <v>47</v>
      </c>
      <c r="H521" s="101" t="s">
        <v>961</v>
      </c>
      <c r="I521" s="101" t="s">
        <v>826</v>
      </c>
      <c r="J521" s="101" t="s">
        <v>1219</v>
      </c>
      <c r="K521" s="101" t="s">
        <v>1659</v>
      </c>
      <c r="L521" s="101">
        <v>10</v>
      </c>
      <c r="M521" s="102" t="s">
        <v>1798</v>
      </c>
      <c r="N521" s="172">
        <v>26</v>
      </c>
      <c r="O521" s="103">
        <v>44210</v>
      </c>
      <c r="P521" s="103"/>
      <c r="Q521" s="103">
        <v>43913</v>
      </c>
      <c r="R521" s="101" t="s">
        <v>49</v>
      </c>
      <c r="S521" s="101" t="s">
        <v>2334</v>
      </c>
      <c r="T521" s="319" t="s">
        <v>2689</v>
      </c>
    </row>
    <row r="522" spans="1:20" s="8" customFormat="1" ht="9.75" customHeight="1" x14ac:dyDescent="0.25">
      <c r="A522" s="101">
        <v>1482</v>
      </c>
      <c r="B522" s="101" t="s">
        <v>32</v>
      </c>
      <c r="C522" s="101" t="s">
        <v>848</v>
      </c>
      <c r="D522" s="101" t="s">
        <v>32</v>
      </c>
      <c r="E522" s="101" t="s">
        <v>16</v>
      </c>
      <c r="F522" s="101" t="s">
        <v>55</v>
      </c>
      <c r="G522" s="101" t="s">
        <v>47</v>
      </c>
      <c r="H522" s="101" t="s">
        <v>961</v>
      </c>
      <c r="I522" s="101" t="s">
        <v>826</v>
      </c>
      <c r="J522" s="101" t="s">
        <v>1219</v>
      </c>
      <c r="K522" s="101" t="s">
        <v>1660</v>
      </c>
      <c r="L522" s="101">
        <v>10</v>
      </c>
      <c r="M522" s="102" t="s">
        <v>1798</v>
      </c>
      <c r="N522" s="172">
        <v>0</v>
      </c>
      <c r="O522" s="103">
        <v>44789</v>
      </c>
      <c r="P522" s="103"/>
      <c r="Q522" s="103"/>
      <c r="R522" s="101" t="s">
        <v>309</v>
      </c>
      <c r="S522" s="101" t="s">
        <v>620</v>
      </c>
      <c r="T522" s="319" t="s">
        <v>620</v>
      </c>
    </row>
    <row r="523" spans="1:20" s="8" customFormat="1" ht="9.75" customHeight="1" x14ac:dyDescent="0.25">
      <c r="A523" s="101">
        <v>1484</v>
      </c>
      <c r="B523" s="101" t="s">
        <v>32</v>
      </c>
      <c r="C523" s="101" t="s">
        <v>1661</v>
      </c>
      <c r="D523" s="101" t="s">
        <v>32</v>
      </c>
      <c r="E523" s="101" t="s">
        <v>16</v>
      </c>
      <c r="F523" s="101" t="s">
        <v>55</v>
      </c>
      <c r="G523" s="101" t="s">
        <v>47</v>
      </c>
      <c r="H523" s="101" t="s">
        <v>961</v>
      </c>
      <c r="I523" s="101" t="s">
        <v>826</v>
      </c>
      <c r="J523" s="101" t="s">
        <v>1219</v>
      </c>
      <c r="K523" s="101" t="s">
        <v>1662</v>
      </c>
      <c r="L523" s="101">
        <v>10</v>
      </c>
      <c r="M523" s="102" t="s">
        <v>1798</v>
      </c>
      <c r="N523" s="172">
        <v>5</v>
      </c>
      <c r="O523" s="103">
        <v>44545</v>
      </c>
      <c r="P523" s="103"/>
      <c r="Q523" s="103">
        <v>43719</v>
      </c>
      <c r="R523" s="101" t="s">
        <v>53</v>
      </c>
      <c r="S523" s="101" t="s">
        <v>96</v>
      </c>
      <c r="T523" s="319" t="s">
        <v>2780</v>
      </c>
    </row>
    <row r="524" spans="1:20" s="8" customFormat="1" ht="9.75" customHeight="1" x14ac:dyDescent="0.25">
      <c r="A524" s="101">
        <v>1485</v>
      </c>
      <c r="B524" s="101" t="s">
        <v>32</v>
      </c>
      <c r="C524" s="101" t="s">
        <v>1663</v>
      </c>
      <c r="D524" s="101" t="s">
        <v>32</v>
      </c>
      <c r="E524" s="101" t="s">
        <v>16</v>
      </c>
      <c r="F524" s="101" t="s">
        <v>55</v>
      </c>
      <c r="G524" s="101" t="s">
        <v>47</v>
      </c>
      <c r="H524" s="101" t="s">
        <v>961</v>
      </c>
      <c r="I524" s="101" t="s">
        <v>826</v>
      </c>
      <c r="J524" s="101" t="s">
        <v>1219</v>
      </c>
      <c r="K524" s="101" t="s">
        <v>1664</v>
      </c>
      <c r="L524" s="101">
        <v>10</v>
      </c>
      <c r="M524" s="102" t="s">
        <v>1798</v>
      </c>
      <c r="N524" s="172">
        <v>0</v>
      </c>
      <c r="O524" s="103">
        <v>44789</v>
      </c>
      <c r="P524" s="103"/>
      <c r="Q524" s="103"/>
      <c r="R524" s="101" t="s">
        <v>309</v>
      </c>
      <c r="S524" s="101" t="s">
        <v>620</v>
      </c>
      <c r="T524" s="319" t="s">
        <v>620</v>
      </c>
    </row>
    <row r="525" spans="1:20" s="8" customFormat="1" ht="9.75" customHeight="1" x14ac:dyDescent="0.25">
      <c r="A525" s="101">
        <v>1491</v>
      </c>
      <c r="B525" s="101" t="s">
        <v>32</v>
      </c>
      <c r="C525" s="101" t="s">
        <v>1667</v>
      </c>
      <c r="D525" s="101" t="s">
        <v>32</v>
      </c>
      <c r="E525" s="101" t="s">
        <v>1211</v>
      </c>
      <c r="F525" s="101" t="s">
        <v>1255</v>
      </c>
      <c r="G525" s="101" t="s">
        <v>47</v>
      </c>
      <c r="H525" s="101" t="s">
        <v>961</v>
      </c>
      <c r="I525" s="101" t="s">
        <v>826</v>
      </c>
      <c r="J525" s="101" t="s">
        <v>1228</v>
      </c>
      <c r="K525" s="101" t="s">
        <v>1668</v>
      </c>
      <c r="L525" s="101">
        <v>10</v>
      </c>
      <c r="M525" s="102" t="s">
        <v>1800</v>
      </c>
      <c r="N525" s="172">
        <v>3</v>
      </c>
      <c r="O525" s="103">
        <v>44425</v>
      </c>
      <c r="P525" s="103"/>
      <c r="Q525" s="103">
        <v>43914</v>
      </c>
      <c r="R525" s="101" t="s">
        <v>1222</v>
      </c>
      <c r="S525" s="101" t="s">
        <v>96</v>
      </c>
      <c r="T525" s="319" t="s">
        <v>2922</v>
      </c>
    </row>
    <row r="526" spans="1:20" s="8" customFormat="1" ht="9.75" customHeight="1" x14ac:dyDescent="0.25">
      <c r="A526" s="101">
        <v>1495</v>
      </c>
      <c r="B526" s="101" t="s">
        <v>1876</v>
      </c>
      <c r="C526" s="101" t="s">
        <v>1669</v>
      </c>
      <c r="D526" s="101" t="s">
        <v>32</v>
      </c>
      <c r="E526" s="101" t="s">
        <v>1211</v>
      </c>
      <c r="F526" s="101" t="s">
        <v>1255</v>
      </c>
      <c r="G526" s="101" t="s">
        <v>47</v>
      </c>
      <c r="H526" s="101" t="s">
        <v>961</v>
      </c>
      <c r="I526" s="101" t="s">
        <v>826</v>
      </c>
      <c r="J526" s="101" t="s">
        <v>1228</v>
      </c>
      <c r="K526" s="101" t="s">
        <v>1670</v>
      </c>
      <c r="L526" s="101">
        <v>10</v>
      </c>
      <c r="M526" s="102" t="s">
        <v>1800</v>
      </c>
      <c r="N526" s="172">
        <v>59</v>
      </c>
      <c r="O526" s="103">
        <v>44165</v>
      </c>
      <c r="P526" s="103"/>
      <c r="Q526" s="103">
        <v>44041</v>
      </c>
      <c r="R526" s="101" t="s">
        <v>53</v>
      </c>
      <c r="S526" s="101" t="s">
        <v>1819</v>
      </c>
      <c r="T526" s="319" t="s">
        <v>2690</v>
      </c>
    </row>
    <row r="527" spans="1:20" s="8" customFormat="1" ht="9.75" customHeight="1" x14ac:dyDescent="0.25">
      <c r="A527" s="101">
        <v>1501</v>
      </c>
      <c r="B527" s="101" t="s">
        <v>1165</v>
      </c>
      <c r="C527" s="101" t="s">
        <v>200</v>
      </c>
      <c r="D527" s="101" t="s">
        <v>32</v>
      </c>
      <c r="E527" s="101" t="s">
        <v>12</v>
      </c>
      <c r="F527" s="101" t="s">
        <v>200</v>
      </c>
      <c r="G527" s="101" t="s">
        <v>47</v>
      </c>
      <c r="H527" s="101" t="s">
        <v>961</v>
      </c>
      <c r="I527" s="101" t="s">
        <v>826</v>
      </c>
      <c r="J527" s="101" t="s">
        <v>1219</v>
      </c>
      <c r="K527" s="101" t="s">
        <v>899</v>
      </c>
      <c r="L527" s="101">
        <v>10</v>
      </c>
      <c r="M527" s="102" t="s">
        <v>1802</v>
      </c>
      <c r="N527" s="172">
        <v>80</v>
      </c>
      <c r="O527" s="103">
        <v>44226</v>
      </c>
      <c r="P527" s="103"/>
      <c r="Q527" s="103"/>
      <c r="R527" s="101" t="s">
        <v>49</v>
      </c>
      <c r="S527" s="101" t="s">
        <v>2719</v>
      </c>
      <c r="T527" s="319" t="s">
        <v>2795</v>
      </c>
    </row>
    <row r="528" spans="1:20" s="8" customFormat="1" ht="9.75" customHeight="1" x14ac:dyDescent="0.25">
      <c r="A528" s="101">
        <v>1508</v>
      </c>
      <c r="B528" s="101" t="s">
        <v>1166</v>
      </c>
      <c r="C528" s="101" t="s">
        <v>64</v>
      </c>
      <c r="D528" s="101" t="s">
        <v>64</v>
      </c>
      <c r="E528" s="101" t="s">
        <v>5</v>
      </c>
      <c r="F528" s="101" t="s">
        <v>64</v>
      </c>
      <c r="G528" s="101" t="s">
        <v>47</v>
      </c>
      <c r="H528" s="101" t="s">
        <v>961</v>
      </c>
      <c r="I528" s="101" t="s">
        <v>826</v>
      </c>
      <c r="J528" s="101" t="s">
        <v>1219</v>
      </c>
      <c r="K528" s="101" t="s">
        <v>900</v>
      </c>
      <c r="L528" s="101">
        <v>10</v>
      </c>
      <c r="M528" s="102" t="s">
        <v>1800</v>
      </c>
      <c r="N528" s="172">
        <v>57</v>
      </c>
      <c r="O528" s="103">
        <v>44211</v>
      </c>
      <c r="P528" s="103"/>
      <c r="Q528" s="103">
        <v>44046</v>
      </c>
      <c r="R528" s="101" t="s">
        <v>53</v>
      </c>
      <c r="S528" s="101" t="s">
        <v>50</v>
      </c>
      <c r="T528" s="319" t="s">
        <v>2875</v>
      </c>
    </row>
    <row r="529" spans="1:20" s="8" customFormat="1" ht="9.75" customHeight="1" x14ac:dyDescent="0.25">
      <c r="A529" s="101">
        <v>1518</v>
      </c>
      <c r="B529" s="101" t="s">
        <v>1167</v>
      </c>
      <c r="C529" s="101" t="s">
        <v>65</v>
      </c>
      <c r="D529" s="101" t="s">
        <v>65</v>
      </c>
      <c r="E529" s="101" t="s">
        <v>5</v>
      </c>
      <c r="F529" s="101" t="s">
        <v>65</v>
      </c>
      <c r="G529" s="101" t="s">
        <v>47</v>
      </c>
      <c r="H529" s="101" t="s">
        <v>961</v>
      </c>
      <c r="I529" s="101" t="s">
        <v>826</v>
      </c>
      <c r="J529" s="101" t="s">
        <v>1219</v>
      </c>
      <c r="K529" s="101" t="s">
        <v>901</v>
      </c>
      <c r="L529" s="101">
        <v>10</v>
      </c>
      <c r="M529" s="102" t="s">
        <v>1800</v>
      </c>
      <c r="N529" s="172">
        <v>81</v>
      </c>
      <c r="O529" s="103">
        <v>44162</v>
      </c>
      <c r="P529" s="103"/>
      <c r="Q529" s="103"/>
      <c r="R529" s="101" t="s">
        <v>49</v>
      </c>
      <c r="S529" s="101" t="s">
        <v>2334</v>
      </c>
      <c r="T529" s="319" t="s">
        <v>2876</v>
      </c>
    </row>
    <row r="530" spans="1:20" s="8" customFormat="1" ht="9.75" customHeight="1" x14ac:dyDescent="0.25">
      <c r="A530" s="101">
        <v>1521</v>
      </c>
      <c r="B530" s="101" t="s">
        <v>32</v>
      </c>
      <c r="C530" s="101" t="s">
        <v>1216</v>
      </c>
      <c r="D530" s="101" t="s">
        <v>32</v>
      </c>
      <c r="E530" s="101" t="s">
        <v>1216</v>
      </c>
      <c r="F530" s="101" t="s">
        <v>1216</v>
      </c>
      <c r="G530" s="101" t="s">
        <v>47</v>
      </c>
      <c r="H530" s="101" t="s">
        <v>961</v>
      </c>
      <c r="I530" s="101" t="s">
        <v>826</v>
      </c>
      <c r="J530" s="101" t="s">
        <v>1228</v>
      </c>
      <c r="K530" s="101" t="s">
        <v>1673</v>
      </c>
      <c r="L530" s="101">
        <v>10</v>
      </c>
      <c r="M530" s="102" t="s">
        <v>1799</v>
      </c>
      <c r="N530" s="172">
        <v>6</v>
      </c>
      <c r="O530" s="103">
        <v>44558</v>
      </c>
      <c r="P530" s="103"/>
      <c r="Q530" s="103">
        <v>43886</v>
      </c>
      <c r="R530" s="101" t="s">
        <v>53</v>
      </c>
      <c r="S530" s="101" t="s">
        <v>1225</v>
      </c>
      <c r="T530" s="319" t="s">
        <v>2691</v>
      </c>
    </row>
    <row r="531" spans="1:20" s="8" customFormat="1" ht="9.75" customHeight="1" x14ac:dyDescent="0.25">
      <c r="A531" s="101">
        <v>1524</v>
      </c>
      <c r="B531" s="101" t="s">
        <v>1674</v>
      </c>
      <c r="C531" s="101" t="s">
        <v>1275</v>
      </c>
      <c r="D531" s="101" t="s">
        <v>32</v>
      </c>
      <c r="E531" s="101" t="s">
        <v>1216</v>
      </c>
      <c r="F531" s="101" t="s">
        <v>1275</v>
      </c>
      <c r="G531" s="101" t="s">
        <v>47</v>
      </c>
      <c r="H531" s="101" t="s">
        <v>961</v>
      </c>
      <c r="I531" s="101" t="s">
        <v>826</v>
      </c>
      <c r="J531" s="101" t="s">
        <v>1228</v>
      </c>
      <c r="K531" s="101" t="s">
        <v>1675</v>
      </c>
      <c r="L531" s="101">
        <v>10</v>
      </c>
      <c r="M531" s="102" t="s">
        <v>1799</v>
      </c>
      <c r="N531" s="172">
        <v>12</v>
      </c>
      <c r="O531" s="103">
        <v>44543</v>
      </c>
      <c r="P531" s="103"/>
      <c r="Q531" s="103">
        <v>43910</v>
      </c>
      <c r="R531" s="101" t="s">
        <v>53</v>
      </c>
      <c r="S531" s="101" t="s">
        <v>137</v>
      </c>
      <c r="T531" s="319" t="s">
        <v>2546</v>
      </c>
    </row>
    <row r="532" spans="1:20" s="8" customFormat="1" ht="9.75" customHeight="1" x14ac:dyDescent="0.25">
      <c r="A532" s="101">
        <v>1525</v>
      </c>
      <c r="B532" s="101" t="s">
        <v>32</v>
      </c>
      <c r="C532" s="115" t="s">
        <v>1279</v>
      </c>
      <c r="D532" s="101" t="s">
        <v>32</v>
      </c>
      <c r="E532" s="101" t="s">
        <v>944</v>
      </c>
      <c r="F532" s="101" t="s">
        <v>1279</v>
      </c>
      <c r="G532" s="101" t="s">
        <v>47</v>
      </c>
      <c r="H532" s="101" t="s">
        <v>961</v>
      </c>
      <c r="I532" s="101" t="s">
        <v>826</v>
      </c>
      <c r="J532" s="101" t="s">
        <v>1228</v>
      </c>
      <c r="K532" s="101" t="s">
        <v>1676</v>
      </c>
      <c r="L532" s="101">
        <v>10</v>
      </c>
      <c r="M532" s="102" t="s">
        <v>1800</v>
      </c>
      <c r="N532" s="172">
        <v>1</v>
      </c>
      <c r="O532" s="103">
        <v>44554</v>
      </c>
      <c r="P532" s="103"/>
      <c r="Q532" s="103">
        <v>43381</v>
      </c>
      <c r="R532" s="101" t="s">
        <v>53</v>
      </c>
      <c r="S532" s="101" t="s">
        <v>1220</v>
      </c>
      <c r="T532" s="319" t="s">
        <v>2033</v>
      </c>
    </row>
    <row r="533" spans="1:20" s="8" customFormat="1" ht="9.75" customHeight="1" x14ac:dyDescent="0.25">
      <c r="A533" s="101">
        <v>1529</v>
      </c>
      <c r="B533" s="101" t="s">
        <v>1168</v>
      </c>
      <c r="C533" s="101" t="s">
        <v>105</v>
      </c>
      <c r="D533" s="101" t="s">
        <v>105</v>
      </c>
      <c r="E533" s="101" t="s">
        <v>13</v>
      </c>
      <c r="F533" s="101" t="s">
        <v>105</v>
      </c>
      <c r="G533" s="101" t="s">
        <v>47</v>
      </c>
      <c r="H533" s="101" t="s">
        <v>961</v>
      </c>
      <c r="I533" s="101" t="s">
        <v>826</v>
      </c>
      <c r="J533" s="101" t="s">
        <v>1219</v>
      </c>
      <c r="K533" s="101" t="s">
        <v>902</v>
      </c>
      <c r="L533" s="101">
        <v>10</v>
      </c>
      <c r="M533" s="102" t="s">
        <v>1802</v>
      </c>
      <c r="N533" s="172">
        <v>14</v>
      </c>
      <c r="O533" s="103">
        <v>44253</v>
      </c>
      <c r="P533" s="103"/>
      <c r="Q533" s="103"/>
      <c r="R533" s="101" t="s">
        <v>49</v>
      </c>
      <c r="S533" s="101" t="s">
        <v>2334</v>
      </c>
      <c r="T533" s="319" t="s">
        <v>2781</v>
      </c>
    </row>
    <row r="534" spans="1:20" s="8" customFormat="1" ht="9.75" customHeight="1" x14ac:dyDescent="0.25">
      <c r="A534" s="101">
        <v>1446</v>
      </c>
      <c r="B534" s="101" t="s">
        <v>1152</v>
      </c>
      <c r="C534" s="101" t="s">
        <v>1853</v>
      </c>
      <c r="D534" s="101" t="s">
        <v>32</v>
      </c>
      <c r="E534" s="101" t="s">
        <v>13</v>
      </c>
      <c r="F534" s="101" t="s">
        <v>949</v>
      </c>
      <c r="G534" s="101" t="s">
        <v>47</v>
      </c>
      <c r="H534" s="101" t="s">
        <v>961</v>
      </c>
      <c r="I534" s="101" t="s">
        <v>826</v>
      </c>
      <c r="J534" s="101" t="s">
        <v>1219</v>
      </c>
      <c r="K534" s="101" t="s">
        <v>896</v>
      </c>
      <c r="L534" s="101">
        <v>10</v>
      </c>
      <c r="M534" s="102" t="s">
        <v>1802</v>
      </c>
      <c r="N534" s="172">
        <v>16</v>
      </c>
      <c r="O534" s="103">
        <v>44253</v>
      </c>
      <c r="P534" s="103"/>
      <c r="Q534" s="103">
        <v>44088</v>
      </c>
      <c r="R534" s="101" t="s">
        <v>53</v>
      </c>
      <c r="S534" s="101" t="s">
        <v>211</v>
      </c>
      <c r="T534" s="319" t="s">
        <v>2923</v>
      </c>
    </row>
    <row r="535" spans="1:20" s="8" customFormat="1" ht="9.75" customHeight="1" x14ac:dyDescent="0.25">
      <c r="A535" s="101">
        <v>1496</v>
      </c>
      <c r="B535" s="101" t="s">
        <v>32</v>
      </c>
      <c r="C535" s="101" t="s">
        <v>1214</v>
      </c>
      <c r="D535" s="101" t="s">
        <v>32</v>
      </c>
      <c r="E535" s="101" t="s">
        <v>1217</v>
      </c>
      <c r="F535" s="101" t="s">
        <v>1300</v>
      </c>
      <c r="G535" s="101" t="s">
        <v>47</v>
      </c>
      <c r="H535" s="101" t="s">
        <v>961</v>
      </c>
      <c r="I535" s="101" t="s">
        <v>826</v>
      </c>
      <c r="J535" s="101" t="s">
        <v>1228</v>
      </c>
      <c r="K535" s="101" t="s">
        <v>1671</v>
      </c>
      <c r="L535" s="101">
        <v>10</v>
      </c>
      <c r="M535" s="102" t="s">
        <v>1799</v>
      </c>
      <c r="N535" s="172">
        <v>5</v>
      </c>
      <c r="O535" s="103">
        <v>44557</v>
      </c>
      <c r="P535" s="103"/>
      <c r="Q535" s="103">
        <v>43300</v>
      </c>
      <c r="R535" s="101" t="s">
        <v>53</v>
      </c>
      <c r="S535" s="101" t="s">
        <v>317</v>
      </c>
      <c r="T535" s="319" t="s">
        <v>2380</v>
      </c>
    </row>
    <row r="536" spans="1:20" s="8" customFormat="1" ht="9.75" customHeight="1" x14ac:dyDescent="0.25">
      <c r="A536" s="101">
        <v>1541</v>
      </c>
      <c r="B536" s="101" t="s">
        <v>1984</v>
      </c>
      <c r="C536" s="101" t="s">
        <v>1677</v>
      </c>
      <c r="D536" s="101" t="s">
        <v>32</v>
      </c>
      <c r="E536" s="101" t="s">
        <v>1217</v>
      </c>
      <c r="F536" s="101" t="s">
        <v>1300</v>
      </c>
      <c r="G536" s="101" t="s">
        <v>47</v>
      </c>
      <c r="H536" s="101" t="s">
        <v>961</v>
      </c>
      <c r="I536" s="101" t="s">
        <v>826</v>
      </c>
      <c r="J536" s="101" t="s">
        <v>1228</v>
      </c>
      <c r="K536" s="101" t="s">
        <v>1678</v>
      </c>
      <c r="L536" s="101">
        <v>10</v>
      </c>
      <c r="M536" s="102" t="s">
        <v>1799</v>
      </c>
      <c r="N536" s="172">
        <v>56</v>
      </c>
      <c r="O536" s="103">
        <v>44327</v>
      </c>
      <c r="P536" s="103"/>
      <c r="Q536" s="103">
        <v>43910</v>
      </c>
      <c r="R536" s="101" t="s">
        <v>53</v>
      </c>
      <c r="S536" s="101" t="s">
        <v>67</v>
      </c>
      <c r="T536" s="319" t="s">
        <v>2692</v>
      </c>
    </row>
    <row r="537" spans="1:20" s="8" customFormat="1" ht="9.75" customHeight="1" x14ac:dyDescent="0.25">
      <c r="A537" s="101">
        <v>956</v>
      </c>
      <c r="B537" s="101" t="s">
        <v>2002</v>
      </c>
      <c r="C537" s="101" t="s">
        <v>1679</v>
      </c>
      <c r="D537" s="101" t="s">
        <v>32</v>
      </c>
      <c r="E537" s="115" t="s">
        <v>1218</v>
      </c>
      <c r="F537" s="101" t="s">
        <v>1218</v>
      </c>
      <c r="G537" s="101" t="s">
        <v>47</v>
      </c>
      <c r="H537" s="101" t="s">
        <v>960</v>
      </c>
      <c r="I537" s="101" t="s">
        <v>826</v>
      </c>
      <c r="J537" s="101" t="s">
        <v>1228</v>
      </c>
      <c r="K537" s="101" t="s">
        <v>1680</v>
      </c>
      <c r="L537" s="101">
        <v>10</v>
      </c>
      <c r="M537" s="102" t="s">
        <v>1799</v>
      </c>
      <c r="N537" s="172">
        <v>66</v>
      </c>
      <c r="O537" s="103">
        <v>44301</v>
      </c>
      <c r="P537" s="103"/>
      <c r="Q537" s="103">
        <v>43910</v>
      </c>
      <c r="R537" s="101" t="s">
        <v>49</v>
      </c>
      <c r="S537" s="101" t="s">
        <v>2334</v>
      </c>
      <c r="T537" s="319" t="s">
        <v>32</v>
      </c>
    </row>
    <row r="538" spans="1:20" s="8" customFormat="1" ht="9.75" customHeight="1" x14ac:dyDescent="0.25">
      <c r="A538" s="101">
        <v>957</v>
      </c>
      <c r="B538" s="101" t="s">
        <v>32</v>
      </c>
      <c r="C538" s="101" t="s">
        <v>1681</v>
      </c>
      <c r="D538" s="101" t="s">
        <v>32</v>
      </c>
      <c r="E538" s="101" t="s">
        <v>1218</v>
      </c>
      <c r="F538" s="101" t="s">
        <v>1218</v>
      </c>
      <c r="G538" s="101" t="s">
        <v>47</v>
      </c>
      <c r="H538" s="101" t="s">
        <v>960</v>
      </c>
      <c r="I538" s="101" t="s">
        <v>826</v>
      </c>
      <c r="J538" s="101" t="s">
        <v>1228</v>
      </c>
      <c r="K538" s="101" t="s">
        <v>1682</v>
      </c>
      <c r="L538" s="101">
        <v>10</v>
      </c>
      <c r="M538" s="102" t="s">
        <v>1799</v>
      </c>
      <c r="N538" s="172">
        <v>9</v>
      </c>
      <c r="O538" s="103">
        <v>44396</v>
      </c>
      <c r="P538" s="103"/>
      <c r="Q538" s="103">
        <v>43895</v>
      </c>
      <c r="R538" s="101" t="s">
        <v>49</v>
      </c>
      <c r="S538" s="101" t="s">
        <v>2334</v>
      </c>
      <c r="T538" s="319" t="s">
        <v>2693</v>
      </c>
    </row>
    <row r="539" spans="1:20" s="8" customFormat="1" ht="9.75" customHeight="1" x14ac:dyDescent="0.25">
      <c r="A539" s="101">
        <v>1548</v>
      </c>
      <c r="B539" s="101" t="s">
        <v>2111</v>
      </c>
      <c r="C539" s="101" t="s">
        <v>1683</v>
      </c>
      <c r="D539" s="101" t="s">
        <v>32</v>
      </c>
      <c r="E539" s="101" t="s">
        <v>1218</v>
      </c>
      <c r="F539" s="101" t="s">
        <v>1218</v>
      </c>
      <c r="G539" s="101" t="s">
        <v>47</v>
      </c>
      <c r="H539" s="101" t="s">
        <v>961</v>
      </c>
      <c r="I539" s="101" t="s">
        <v>826</v>
      </c>
      <c r="J539" s="101" t="s">
        <v>1228</v>
      </c>
      <c r="K539" s="101" t="s">
        <v>1684</v>
      </c>
      <c r="L539" s="101">
        <v>10</v>
      </c>
      <c r="M539" s="102" t="s">
        <v>1799</v>
      </c>
      <c r="N539" s="172">
        <v>5</v>
      </c>
      <c r="O539" s="103">
        <v>44536</v>
      </c>
      <c r="P539" s="103"/>
      <c r="Q539" s="103">
        <v>43424</v>
      </c>
      <c r="R539" s="101" t="s">
        <v>53</v>
      </c>
      <c r="S539" s="101" t="s">
        <v>290</v>
      </c>
      <c r="T539" s="319" t="s">
        <v>2148</v>
      </c>
    </row>
    <row r="540" spans="1:20" s="8" customFormat="1" ht="9.75" customHeight="1" x14ac:dyDescent="0.25">
      <c r="A540" s="101">
        <v>1566</v>
      </c>
      <c r="B540" s="101" t="s">
        <v>1170</v>
      </c>
      <c r="C540" s="101" t="s">
        <v>52</v>
      </c>
      <c r="D540" s="101" t="s">
        <v>32</v>
      </c>
      <c r="E540" s="101" t="s">
        <v>6</v>
      </c>
      <c r="F540" s="101" t="s">
        <v>52</v>
      </c>
      <c r="G540" s="101" t="s">
        <v>47</v>
      </c>
      <c r="H540" s="101" t="s">
        <v>961</v>
      </c>
      <c r="I540" s="101" t="s">
        <v>826</v>
      </c>
      <c r="J540" s="101" t="s">
        <v>1219</v>
      </c>
      <c r="K540" s="101" t="s">
        <v>903</v>
      </c>
      <c r="L540" s="101">
        <v>10</v>
      </c>
      <c r="M540" s="102" t="s">
        <v>1800</v>
      </c>
      <c r="N540" s="172">
        <v>3</v>
      </c>
      <c r="O540" s="103">
        <v>44557</v>
      </c>
      <c r="P540" s="103"/>
      <c r="Q540" s="103"/>
      <c r="R540" s="101" t="s">
        <v>1222</v>
      </c>
      <c r="S540" s="101" t="s">
        <v>211</v>
      </c>
      <c r="T540" s="319" t="s">
        <v>2547</v>
      </c>
    </row>
    <row r="541" spans="1:20" s="8" customFormat="1" ht="9.75" customHeight="1" x14ac:dyDescent="0.25">
      <c r="A541" s="101">
        <v>962</v>
      </c>
      <c r="B541" s="101" t="s">
        <v>1171</v>
      </c>
      <c r="C541" s="101" t="s">
        <v>867</v>
      </c>
      <c r="D541" s="101" t="s">
        <v>867</v>
      </c>
      <c r="E541" s="101" t="s">
        <v>6</v>
      </c>
      <c r="F541" s="101" t="s">
        <v>6</v>
      </c>
      <c r="G541" s="101" t="s">
        <v>47</v>
      </c>
      <c r="H541" s="101" t="s">
        <v>960</v>
      </c>
      <c r="I541" s="101" t="s">
        <v>826</v>
      </c>
      <c r="J541" s="101" t="s">
        <v>1219</v>
      </c>
      <c r="K541" s="101" t="s">
        <v>868</v>
      </c>
      <c r="L541" s="101">
        <v>10</v>
      </c>
      <c r="M541" s="102" t="s">
        <v>1800</v>
      </c>
      <c r="N541" s="172">
        <v>50</v>
      </c>
      <c r="O541" s="103">
        <v>44224</v>
      </c>
      <c r="P541" s="103"/>
      <c r="Q541" s="103">
        <v>43739</v>
      </c>
      <c r="R541" s="101" t="s">
        <v>53</v>
      </c>
      <c r="S541" s="101" t="s">
        <v>50</v>
      </c>
      <c r="T541" s="319" t="s">
        <v>2309</v>
      </c>
    </row>
    <row r="542" spans="1:20" s="8" customFormat="1" ht="9.75" customHeight="1" x14ac:dyDescent="0.25">
      <c r="A542" s="101">
        <v>1471</v>
      </c>
      <c r="B542" s="101" t="s">
        <v>1979</v>
      </c>
      <c r="C542" s="101" t="s">
        <v>2113</v>
      </c>
      <c r="D542" s="101" t="s">
        <v>32</v>
      </c>
      <c r="E542" s="101" t="s">
        <v>6</v>
      </c>
      <c r="F542" s="101" t="s">
        <v>6</v>
      </c>
      <c r="G542" s="101" t="s">
        <v>47</v>
      </c>
      <c r="H542" s="101" t="s">
        <v>961</v>
      </c>
      <c r="I542" s="101" t="s">
        <v>826</v>
      </c>
      <c r="J542" s="101" t="s">
        <v>1219</v>
      </c>
      <c r="K542" s="101" t="s">
        <v>1646</v>
      </c>
      <c r="L542" s="101">
        <v>10</v>
      </c>
      <c r="M542" s="102" t="s">
        <v>1800</v>
      </c>
      <c r="N542" s="172">
        <v>0</v>
      </c>
      <c r="O542" s="103">
        <v>44546</v>
      </c>
      <c r="P542" s="103"/>
      <c r="Q542" s="103"/>
      <c r="R542" s="101" t="s">
        <v>309</v>
      </c>
      <c r="S542" s="101" t="s">
        <v>620</v>
      </c>
      <c r="T542" s="319" t="s">
        <v>2171</v>
      </c>
    </row>
    <row r="543" spans="1:20" s="8" customFormat="1" ht="9.75" customHeight="1" x14ac:dyDescent="0.25">
      <c r="A543" s="101">
        <v>1575</v>
      </c>
      <c r="B543" s="101" t="s">
        <v>1172</v>
      </c>
      <c r="C543" s="101" t="s">
        <v>6</v>
      </c>
      <c r="D543" s="101" t="s">
        <v>6</v>
      </c>
      <c r="E543" s="101" t="s">
        <v>6</v>
      </c>
      <c r="F543" s="101" t="s">
        <v>6</v>
      </c>
      <c r="G543" s="101" t="s">
        <v>47</v>
      </c>
      <c r="H543" s="101" t="s">
        <v>961</v>
      </c>
      <c r="I543" s="101" t="s">
        <v>826</v>
      </c>
      <c r="J543" s="101" t="s">
        <v>1219</v>
      </c>
      <c r="K543" s="101" t="s">
        <v>869</v>
      </c>
      <c r="L543" s="101">
        <v>10</v>
      </c>
      <c r="M543" s="102" t="s">
        <v>1800</v>
      </c>
      <c r="N543" s="172">
        <v>3</v>
      </c>
      <c r="O543" s="103">
        <v>44544</v>
      </c>
      <c r="P543" s="103"/>
      <c r="Q543" s="103">
        <v>43640</v>
      </c>
      <c r="R543" s="101" t="s">
        <v>53</v>
      </c>
      <c r="S543" s="101" t="s">
        <v>67</v>
      </c>
      <c r="T543" s="319" t="s">
        <v>2310</v>
      </c>
    </row>
    <row r="544" spans="1:20" s="8" customFormat="1" ht="9.75" customHeight="1" x14ac:dyDescent="0.25">
      <c r="A544" s="101">
        <v>1576</v>
      </c>
      <c r="B544" s="101" t="s">
        <v>1173</v>
      </c>
      <c r="C544" s="101" t="s">
        <v>904</v>
      </c>
      <c r="D544" s="101" t="s">
        <v>904</v>
      </c>
      <c r="E544" s="101" t="s">
        <v>6</v>
      </c>
      <c r="F544" s="101" t="s">
        <v>6</v>
      </c>
      <c r="G544" s="101" t="s">
        <v>47</v>
      </c>
      <c r="H544" s="101" t="s">
        <v>961</v>
      </c>
      <c r="I544" s="101" t="s">
        <v>826</v>
      </c>
      <c r="J544" s="101" t="s">
        <v>1219</v>
      </c>
      <c r="K544" s="101" t="s">
        <v>905</v>
      </c>
      <c r="L544" s="101">
        <v>10</v>
      </c>
      <c r="M544" s="102" t="s">
        <v>1800</v>
      </c>
      <c r="N544" s="172">
        <v>71</v>
      </c>
      <c r="O544" s="103">
        <v>44160</v>
      </c>
      <c r="P544" s="103"/>
      <c r="Q544" s="103">
        <v>43909</v>
      </c>
      <c r="R544" s="101" t="s">
        <v>53</v>
      </c>
      <c r="S544" s="101" t="s">
        <v>2552</v>
      </c>
      <c r="T544" s="319" t="s">
        <v>2553</v>
      </c>
    </row>
    <row r="545" spans="1:20" s="8" customFormat="1" ht="9.75" customHeight="1" x14ac:dyDescent="0.25">
      <c r="A545" s="101">
        <v>1588</v>
      </c>
      <c r="B545" s="101" t="s">
        <v>1174</v>
      </c>
      <c r="C545" s="101" t="s">
        <v>94</v>
      </c>
      <c r="D545" s="101" t="s">
        <v>94</v>
      </c>
      <c r="E545" s="101" t="s">
        <v>7</v>
      </c>
      <c r="F545" s="101" t="s">
        <v>94</v>
      </c>
      <c r="G545" s="101" t="s">
        <v>47</v>
      </c>
      <c r="H545" s="101" t="s">
        <v>961</v>
      </c>
      <c r="I545" s="101" t="s">
        <v>826</v>
      </c>
      <c r="J545" s="101" t="s">
        <v>1219</v>
      </c>
      <c r="K545" s="101" t="s">
        <v>906</v>
      </c>
      <c r="L545" s="101">
        <v>10</v>
      </c>
      <c r="M545" s="102" t="s">
        <v>1800</v>
      </c>
      <c r="N545" s="172">
        <v>4</v>
      </c>
      <c r="O545" s="103">
        <v>44553</v>
      </c>
      <c r="P545" s="103"/>
      <c r="Q545" s="103">
        <v>44061</v>
      </c>
      <c r="R545" s="101" t="s">
        <v>53</v>
      </c>
      <c r="S545" s="101" t="s">
        <v>2337</v>
      </c>
      <c r="T545" s="319" t="s">
        <v>2796</v>
      </c>
    </row>
    <row r="546" spans="1:20" s="8" customFormat="1" ht="9.75" customHeight="1" x14ac:dyDescent="0.25">
      <c r="A546" s="101">
        <v>1589</v>
      </c>
      <c r="B546" s="101" t="s">
        <v>1175</v>
      </c>
      <c r="C546" s="101" t="s">
        <v>907</v>
      </c>
      <c r="D546" s="101" t="s">
        <v>907</v>
      </c>
      <c r="E546" s="101" t="s">
        <v>7</v>
      </c>
      <c r="F546" s="101" t="s">
        <v>94</v>
      </c>
      <c r="G546" s="101" t="s">
        <v>47</v>
      </c>
      <c r="H546" s="101" t="s">
        <v>961</v>
      </c>
      <c r="I546" s="101" t="s">
        <v>826</v>
      </c>
      <c r="J546" s="101" t="s">
        <v>1219</v>
      </c>
      <c r="K546" s="101" t="s">
        <v>908</v>
      </c>
      <c r="L546" s="101">
        <v>10</v>
      </c>
      <c r="M546" s="102" t="s">
        <v>1800</v>
      </c>
      <c r="N546" s="172">
        <v>0</v>
      </c>
      <c r="O546" s="103">
        <v>44559</v>
      </c>
      <c r="P546" s="103"/>
      <c r="Q546" s="103">
        <v>42207</v>
      </c>
      <c r="R546" s="101" t="s">
        <v>309</v>
      </c>
      <c r="S546" s="101" t="s">
        <v>620</v>
      </c>
      <c r="T546" s="319" t="s">
        <v>2056</v>
      </c>
    </row>
    <row r="547" spans="1:20" s="8" customFormat="1" ht="9.75" customHeight="1" x14ac:dyDescent="0.25">
      <c r="A547" s="101">
        <v>1490</v>
      </c>
      <c r="B547" s="101" t="s">
        <v>32</v>
      </c>
      <c r="C547" s="101" t="s">
        <v>2381</v>
      </c>
      <c r="D547" s="101" t="s">
        <v>32</v>
      </c>
      <c r="E547" s="101" t="s">
        <v>7</v>
      </c>
      <c r="F547" s="101" t="s">
        <v>57</v>
      </c>
      <c r="G547" s="101" t="s">
        <v>47</v>
      </c>
      <c r="H547" s="101" t="s">
        <v>961</v>
      </c>
      <c r="I547" s="101" t="s">
        <v>826</v>
      </c>
      <c r="J547" s="101" t="s">
        <v>1228</v>
      </c>
      <c r="K547" s="101" t="s">
        <v>1665</v>
      </c>
      <c r="L547" s="101">
        <v>10</v>
      </c>
      <c r="M547" s="102" t="s">
        <v>1800</v>
      </c>
      <c r="N547" s="172">
        <v>0</v>
      </c>
      <c r="O547" s="103">
        <v>44551</v>
      </c>
      <c r="P547" s="103"/>
      <c r="Q547" s="103"/>
      <c r="R547" s="101" t="s">
        <v>309</v>
      </c>
      <c r="S547" s="101" t="s">
        <v>620</v>
      </c>
      <c r="T547" s="319" t="s">
        <v>1666</v>
      </c>
    </row>
    <row r="548" spans="1:20" s="8" customFormat="1" ht="9.75" customHeight="1" x14ac:dyDescent="0.25">
      <c r="A548" s="101">
        <v>1595</v>
      </c>
      <c r="B548" s="101" t="s">
        <v>1965</v>
      </c>
      <c r="C548" s="101" t="s">
        <v>1212</v>
      </c>
      <c r="D548" s="101" t="s">
        <v>32</v>
      </c>
      <c r="E548" s="101" t="s">
        <v>1212</v>
      </c>
      <c r="F548" s="101" t="s">
        <v>1212</v>
      </c>
      <c r="G548" s="101" t="s">
        <v>47</v>
      </c>
      <c r="H548" s="101" t="s">
        <v>961</v>
      </c>
      <c r="I548" s="101" t="s">
        <v>826</v>
      </c>
      <c r="J548" s="101" t="s">
        <v>1228</v>
      </c>
      <c r="K548" s="101" t="s">
        <v>1685</v>
      </c>
      <c r="L548" s="101">
        <v>10</v>
      </c>
      <c r="M548" s="102" t="s">
        <v>2097</v>
      </c>
      <c r="N548" s="172">
        <v>32</v>
      </c>
      <c r="O548" s="103">
        <v>44424</v>
      </c>
      <c r="P548" s="103"/>
      <c r="Q548" s="103">
        <v>43910</v>
      </c>
      <c r="R548" s="101" t="s">
        <v>53</v>
      </c>
      <c r="S548" s="101" t="s">
        <v>50</v>
      </c>
      <c r="T548" s="319" t="s">
        <v>2694</v>
      </c>
    </row>
    <row r="549" spans="1:20" s="8" customFormat="1" ht="9.75" customHeight="1" x14ac:dyDescent="0.25">
      <c r="A549" s="101">
        <v>1596</v>
      </c>
      <c r="B549" s="101" t="s">
        <v>1686</v>
      </c>
      <c r="C549" s="101" t="s">
        <v>1687</v>
      </c>
      <c r="D549" s="101" t="s">
        <v>32</v>
      </c>
      <c r="E549" s="101" t="s">
        <v>1212</v>
      </c>
      <c r="F549" s="101" t="s">
        <v>1687</v>
      </c>
      <c r="G549" s="101" t="s">
        <v>47</v>
      </c>
      <c r="H549" s="101" t="s">
        <v>961</v>
      </c>
      <c r="I549" s="101" t="s">
        <v>826</v>
      </c>
      <c r="J549" s="101" t="s">
        <v>1228</v>
      </c>
      <c r="K549" s="101" t="s">
        <v>1688</v>
      </c>
      <c r="L549" s="101">
        <v>10</v>
      </c>
      <c r="M549" s="102" t="s">
        <v>2097</v>
      </c>
      <c r="N549" s="172">
        <v>7</v>
      </c>
      <c r="O549" s="103">
        <v>44545</v>
      </c>
      <c r="P549" s="103"/>
      <c r="Q549" s="103">
        <v>43531</v>
      </c>
      <c r="R549" s="101" t="s">
        <v>53</v>
      </c>
      <c r="S549" s="101" t="s">
        <v>67</v>
      </c>
      <c r="T549" s="319" t="s">
        <v>32</v>
      </c>
    </row>
    <row r="550" spans="1:20" s="8" customFormat="1" ht="9.75" customHeight="1" x14ac:dyDescent="0.25">
      <c r="A550" s="101">
        <v>1604</v>
      </c>
      <c r="B550" s="101" t="s">
        <v>2149</v>
      </c>
      <c r="C550" s="101" t="s">
        <v>1215</v>
      </c>
      <c r="D550" s="101" t="s">
        <v>32</v>
      </c>
      <c r="E550" s="101" t="s">
        <v>1215</v>
      </c>
      <c r="F550" s="101" t="s">
        <v>1215</v>
      </c>
      <c r="G550" s="101" t="s">
        <v>47</v>
      </c>
      <c r="H550" s="101" t="s">
        <v>961</v>
      </c>
      <c r="I550" s="101" t="s">
        <v>826</v>
      </c>
      <c r="J550" s="101" t="s">
        <v>1228</v>
      </c>
      <c r="K550" s="101" t="s">
        <v>1689</v>
      </c>
      <c r="L550" s="101">
        <v>10</v>
      </c>
      <c r="M550" s="102" t="s">
        <v>1799</v>
      </c>
      <c r="N550" s="172">
        <v>6</v>
      </c>
      <c r="O550" s="103">
        <v>44550</v>
      </c>
      <c r="P550" s="103"/>
      <c r="Q550" s="103">
        <v>43860</v>
      </c>
      <c r="R550" s="101" t="s">
        <v>53</v>
      </c>
      <c r="S550" s="101" t="s">
        <v>67</v>
      </c>
      <c r="T550" s="319" t="s">
        <v>32</v>
      </c>
    </row>
    <row r="551" spans="1:20" s="8" customFormat="1" ht="9.75" customHeight="1" x14ac:dyDescent="0.25">
      <c r="A551" s="101">
        <v>1608</v>
      </c>
      <c r="B551" s="101" t="s">
        <v>2069</v>
      </c>
      <c r="C551" s="101" t="s">
        <v>1395</v>
      </c>
      <c r="D551" s="101" t="s">
        <v>32</v>
      </c>
      <c r="E551" s="101" t="s">
        <v>1215</v>
      </c>
      <c r="F551" s="101" t="s">
        <v>1395</v>
      </c>
      <c r="G551" s="101" t="s">
        <v>47</v>
      </c>
      <c r="H551" s="101" t="s">
        <v>961</v>
      </c>
      <c r="I551" s="101" t="s">
        <v>826</v>
      </c>
      <c r="J551" s="101" t="s">
        <v>1228</v>
      </c>
      <c r="K551" s="101" t="s">
        <v>1690</v>
      </c>
      <c r="L551" s="101">
        <v>10</v>
      </c>
      <c r="M551" s="102" t="s">
        <v>1799</v>
      </c>
      <c r="N551" s="172">
        <v>28</v>
      </c>
      <c r="O551" s="103">
        <v>44326</v>
      </c>
      <c r="P551" s="103"/>
      <c r="Q551" s="103">
        <v>43913</v>
      </c>
      <c r="R551" s="101" t="s">
        <v>53</v>
      </c>
      <c r="S551" s="101" t="s">
        <v>67</v>
      </c>
      <c r="T551" s="319" t="s">
        <v>2172</v>
      </c>
    </row>
    <row r="552" spans="1:20" s="8" customFormat="1" ht="9.75" customHeight="1" x14ac:dyDescent="0.25">
      <c r="A552" s="101">
        <v>1611</v>
      </c>
      <c r="B552" s="101" t="s">
        <v>2003</v>
      </c>
      <c r="C552" s="101" t="s">
        <v>1400</v>
      </c>
      <c r="D552" s="101" t="s">
        <v>32</v>
      </c>
      <c r="E552" s="101" t="s">
        <v>1215</v>
      </c>
      <c r="F552" s="101" t="s">
        <v>1400</v>
      </c>
      <c r="G552" s="101" t="s">
        <v>47</v>
      </c>
      <c r="H552" s="101" t="s">
        <v>961</v>
      </c>
      <c r="I552" s="101" t="s">
        <v>826</v>
      </c>
      <c r="J552" s="101" t="s">
        <v>1228</v>
      </c>
      <c r="K552" s="101" t="s">
        <v>1691</v>
      </c>
      <c r="L552" s="101">
        <v>10</v>
      </c>
      <c r="M552" s="102" t="s">
        <v>1799</v>
      </c>
      <c r="N552" s="172">
        <v>50</v>
      </c>
      <c r="O552" s="103">
        <v>44381</v>
      </c>
      <c r="P552" s="103"/>
      <c r="Q552" s="103">
        <v>44068</v>
      </c>
      <c r="R552" s="101" t="s">
        <v>53</v>
      </c>
      <c r="S552" s="101" t="s">
        <v>50</v>
      </c>
      <c r="T552" s="319" t="s">
        <v>959</v>
      </c>
    </row>
    <row r="553" spans="1:20" s="8" customFormat="1" ht="9.75" customHeight="1" x14ac:dyDescent="0.25">
      <c r="A553" s="101">
        <v>1612</v>
      </c>
      <c r="B553" s="101" t="s">
        <v>1917</v>
      </c>
      <c r="C553" s="101" t="s">
        <v>878</v>
      </c>
      <c r="D553" s="101" t="s">
        <v>32</v>
      </c>
      <c r="E553" s="101" t="s">
        <v>3</v>
      </c>
      <c r="F553" s="101" t="s">
        <v>68</v>
      </c>
      <c r="G553" s="101" t="s">
        <v>47</v>
      </c>
      <c r="H553" s="101" t="s">
        <v>961</v>
      </c>
      <c r="I553" s="101" t="s">
        <v>826</v>
      </c>
      <c r="J553" s="101" t="s">
        <v>1219</v>
      </c>
      <c r="K553" s="101" t="s">
        <v>879</v>
      </c>
      <c r="L553" s="101">
        <v>10</v>
      </c>
      <c r="M553" s="102" t="s">
        <v>2408</v>
      </c>
      <c r="N553" s="172">
        <v>0</v>
      </c>
      <c r="O553" s="103">
        <v>44551</v>
      </c>
      <c r="P553" s="103"/>
      <c r="Q553" s="103"/>
      <c r="R553" s="101" t="s">
        <v>309</v>
      </c>
      <c r="S553" s="101" t="s">
        <v>620</v>
      </c>
      <c r="T553" s="319" t="s">
        <v>2695</v>
      </c>
    </row>
    <row r="554" spans="1:20" s="8" customFormat="1" ht="9.75" customHeight="1" x14ac:dyDescent="0.25">
      <c r="A554" s="101">
        <v>1613</v>
      </c>
      <c r="B554" s="101" t="s">
        <v>1176</v>
      </c>
      <c r="C554" s="101" t="s">
        <v>880</v>
      </c>
      <c r="D554" s="101" t="s">
        <v>32</v>
      </c>
      <c r="E554" s="101" t="s">
        <v>3</v>
      </c>
      <c r="F554" s="101" t="s">
        <v>68</v>
      </c>
      <c r="G554" s="101" t="s">
        <v>47</v>
      </c>
      <c r="H554" s="101" t="s">
        <v>961</v>
      </c>
      <c r="I554" s="101" t="s">
        <v>826</v>
      </c>
      <c r="J554" s="101" t="s">
        <v>1219</v>
      </c>
      <c r="K554" s="101" t="s">
        <v>881</v>
      </c>
      <c r="L554" s="101">
        <v>10</v>
      </c>
      <c r="M554" s="102" t="s">
        <v>2408</v>
      </c>
      <c r="N554" s="172">
        <v>85</v>
      </c>
      <c r="O554" s="103">
        <v>44551</v>
      </c>
      <c r="P554" s="103"/>
      <c r="Q554" s="103">
        <v>43696</v>
      </c>
      <c r="R554" s="101" t="s">
        <v>53</v>
      </c>
      <c r="S554" s="101" t="s">
        <v>137</v>
      </c>
      <c r="T554" s="319" t="s">
        <v>2877</v>
      </c>
    </row>
    <row r="555" spans="1:20" s="8" customFormat="1" ht="9.75" customHeight="1" x14ac:dyDescent="0.25">
      <c r="A555" s="101">
        <v>1614</v>
      </c>
      <c r="B555" s="101" t="s">
        <v>1177</v>
      </c>
      <c r="C555" s="101" t="s">
        <v>882</v>
      </c>
      <c r="D555" s="101" t="s">
        <v>32</v>
      </c>
      <c r="E555" s="101" t="s">
        <v>3</v>
      </c>
      <c r="F555" s="101" t="s">
        <v>68</v>
      </c>
      <c r="G555" s="101" t="s">
        <v>47</v>
      </c>
      <c r="H555" s="101" t="s">
        <v>961</v>
      </c>
      <c r="I555" s="101" t="s">
        <v>826</v>
      </c>
      <c r="J555" s="101" t="s">
        <v>1219</v>
      </c>
      <c r="K555" s="101" t="s">
        <v>883</v>
      </c>
      <c r="L555" s="101">
        <v>10</v>
      </c>
      <c r="M555" s="102" t="s">
        <v>2408</v>
      </c>
      <c r="N555" s="172">
        <v>78</v>
      </c>
      <c r="O555" s="103">
        <v>44253</v>
      </c>
      <c r="P555" s="103"/>
      <c r="Q555" s="103">
        <v>44026</v>
      </c>
      <c r="R555" s="101" t="s">
        <v>53</v>
      </c>
      <c r="S555" s="101" t="s">
        <v>50</v>
      </c>
      <c r="T555" s="319" t="s">
        <v>2924</v>
      </c>
    </row>
    <row r="556" spans="1:20" s="8" customFormat="1" ht="9.75" customHeight="1" x14ac:dyDescent="0.25">
      <c r="A556" s="101">
        <v>1619</v>
      </c>
      <c r="B556" s="101" t="s">
        <v>1178</v>
      </c>
      <c r="C556" s="101" t="s">
        <v>116</v>
      </c>
      <c r="D556" s="101" t="s">
        <v>32</v>
      </c>
      <c r="E556" s="101" t="s">
        <v>3</v>
      </c>
      <c r="F556" s="101" t="s">
        <v>116</v>
      </c>
      <c r="G556" s="101" t="s">
        <v>47</v>
      </c>
      <c r="H556" s="101" t="s">
        <v>961</v>
      </c>
      <c r="I556" s="101" t="s">
        <v>826</v>
      </c>
      <c r="J556" s="101" t="s">
        <v>1219</v>
      </c>
      <c r="K556" s="101" t="s">
        <v>909</v>
      </c>
      <c r="L556" s="101">
        <v>10</v>
      </c>
      <c r="M556" s="102" t="s">
        <v>2408</v>
      </c>
      <c r="N556" s="172">
        <v>7</v>
      </c>
      <c r="O556" s="103">
        <v>44424</v>
      </c>
      <c r="P556" s="103"/>
      <c r="Q556" s="103"/>
      <c r="R556" s="101" t="s">
        <v>1222</v>
      </c>
      <c r="S556" s="101" t="s">
        <v>211</v>
      </c>
      <c r="T556" s="319" t="s">
        <v>2696</v>
      </c>
    </row>
    <row r="557" spans="1:20" s="8" customFormat="1" ht="9.75" customHeight="1" x14ac:dyDescent="0.25">
      <c r="A557" s="101">
        <v>1623</v>
      </c>
      <c r="B557" s="101" t="s">
        <v>1179</v>
      </c>
      <c r="C557" s="101" t="s">
        <v>111</v>
      </c>
      <c r="D557" s="101" t="s">
        <v>111</v>
      </c>
      <c r="E557" s="101" t="s">
        <v>19</v>
      </c>
      <c r="F557" s="101" t="s">
        <v>111</v>
      </c>
      <c r="G557" s="101" t="s">
        <v>47</v>
      </c>
      <c r="H557" s="101" t="s">
        <v>961</v>
      </c>
      <c r="I557" s="101" t="s">
        <v>826</v>
      </c>
      <c r="J557" s="101" t="s">
        <v>1219</v>
      </c>
      <c r="K557" s="101" t="s">
        <v>874</v>
      </c>
      <c r="L557" s="101">
        <v>10</v>
      </c>
      <c r="M557" s="102" t="s">
        <v>2097</v>
      </c>
      <c r="N557" s="172">
        <v>3</v>
      </c>
      <c r="O557" s="103">
        <v>44428</v>
      </c>
      <c r="P557" s="103"/>
      <c r="Q557" s="103">
        <v>42751</v>
      </c>
      <c r="R557" s="101" t="s">
        <v>53</v>
      </c>
      <c r="S557" s="101" t="s">
        <v>366</v>
      </c>
      <c r="T557" s="319" t="s">
        <v>32</v>
      </c>
    </row>
    <row r="558" spans="1:20" s="8" customFormat="1" ht="9.75" customHeight="1" x14ac:dyDescent="0.25">
      <c r="A558" s="101">
        <v>969</v>
      </c>
      <c r="B558" s="101" t="s">
        <v>1180</v>
      </c>
      <c r="C558" s="101" t="s">
        <v>910</v>
      </c>
      <c r="D558" s="101" t="s">
        <v>32</v>
      </c>
      <c r="E558" s="101" t="s">
        <v>19</v>
      </c>
      <c r="F558" s="101" t="s">
        <v>19</v>
      </c>
      <c r="G558" s="101" t="s">
        <v>47</v>
      </c>
      <c r="H558" s="101" t="s">
        <v>960</v>
      </c>
      <c r="I558" s="101" t="s">
        <v>826</v>
      </c>
      <c r="J558" s="101" t="s">
        <v>1219</v>
      </c>
      <c r="K558" s="101" t="s">
        <v>911</v>
      </c>
      <c r="L558" s="101">
        <v>10</v>
      </c>
      <c r="M558" s="102" t="s">
        <v>2097</v>
      </c>
      <c r="N558" s="172">
        <v>11</v>
      </c>
      <c r="O558" s="103">
        <v>44550</v>
      </c>
      <c r="P558" s="103"/>
      <c r="Q558" s="103">
        <v>43741</v>
      </c>
      <c r="R558" s="101" t="s">
        <v>53</v>
      </c>
      <c r="S558" s="101" t="s">
        <v>85</v>
      </c>
      <c r="T558" s="319" t="s">
        <v>959</v>
      </c>
    </row>
    <row r="559" spans="1:20" s="8" customFormat="1" ht="9.75" customHeight="1" x14ac:dyDescent="0.25">
      <c r="A559" s="101">
        <v>970</v>
      </c>
      <c r="B559" s="101" t="s">
        <v>1181</v>
      </c>
      <c r="C559" s="101" t="s">
        <v>884</v>
      </c>
      <c r="D559" s="101" t="s">
        <v>884</v>
      </c>
      <c r="E559" s="101" t="s">
        <v>19</v>
      </c>
      <c r="F559" s="101" t="s">
        <v>19</v>
      </c>
      <c r="G559" s="101" t="s">
        <v>47</v>
      </c>
      <c r="H559" s="101" t="s">
        <v>960</v>
      </c>
      <c r="I559" s="101" t="s">
        <v>826</v>
      </c>
      <c r="J559" s="101" t="s">
        <v>1219</v>
      </c>
      <c r="K559" s="101" t="s">
        <v>885</v>
      </c>
      <c r="L559" s="101">
        <v>10</v>
      </c>
      <c r="M559" s="102" t="s">
        <v>2097</v>
      </c>
      <c r="N559" s="172">
        <v>1</v>
      </c>
      <c r="O559" s="103">
        <v>44428</v>
      </c>
      <c r="P559" s="103"/>
      <c r="Q559" s="103">
        <v>41701</v>
      </c>
      <c r="R559" s="101" t="s">
        <v>53</v>
      </c>
      <c r="S559" s="101" t="s">
        <v>317</v>
      </c>
      <c r="T559" s="319" t="s">
        <v>32</v>
      </c>
    </row>
    <row r="560" spans="1:20" s="8" customFormat="1" ht="9.75" customHeight="1" x14ac:dyDescent="0.25">
      <c r="A560" s="101">
        <v>1632</v>
      </c>
      <c r="B560" s="101" t="s">
        <v>1182</v>
      </c>
      <c r="C560" s="101" t="s">
        <v>858</v>
      </c>
      <c r="D560" s="101" t="s">
        <v>858</v>
      </c>
      <c r="E560" s="101" t="s">
        <v>19</v>
      </c>
      <c r="F560" s="101" t="s">
        <v>19</v>
      </c>
      <c r="G560" s="101" t="s">
        <v>47</v>
      </c>
      <c r="H560" s="101" t="s">
        <v>961</v>
      </c>
      <c r="I560" s="101" t="s">
        <v>826</v>
      </c>
      <c r="J560" s="101" t="s">
        <v>1219</v>
      </c>
      <c r="K560" s="101" t="s">
        <v>859</v>
      </c>
      <c r="L560" s="101">
        <v>10</v>
      </c>
      <c r="M560" s="102" t="s">
        <v>2097</v>
      </c>
      <c r="N560" s="172">
        <v>4</v>
      </c>
      <c r="O560" s="103">
        <v>44428</v>
      </c>
      <c r="P560" s="103"/>
      <c r="Q560" s="103">
        <v>43496</v>
      </c>
      <c r="R560" s="101" t="s">
        <v>53</v>
      </c>
      <c r="S560" s="101" t="s">
        <v>317</v>
      </c>
      <c r="T560" s="319" t="s">
        <v>32</v>
      </c>
    </row>
    <row r="561" spans="1:20" s="8" customFormat="1" ht="9.75" customHeight="1" x14ac:dyDescent="0.25">
      <c r="A561" s="101">
        <v>1633</v>
      </c>
      <c r="B561" s="101" t="s">
        <v>32</v>
      </c>
      <c r="C561" s="101" t="s">
        <v>912</v>
      </c>
      <c r="D561" s="101" t="s">
        <v>32</v>
      </c>
      <c r="E561" s="101" t="s">
        <v>19</v>
      </c>
      <c r="F561" s="101" t="s">
        <v>19</v>
      </c>
      <c r="G561" s="101" t="s">
        <v>47</v>
      </c>
      <c r="H561" s="101" t="s">
        <v>961</v>
      </c>
      <c r="I561" s="101" t="s">
        <v>826</v>
      </c>
      <c r="J561" s="101" t="s">
        <v>1219</v>
      </c>
      <c r="K561" s="101" t="s">
        <v>913</v>
      </c>
      <c r="L561" s="101">
        <v>10</v>
      </c>
      <c r="M561" s="102" t="s">
        <v>2097</v>
      </c>
      <c r="N561" s="172">
        <v>0</v>
      </c>
      <c r="O561" s="103">
        <v>44428</v>
      </c>
      <c r="P561" s="103"/>
      <c r="Q561" s="103"/>
      <c r="R561" s="101" t="s">
        <v>309</v>
      </c>
      <c r="S561" s="101" t="s">
        <v>317</v>
      </c>
      <c r="T561" s="319" t="s">
        <v>32</v>
      </c>
    </row>
    <row r="562" spans="1:20" s="8" customFormat="1" ht="9.75" customHeight="1" x14ac:dyDescent="0.25">
      <c r="A562" s="101">
        <v>1634</v>
      </c>
      <c r="B562" s="101" t="s">
        <v>1183</v>
      </c>
      <c r="C562" s="101" t="s">
        <v>875</v>
      </c>
      <c r="D562" s="101" t="s">
        <v>875</v>
      </c>
      <c r="E562" s="101" t="s">
        <v>19</v>
      </c>
      <c r="F562" s="101" t="s">
        <v>19</v>
      </c>
      <c r="G562" s="101" t="s">
        <v>47</v>
      </c>
      <c r="H562" s="101" t="s">
        <v>961</v>
      </c>
      <c r="I562" s="101" t="s">
        <v>826</v>
      </c>
      <c r="J562" s="101" t="s">
        <v>1219</v>
      </c>
      <c r="K562" s="101" t="s">
        <v>876</v>
      </c>
      <c r="L562" s="101">
        <v>10</v>
      </c>
      <c r="M562" s="102" t="s">
        <v>2097</v>
      </c>
      <c r="N562" s="172">
        <v>35</v>
      </c>
      <c r="O562" s="103">
        <v>44286</v>
      </c>
      <c r="P562" s="103"/>
      <c r="Q562" s="103">
        <v>43909</v>
      </c>
      <c r="R562" s="101" t="s">
        <v>53</v>
      </c>
      <c r="S562" s="101" t="s">
        <v>2552</v>
      </c>
      <c r="T562" s="319" t="s">
        <v>32</v>
      </c>
    </row>
    <row r="563" spans="1:20" s="8" customFormat="1" ht="9.75" customHeight="1" x14ac:dyDescent="0.25">
      <c r="A563" s="101">
        <v>1641</v>
      </c>
      <c r="B563" s="101" t="s">
        <v>1185</v>
      </c>
      <c r="C563" s="101" t="s">
        <v>739</v>
      </c>
      <c r="D563" s="101" t="s">
        <v>32</v>
      </c>
      <c r="E563" s="101" t="s">
        <v>8</v>
      </c>
      <c r="F563" s="101" t="s">
        <v>739</v>
      </c>
      <c r="G563" s="101" t="s">
        <v>47</v>
      </c>
      <c r="H563" s="101" t="s">
        <v>961</v>
      </c>
      <c r="I563" s="101" t="s">
        <v>826</v>
      </c>
      <c r="J563" s="101" t="s">
        <v>1219</v>
      </c>
      <c r="K563" s="101" t="s">
        <v>914</v>
      </c>
      <c r="L563" s="101">
        <v>10</v>
      </c>
      <c r="M563" s="102" t="s">
        <v>1800</v>
      </c>
      <c r="N563" s="172">
        <v>10</v>
      </c>
      <c r="O563" s="103">
        <v>44417</v>
      </c>
      <c r="P563" s="103"/>
      <c r="Q563" s="103">
        <v>43909</v>
      </c>
      <c r="R563" s="101" t="s">
        <v>53</v>
      </c>
      <c r="S563" s="101" t="s">
        <v>2552</v>
      </c>
      <c r="T563" s="319" t="s">
        <v>2782</v>
      </c>
    </row>
    <row r="564" spans="1:20" s="8" customFormat="1" ht="9.75" customHeight="1" x14ac:dyDescent="0.25">
      <c r="A564" s="101">
        <v>1645</v>
      </c>
      <c r="B564" s="101" t="s">
        <v>1918</v>
      </c>
      <c r="C564" s="101" t="s">
        <v>8</v>
      </c>
      <c r="D564" s="101" t="s">
        <v>32</v>
      </c>
      <c r="E564" s="101" t="s">
        <v>8</v>
      </c>
      <c r="F564" s="101" t="s">
        <v>8</v>
      </c>
      <c r="G564" s="101" t="s">
        <v>47</v>
      </c>
      <c r="H564" s="101" t="s">
        <v>961</v>
      </c>
      <c r="I564" s="101" t="s">
        <v>826</v>
      </c>
      <c r="J564" s="101" t="s">
        <v>1219</v>
      </c>
      <c r="K564" s="101" t="s">
        <v>915</v>
      </c>
      <c r="L564" s="101">
        <v>10</v>
      </c>
      <c r="M564" s="102" t="s">
        <v>1800</v>
      </c>
      <c r="N564" s="172">
        <v>19</v>
      </c>
      <c r="O564" s="103">
        <v>44211</v>
      </c>
      <c r="P564" s="103"/>
      <c r="Q564" s="103">
        <v>43909</v>
      </c>
      <c r="R564" s="101" t="s">
        <v>53</v>
      </c>
      <c r="S564" s="101" t="s">
        <v>50</v>
      </c>
      <c r="T564" s="319" t="s">
        <v>2797</v>
      </c>
    </row>
    <row r="565" spans="1:20" s="8" customFormat="1" ht="9.75" customHeight="1" x14ac:dyDescent="0.25">
      <c r="A565" s="101">
        <v>974</v>
      </c>
      <c r="B565" s="101" t="s">
        <v>1186</v>
      </c>
      <c r="C565" s="101" t="s">
        <v>833</v>
      </c>
      <c r="D565" s="101" t="s">
        <v>833</v>
      </c>
      <c r="E565" s="101" t="s">
        <v>23</v>
      </c>
      <c r="F565" s="101" t="s">
        <v>74</v>
      </c>
      <c r="G565" s="101" t="s">
        <v>47</v>
      </c>
      <c r="H565" s="101" t="s">
        <v>960</v>
      </c>
      <c r="I565" s="101" t="s">
        <v>826</v>
      </c>
      <c r="J565" s="101" t="s">
        <v>1219</v>
      </c>
      <c r="K565" s="101" t="s">
        <v>834</v>
      </c>
      <c r="L565" s="101">
        <v>10</v>
      </c>
      <c r="M565" s="102" t="s">
        <v>2408</v>
      </c>
      <c r="N565" s="172">
        <v>88</v>
      </c>
      <c r="O565" s="103">
        <v>44253</v>
      </c>
      <c r="P565" s="103"/>
      <c r="Q565" s="103"/>
      <c r="R565" s="101" t="s">
        <v>49</v>
      </c>
      <c r="S565" s="101" t="s">
        <v>2334</v>
      </c>
      <c r="T565" s="319" t="s">
        <v>2925</v>
      </c>
    </row>
    <row r="566" spans="1:20" s="8" customFormat="1" ht="9.75" customHeight="1" x14ac:dyDescent="0.25">
      <c r="A566" s="101">
        <v>940</v>
      </c>
      <c r="B566" s="101" t="s">
        <v>1164</v>
      </c>
      <c r="C566" s="101" t="s">
        <v>1636</v>
      </c>
      <c r="D566" s="101" t="s">
        <v>32</v>
      </c>
      <c r="E566" s="101" t="s">
        <v>23</v>
      </c>
      <c r="F566" s="101" t="s">
        <v>74</v>
      </c>
      <c r="G566" s="101" t="s">
        <v>47</v>
      </c>
      <c r="H566" s="101" t="s">
        <v>960</v>
      </c>
      <c r="I566" s="101" t="s">
        <v>826</v>
      </c>
      <c r="J566" s="101" t="s">
        <v>1219</v>
      </c>
      <c r="K566" s="101" t="s">
        <v>850</v>
      </c>
      <c r="L566" s="101">
        <v>10</v>
      </c>
      <c r="M566" s="102" t="s">
        <v>2408</v>
      </c>
      <c r="N566" s="172">
        <v>10</v>
      </c>
      <c r="O566" s="103">
        <v>44428</v>
      </c>
      <c r="P566" s="103"/>
      <c r="Q566" s="103"/>
      <c r="R566" s="101" t="s">
        <v>49</v>
      </c>
      <c r="S566" s="101" t="s">
        <v>2334</v>
      </c>
      <c r="T566" s="319" t="s">
        <v>2926</v>
      </c>
    </row>
    <row r="567" spans="1:20" s="8" customFormat="1" ht="9.75" customHeight="1" x14ac:dyDescent="0.25">
      <c r="A567" s="101">
        <v>1647</v>
      </c>
      <c r="B567" s="101" t="s">
        <v>32</v>
      </c>
      <c r="C567" s="101" t="s">
        <v>74</v>
      </c>
      <c r="D567" s="101" t="s">
        <v>32</v>
      </c>
      <c r="E567" s="101" t="s">
        <v>23</v>
      </c>
      <c r="F567" s="101" t="s">
        <v>74</v>
      </c>
      <c r="G567" s="101" t="s">
        <v>47</v>
      </c>
      <c r="H567" s="101" t="s">
        <v>961</v>
      </c>
      <c r="I567" s="101" t="s">
        <v>826</v>
      </c>
      <c r="J567" s="101" t="s">
        <v>1219</v>
      </c>
      <c r="K567" s="101" t="s">
        <v>916</v>
      </c>
      <c r="L567" s="101">
        <v>10</v>
      </c>
      <c r="M567" s="102" t="s">
        <v>2408</v>
      </c>
      <c r="N567" s="172">
        <v>1</v>
      </c>
      <c r="O567" s="103">
        <v>44561</v>
      </c>
      <c r="P567" s="103"/>
      <c r="Q567" s="103">
        <v>43396</v>
      </c>
      <c r="R567" s="101" t="s">
        <v>53</v>
      </c>
      <c r="S567" s="101" t="s">
        <v>317</v>
      </c>
      <c r="T567" s="319" t="s">
        <v>2114</v>
      </c>
    </row>
    <row r="568" spans="1:20" s="8" customFormat="1" ht="9.75" customHeight="1" x14ac:dyDescent="0.25">
      <c r="A568" s="101">
        <v>976</v>
      </c>
      <c r="B568" s="101" t="s">
        <v>1187</v>
      </c>
      <c r="C568" s="101" t="s">
        <v>891</v>
      </c>
      <c r="D568" s="101" t="s">
        <v>891</v>
      </c>
      <c r="E568" s="101" t="s">
        <v>23</v>
      </c>
      <c r="F568" s="101" t="s">
        <v>23</v>
      </c>
      <c r="G568" s="101" t="s">
        <v>47</v>
      </c>
      <c r="H568" s="101" t="s">
        <v>960</v>
      </c>
      <c r="I568" s="101" t="s">
        <v>826</v>
      </c>
      <c r="J568" s="101" t="s">
        <v>1219</v>
      </c>
      <c r="K568" s="101" t="s">
        <v>892</v>
      </c>
      <c r="L568" s="101">
        <v>10</v>
      </c>
      <c r="M568" s="102" t="s">
        <v>2408</v>
      </c>
      <c r="N568" s="172">
        <v>1</v>
      </c>
      <c r="O568" s="103">
        <v>44561</v>
      </c>
      <c r="P568" s="103"/>
      <c r="Q568" s="103">
        <v>43734</v>
      </c>
      <c r="R568" s="101" t="s">
        <v>53</v>
      </c>
      <c r="S568" s="101" t="s">
        <v>113</v>
      </c>
      <c r="T568" s="319" t="s">
        <v>2697</v>
      </c>
    </row>
    <row r="569" spans="1:20" s="8" customFormat="1" ht="9.75" customHeight="1" x14ac:dyDescent="0.25">
      <c r="A569" s="101">
        <v>1661</v>
      </c>
      <c r="B569" s="101" t="s">
        <v>1188</v>
      </c>
      <c r="C569" s="101" t="s">
        <v>917</v>
      </c>
      <c r="D569" s="101" t="s">
        <v>917</v>
      </c>
      <c r="E569" s="101" t="s">
        <v>23</v>
      </c>
      <c r="F569" s="101" t="s">
        <v>23</v>
      </c>
      <c r="G569" s="101" t="s">
        <v>47</v>
      </c>
      <c r="H569" s="101" t="s">
        <v>961</v>
      </c>
      <c r="I569" s="101" t="s">
        <v>826</v>
      </c>
      <c r="J569" s="101" t="s">
        <v>1219</v>
      </c>
      <c r="K569" s="101" t="s">
        <v>918</v>
      </c>
      <c r="L569" s="101">
        <v>10</v>
      </c>
      <c r="M569" s="102" t="s">
        <v>2408</v>
      </c>
      <c r="N569" s="172">
        <v>10</v>
      </c>
      <c r="O569" s="103">
        <v>44285</v>
      </c>
      <c r="P569" s="103"/>
      <c r="Q569" s="103"/>
      <c r="R569" s="101" t="s">
        <v>49</v>
      </c>
      <c r="S569" s="101" t="s">
        <v>2334</v>
      </c>
      <c r="T569" s="319" t="s">
        <v>2927</v>
      </c>
    </row>
    <row r="570" spans="1:20" s="8" customFormat="1" ht="9.75" customHeight="1" x14ac:dyDescent="0.25">
      <c r="A570" s="101">
        <v>1667</v>
      </c>
      <c r="B570" s="101" t="s">
        <v>1919</v>
      </c>
      <c r="C570" s="101" t="s">
        <v>919</v>
      </c>
      <c r="D570" s="101" t="s">
        <v>919</v>
      </c>
      <c r="E570" s="101" t="s">
        <v>23</v>
      </c>
      <c r="F570" s="101" t="s">
        <v>23</v>
      </c>
      <c r="G570" s="101" t="s">
        <v>47</v>
      </c>
      <c r="H570" s="101" t="s">
        <v>961</v>
      </c>
      <c r="I570" s="101" t="s">
        <v>826</v>
      </c>
      <c r="J570" s="101" t="s">
        <v>1219</v>
      </c>
      <c r="K570" s="101" t="s">
        <v>920</v>
      </c>
      <c r="L570" s="101">
        <v>10</v>
      </c>
      <c r="M570" s="102" t="s">
        <v>2408</v>
      </c>
      <c r="N570" s="172">
        <v>8</v>
      </c>
      <c r="O570" s="103">
        <v>44545</v>
      </c>
      <c r="P570" s="103"/>
      <c r="Q570" s="103"/>
      <c r="R570" s="101" t="s">
        <v>49</v>
      </c>
      <c r="S570" s="101" t="s">
        <v>2334</v>
      </c>
      <c r="T570" s="319" t="s">
        <v>32</v>
      </c>
    </row>
    <row r="571" spans="1:20" s="8" customFormat="1" ht="9.75" customHeight="1" x14ac:dyDescent="0.25">
      <c r="A571" s="101">
        <v>1668</v>
      </c>
      <c r="B571" s="101" t="s">
        <v>32</v>
      </c>
      <c r="C571" s="101" t="s">
        <v>921</v>
      </c>
      <c r="D571" s="101" t="s">
        <v>921</v>
      </c>
      <c r="E571" s="101" t="s">
        <v>23</v>
      </c>
      <c r="F571" s="101" t="s">
        <v>23</v>
      </c>
      <c r="G571" s="101" t="s">
        <v>47</v>
      </c>
      <c r="H571" s="101" t="s">
        <v>961</v>
      </c>
      <c r="I571" s="101" t="s">
        <v>826</v>
      </c>
      <c r="J571" s="101" t="s">
        <v>1219</v>
      </c>
      <c r="K571" s="101" t="s">
        <v>922</v>
      </c>
      <c r="L571" s="101">
        <v>10</v>
      </c>
      <c r="M571" s="102" t="s">
        <v>2408</v>
      </c>
      <c r="N571" s="172">
        <v>1</v>
      </c>
      <c r="O571" s="103">
        <v>44561</v>
      </c>
      <c r="P571" s="103"/>
      <c r="Q571" s="103">
        <v>43377</v>
      </c>
      <c r="R571" s="101" t="s">
        <v>53</v>
      </c>
      <c r="S571" s="101" t="s">
        <v>317</v>
      </c>
      <c r="T571" s="319" t="s">
        <v>2698</v>
      </c>
    </row>
    <row r="572" spans="1:20" s="8" customFormat="1" ht="9.75" customHeight="1" x14ac:dyDescent="0.25">
      <c r="A572" s="101">
        <v>1673</v>
      </c>
      <c r="B572" s="101" t="s">
        <v>32</v>
      </c>
      <c r="C572" s="101" t="s">
        <v>923</v>
      </c>
      <c r="D572" s="101" t="s">
        <v>923</v>
      </c>
      <c r="E572" s="101" t="s">
        <v>23</v>
      </c>
      <c r="F572" s="101" t="s">
        <v>640</v>
      </c>
      <c r="G572" s="101" t="s">
        <v>47</v>
      </c>
      <c r="H572" s="101" t="s">
        <v>961</v>
      </c>
      <c r="I572" s="101" t="s">
        <v>826</v>
      </c>
      <c r="J572" s="101" t="s">
        <v>1219</v>
      </c>
      <c r="K572" s="101" t="s">
        <v>924</v>
      </c>
      <c r="L572" s="101">
        <v>10</v>
      </c>
      <c r="M572" s="102" t="s">
        <v>2408</v>
      </c>
      <c r="N572" s="172">
        <v>1</v>
      </c>
      <c r="O572" s="103">
        <v>44551</v>
      </c>
      <c r="P572" s="103"/>
      <c r="Q572" s="103">
        <v>43147</v>
      </c>
      <c r="R572" s="101" t="s">
        <v>53</v>
      </c>
      <c r="S572" s="101" t="s">
        <v>366</v>
      </c>
      <c r="T572" s="319" t="s">
        <v>2699</v>
      </c>
    </row>
    <row r="573" spans="1:20" s="8" customFormat="1" ht="9.75" customHeight="1" x14ac:dyDescent="0.25">
      <c r="A573" s="101">
        <v>978</v>
      </c>
      <c r="B573" s="101" t="s">
        <v>1189</v>
      </c>
      <c r="C573" s="101" t="s">
        <v>134</v>
      </c>
      <c r="D573" s="101" t="s">
        <v>134</v>
      </c>
      <c r="E573" s="101" t="s">
        <v>23</v>
      </c>
      <c r="F573" s="101" t="s">
        <v>134</v>
      </c>
      <c r="G573" s="101" t="s">
        <v>47</v>
      </c>
      <c r="H573" s="101" t="s">
        <v>960</v>
      </c>
      <c r="I573" s="101" t="s">
        <v>826</v>
      </c>
      <c r="J573" s="101" t="s">
        <v>1219</v>
      </c>
      <c r="K573" s="101" t="s">
        <v>870</v>
      </c>
      <c r="L573" s="101">
        <v>10</v>
      </c>
      <c r="M573" s="102" t="s">
        <v>2408</v>
      </c>
      <c r="N573" s="172">
        <v>48</v>
      </c>
      <c r="O573" s="103">
        <v>44254</v>
      </c>
      <c r="P573" s="103"/>
      <c r="Q573" s="103"/>
      <c r="R573" s="101" t="s">
        <v>49</v>
      </c>
      <c r="S573" s="101" t="s">
        <v>2334</v>
      </c>
      <c r="T573" s="319" t="s">
        <v>32</v>
      </c>
    </row>
    <row r="574" spans="1:20" s="8" customFormat="1" ht="9.75" customHeight="1" x14ac:dyDescent="0.25">
      <c r="A574" s="101">
        <v>1686</v>
      </c>
      <c r="B574" s="101" t="s">
        <v>1190</v>
      </c>
      <c r="C574" s="101" t="s">
        <v>73</v>
      </c>
      <c r="D574" s="101" t="s">
        <v>32</v>
      </c>
      <c r="E574" s="101" t="s">
        <v>15</v>
      </c>
      <c r="F574" s="101" t="s">
        <v>73</v>
      </c>
      <c r="G574" s="101" t="s">
        <v>47</v>
      </c>
      <c r="H574" s="101" t="s">
        <v>961</v>
      </c>
      <c r="I574" s="101" t="s">
        <v>826</v>
      </c>
      <c r="J574" s="101" t="s">
        <v>1219</v>
      </c>
      <c r="K574" s="101" t="s">
        <v>925</v>
      </c>
      <c r="L574" s="101">
        <v>10</v>
      </c>
      <c r="M574" s="102" t="s">
        <v>1802</v>
      </c>
      <c r="N574" s="172">
        <v>74</v>
      </c>
      <c r="O574" s="103">
        <v>44285</v>
      </c>
      <c r="P574" s="103"/>
      <c r="Q574" s="103">
        <v>44076</v>
      </c>
      <c r="R574" s="101" t="s">
        <v>53</v>
      </c>
      <c r="S574" s="101" t="s">
        <v>50</v>
      </c>
      <c r="T574" s="319" t="s">
        <v>2928</v>
      </c>
    </row>
    <row r="575" spans="1:20" s="8" customFormat="1" ht="9.75" customHeight="1" x14ac:dyDescent="0.25">
      <c r="A575" s="101">
        <v>1694</v>
      </c>
      <c r="B575" s="101" t="s">
        <v>1920</v>
      </c>
      <c r="C575" s="101" t="s">
        <v>15</v>
      </c>
      <c r="D575" s="101" t="s">
        <v>32</v>
      </c>
      <c r="E575" s="101" t="s">
        <v>15</v>
      </c>
      <c r="F575" s="101" t="s">
        <v>58</v>
      </c>
      <c r="G575" s="101" t="s">
        <v>47</v>
      </c>
      <c r="H575" s="101" t="s">
        <v>961</v>
      </c>
      <c r="I575" s="101" t="s">
        <v>826</v>
      </c>
      <c r="J575" s="101" t="s">
        <v>1219</v>
      </c>
      <c r="K575" s="101" t="s">
        <v>926</v>
      </c>
      <c r="L575" s="101">
        <v>10</v>
      </c>
      <c r="M575" s="102" t="s">
        <v>1802</v>
      </c>
      <c r="N575" s="172">
        <v>6</v>
      </c>
      <c r="O575" s="103">
        <v>44253</v>
      </c>
      <c r="P575" s="103"/>
      <c r="Q575" s="103">
        <v>43914</v>
      </c>
      <c r="R575" s="101" t="s">
        <v>53</v>
      </c>
      <c r="S575" s="101" t="s">
        <v>1225</v>
      </c>
      <c r="T575" s="319" t="s">
        <v>2783</v>
      </c>
    </row>
    <row r="576" spans="1:20" s="8" customFormat="1" ht="9.75" customHeight="1" x14ac:dyDescent="0.25">
      <c r="A576" s="101">
        <v>985</v>
      </c>
      <c r="B576" s="101" t="s">
        <v>32</v>
      </c>
      <c r="C576" s="101" t="s">
        <v>1693</v>
      </c>
      <c r="D576" s="101" t="s">
        <v>32</v>
      </c>
      <c r="E576" s="101" t="s">
        <v>159</v>
      </c>
      <c r="F576" s="101" t="s">
        <v>159</v>
      </c>
      <c r="G576" s="101" t="s">
        <v>47</v>
      </c>
      <c r="H576" s="101" t="s">
        <v>960</v>
      </c>
      <c r="I576" s="101" t="s">
        <v>826</v>
      </c>
      <c r="J576" s="101" t="s">
        <v>1228</v>
      </c>
      <c r="K576" s="101" t="s">
        <v>1694</v>
      </c>
      <c r="L576" s="101">
        <v>10</v>
      </c>
      <c r="M576" s="102" t="s">
        <v>1799</v>
      </c>
      <c r="N576" s="172">
        <v>18</v>
      </c>
      <c r="O576" s="103">
        <v>44550</v>
      </c>
      <c r="P576" s="103"/>
      <c r="Q576" s="103">
        <v>43913</v>
      </c>
      <c r="R576" s="101" t="s">
        <v>53</v>
      </c>
      <c r="S576" s="101" t="s">
        <v>2552</v>
      </c>
      <c r="T576" s="319" t="s">
        <v>32</v>
      </c>
    </row>
    <row r="577" spans="1:20" s="8" customFormat="1" ht="9.75" customHeight="1" x14ac:dyDescent="0.25">
      <c r="A577" s="101">
        <v>986</v>
      </c>
      <c r="B577" s="101" t="s">
        <v>32</v>
      </c>
      <c r="C577" s="101" t="s">
        <v>943</v>
      </c>
      <c r="D577" s="101" t="s">
        <v>32</v>
      </c>
      <c r="E577" s="101" t="s">
        <v>159</v>
      </c>
      <c r="F577" s="101" t="s">
        <v>159</v>
      </c>
      <c r="G577" s="101" t="s">
        <v>47</v>
      </c>
      <c r="H577" s="101" t="s">
        <v>960</v>
      </c>
      <c r="I577" s="101" t="s">
        <v>826</v>
      </c>
      <c r="J577" s="101" t="s">
        <v>1228</v>
      </c>
      <c r="K577" s="101" t="s">
        <v>1695</v>
      </c>
      <c r="L577" s="101">
        <v>10</v>
      </c>
      <c r="M577" s="102" t="s">
        <v>1799</v>
      </c>
      <c r="N577" s="172">
        <v>5</v>
      </c>
      <c r="O577" s="103">
        <v>44550</v>
      </c>
      <c r="P577" s="103"/>
      <c r="Q577" s="103">
        <v>43636</v>
      </c>
      <c r="R577" s="101" t="s">
        <v>53</v>
      </c>
      <c r="S577" s="101" t="s">
        <v>113</v>
      </c>
      <c r="T577" s="319" t="s">
        <v>2178</v>
      </c>
    </row>
    <row r="578" spans="1:20" s="8" customFormat="1" ht="9.75" customHeight="1" x14ac:dyDescent="0.25">
      <c r="A578" s="101">
        <v>1704</v>
      </c>
      <c r="B578" s="101" t="s">
        <v>2798</v>
      </c>
      <c r="C578" s="101" t="s">
        <v>1696</v>
      </c>
      <c r="D578" s="101" t="s">
        <v>32</v>
      </c>
      <c r="E578" s="101" t="s">
        <v>159</v>
      </c>
      <c r="F578" s="101" t="s">
        <v>159</v>
      </c>
      <c r="G578" s="101" t="s">
        <v>47</v>
      </c>
      <c r="H578" s="101" t="s">
        <v>961</v>
      </c>
      <c r="I578" s="101" t="s">
        <v>826</v>
      </c>
      <c r="J578" s="101" t="s">
        <v>1228</v>
      </c>
      <c r="K578" s="101" t="s">
        <v>1697</v>
      </c>
      <c r="L578" s="101">
        <v>10</v>
      </c>
      <c r="M578" s="102" t="s">
        <v>1799</v>
      </c>
      <c r="N578" s="172">
        <v>15</v>
      </c>
      <c r="O578" s="103">
        <v>44550</v>
      </c>
      <c r="P578" s="103"/>
      <c r="Q578" s="103">
        <v>43791</v>
      </c>
      <c r="R578" s="101" t="s">
        <v>53</v>
      </c>
      <c r="S578" s="101" t="s">
        <v>137</v>
      </c>
      <c r="T578" s="319" t="s">
        <v>2358</v>
      </c>
    </row>
    <row r="579" spans="1:20" s="8" customFormat="1" ht="9.75" customHeight="1" x14ac:dyDescent="0.25">
      <c r="A579" s="101">
        <v>1705</v>
      </c>
      <c r="B579" s="101" t="s">
        <v>2013</v>
      </c>
      <c r="C579" s="101" t="s">
        <v>1698</v>
      </c>
      <c r="D579" s="101" t="s">
        <v>32</v>
      </c>
      <c r="E579" s="101" t="s">
        <v>159</v>
      </c>
      <c r="F579" s="101" t="s">
        <v>159</v>
      </c>
      <c r="G579" s="101" t="s">
        <v>47</v>
      </c>
      <c r="H579" s="101" t="s">
        <v>961</v>
      </c>
      <c r="I579" s="101" t="s">
        <v>826</v>
      </c>
      <c r="J579" s="101" t="s">
        <v>1228</v>
      </c>
      <c r="K579" s="101" t="s">
        <v>1699</v>
      </c>
      <c r="L579" s="101">
        <v>10</v>
      </c>
      <c r="M579" s="102" t="s">
        <v>1799</v>
      </c>
      <c r="N579" s="172">
        <v>42</v>
      </c>
      <c r="O579" s="103">
        <v>44361</v>
      </c>
      <c r="P579" s="103"/>
      <c r="Q579" s="103">
        <v>43913</v>
      </c>
      <c r="R579" s="101" t="s">
        <v>49</v>
      </c>
      <c r="S579" s="101" t="s">
        <v>2334</v>
      </c>
      <c r="T579" s="319" t="s">
        <v>959</v>
      </c>
    </row>
    <row r="580" spans="1:20" s="8" customFormat="1" ht="9.75" customHeight="1" x14ac:dyDescent="0.25">
      <c r="A580" s="101">
        <v>989</v>
      </c>
      <c r="B580" s="101" t="s">
        <v>1191</v>
      </c>
      <c r="C580" s="101" t="s">
        <v>528</v>
      </c>
      <c r="D580" s="101" t="s">
        <v>528</v>
      </c>
      <c r="E580" s="101" t="s">
        <v>9</v>
      </c>
      <c r="F580" s="101" t="s">
        <v>528</v>
      </c>
      <c r="G580" s="101" t="s">
        <v>47</v>
      </c>
      <c r="H580" s="101" t="s">
        <v>960</v>
      </c>
      <c r="I580" s="101" t="s">
        <v>826</v>
      </c>
      <c r="J580" s="101" t="s">
        <v>1219</v>
      </c>
      <c r="K580" s="101" t="s">
        <v>871</v>
      </c>
      <c r="L580" s="101">
        <v>10</v>
      </c>
      <c r="M580" s="102" t="s">
        <v>1800</v>
      </c>
      <c r="N580" s="172">
        <v>69</v>
      </c>
      <c r="O580" s="103">
        <v>44545</v>
      </c>
      <c r="P580" s="103"/>
      <c r="Q580" s="103">
        <v>43480</v>
      </c>
      <c r="R580" s="101" t="s">
        <v>53</v>
      </c>
      <c r="S580" s="101" t="s">
        <v>137</v>
      </c>
      <c r="T580" s="319" t="s">
        <v>2700</v>
      </c>
    </row>
    <row r="581" spans="1:20" s="8" customFormat="1" ht="9.75" customHeight="1" x14ac:dyDescent="0.25">
      <c r="A581" s="101">
        <v>1708</v>
      </c>
      <c r="B581" s="101" t="s">
        <v>1192</v>
      </c>
      <c r="C581" s="101" t="s">
        <v>927</v>
      </c>
      <c r="D581" s="101" t="s">
        <v>927</v>
      </c>
      <c r="E581" s="101" t="s">
        <v>9</v>
      </c>
      <c r="F581" s="101" t="s">
        <v>528</v>
      </c>
      <c r="G581" s="101" t="s">
        <v>47</v>
      </c>
      <c r="H581" s="101" t="s">
        <v>961</v>
      </c>
      <c r="I581" s="101" t="s">
        <v>826</v>
      </c>
      <c r="J581" s="101" t="s">
        <v>1219</v>
      </c>
      <c r="K581" s="101" t="s">
        <v>928</v>
      </c>
      <c r="L581" s="101">
        <v>10</v>
      </c>
      <c r="M581" s="102" t="s">
        <v>1800</v>
      </c>
      <c r="N581" s="172">
        <v>1</v>
      </c>
      <c r="O581" s="103">
        <v>44545</v>
      </c>
      <c r="P581" s="103"/>
      <c r="Q581" s="103">
        <v>42403</v>
      </c>
      <c r="R581" s="101" t="s">
        <v>53</v>
      </c>
      <c r="S581" s="101" t="s">
        <v>620</v>
      </c>
      <c r="T581" s="319" t="s">
        <v>2131</v>
      </c>
    </row>
    <row r="582" spans="1:20" s="8" customFormat="1" ht="9.75" customHeight="1" x14ac:dyDescent="0.25">
      <c r="A582" s="101">
        <v>1709</v>
      </c>
      <c r="B582" s="101" t="s">
        <v>1193</v>
      </c>
      <c r="C582" s="101" t="s">
        <v>872</v>
      </c>
      <c r="D582" s="101" t="s">
        <v>32</v>
      </c>
      <c r="E582" s="101" t="s">
        <v>9</v>
      </c>
      <c r="F582" s="101" t="s">
        <v>528</v>
      </c>
      <c r="G582" s="101" t="s">
        <v>47</v>
      </c>
      <c r="H582" s="101" t="s">
        <v>961</v>
      </c>
      <c r="I582" s="101" t="s">
        <v>826</v>
      </c>
      <c r="J582" s="101" t="s">
        <v>1219</v>
      </c>
      <c r="K582" s="101" t="s">
        <v>873</v>
      </c>
      <c r="L582" s="101">
        <v>10</v>
      </c>
      <c r="M582" s="102" t="s">
        <v>1800</v>
      </c>
      <c r="N582" s="172">
        <v>17</v>
      </c>
      <c r="O582" s="103">
        <v>44433</v>
      </c>
      <c r="P582" s="103"/>
      <c r="Q582" s="103">
        <v>44029</v>
      </c>
      <c r="R582" s="101" t="s">
        <v>53</v>
      </c>
      <c r="S582" s="101" t="s">
        <v>1225</v>
      </c>
      <c r="T582" s="319" t="s">
        <v>2799</v>
      </c>
    </row>
    <row r="583" spans="1:20" s="21" customFormat="1" ht="9.75" customHeight="1" x14ac:dyDescent="0.25">
      <c r="A583" s="101">
        <v>991</v>
      </c>
      <c r="B583" s="101" t="s">
        <v>1194</v>
      </c>
      <c r="C583" s="101" t="s">
        <v>840</v>
      </c>
      <c r="D583" s="101" t="s">
        <v>840</v>
      </c>
      <c r="E583" s="101" t="s">
        <v>20</v>
      </c>
      <c r="F583" s="101" t="s">
        <v>20</v>
      </c>
      <c r="G583" s="101" t="s">
        <v>47</v>
      </c>
      <c r="H583" s="101" t="s">
        <v>960</v>
      </c>
      <c r="I583" s="101" t="s">
        <v>826</v>
      </c>
      <c r="J583" s="101" t="s">
        <v>1219</v>
      </c>
      <c r="K583" s="101" t="s">
        <v>841</v>
      </c>
      <c r="L583" s="101">
        <v>10</v>
      </c>
      <c r="M583" s="102" t="s">
        <v>2097</v>
      </c>
      <c r="N583" s="172">
        <v>81</v>
      </c>
      <c r="O583" s="103">
        <v>44298</v>
      </c>
      <c r="P583" s="103"/>
      <c r="Q583" s="103">
        <v>43722</v>
      </c>
      <c r="R583" s="101" t="s">
        <v>53</v>
      </c>
      <c r="S583" s="101" t="s">
        <v>2552</v>
      </c>
      <c r="T583" s="319" t="s">
        <v>32</v>
      </c>
    </row>
    <row r="584" spans="1:20" s="8" customFormat="1" ht="9.75" customHeight="1" x14ac:dyDescent="0.25">
      <c r="A584" s="101">
        <v>992</v>
      </c>
      <c r="B584" s="101" t="s">
        <v>1195</v>
      </c>
      <c r="C584" s="101" t="s">
        <v>5</v>
      </c>
      <c r="D584" s="101" t="s">
        <v>5</v>
      </c>
      <c r="E584" s="101" t="s">
        <v>20</v>
      </c>
      <c r="F584" s="101" t="s">
        <v>20</v>
      </c>
      <c r="G584" s="101" t="s">
        <v>47</v>
      </c>
      <c r="H584" s="101" t="s">
        <v>960</v>
      </c>
      <c r="I584" s="101" t="s">
        <v>826</v>
      </c>
      <c r="J584" s="101" t="s">
        <v>1219</v>
      </c>
      <c r="K584" s="101" t="s">
        <v>835</v>
      </c>
      <c r="L584" s="101">
        <v>10</v>
      </c>
      <c r="M584" s="102" t="s">
        <v>2097</v>
      </c>
      <c r="N584" s="172">
        <v>86</v>
      </c>
      <c r="O584" s="103">
        <v>44225</v>
      </c>
      <c r="P584" s="103"/>
      <c r="Q584" s="103"/>
      <c r="R584" s="101" t="s">
        <v>49</v>
      </c>
      <c r="S584" s="101" t="s">
        <v>2334</v>
      </c>
      <c r="T584" s="319" t="s">
        <v>32</v>
      </c>
    </row>
    <row r="585" spans="1:20" s="8" customFormat="1" ht="9.75" customHeight="1" x14ac:dyDescent="0.25">
      <c r="A585" s="101">
        <v>993</v>
      </c>
      <c r="B585" s="101" t="s">
        <v>1196</v>
      </c>
      <c r="C585" s="101" t="s">
        <v>831</v>
      </c>
      <c r="D585" s="101" t="s">
        <v>831</v>
      </c>
      <c r="E585" s="101" t="s">
        <v>20</v>
      </c>
      <c r="F585" s="101" t="s">
        <v>20</v>
      </c>
      <c r="G585" s="101" t="s">
        <v>47</v>
      </c>
      <c r="H585" s="101" t="s">
        <v>960</v>
      </c>
      <c r="I585" s="101" t="s">
        <v>826</v>
      </c>
      <c r="J585" s="101" t="s">
        <v>1219</v>
      </c>
      <c r="K585" s="101" t="s">
        <v>832</v>
      </c>
      <c r="L585" s="101">
        <v>10</v>
      </c>
      <c r="M585" s="102" t="s">
        <v>2097</v>
      </c>
      <c r="N585" s="172">
        <v>59</v>
      </c>
      <c r="O585" s="103">
        <v>44298</v>
      </c>
      <c r="P585" s="103"/>
      <c r="Q585" s="103">
        <v>43910</v>
      </c>
      <c r="R585" s="101" t="s">
        <v>53</v>
      </c>
      <c r="S585" s="101" t="s">
        <v>2552</v>
      </c>
      <c r="T585" s="319" t="s">
        <v>2784</v>
      </c>
    </row>
    <row r="586" spans="1:20" s="8" customFormat="1" ht="9.75" customHeight="1" x14ac:dyDescent="0.25">
      <c r="A586" s="101">
        <v>1715</v>
      </c>
      <c r="B586" s="101" t="s">
        <v>1197</v>
      </c>
      <c r="C586" s="101" t="s">
        <v>860</v>
      </c>
      <c r="D586" s="101" t="s">
        <v>860</v>
      </c>
      <c r="E586" s="101" t="s">
        <v>20</v>
      </c>
      <c r="F586" s="101" t="s">
        <v>20</v>
      </c>
      <c r="G586" s="101" t="s">
        <v>47</v>
      </c>
      <c r="H586" s="101" t="s">
        <v>961</v>
      </c>
      <c r="I586" s="101" t="s">
        <v>826</v>
      </c>
      <c r="J586" s="101" t="s">
        <v>1219</v>
      </c>
      <c r="K586" s="101" t="s">
        <v>861</v>
      </c>
      <c r="L586" s="101">
        <v>10</v>
      </c>
      <c r="M586" s="102" t="s">
        <v>2097</v>
      </c>
      <c r="N586" s="172">
        <v>57</v>
      </c>
      <c r="O586" s="103">
        <v>44294</v>
      </c>
      <c r="P586" s="103"/>
      <c r="Q586" s="103"/>
      <c r="R586" s="101" t="s">
        <v>49</v>
      </c>
      <c r="S586" s="101" t="s">
        <v>1224</v>
      </c>
      <c r="T586" s="319" t="s">
        <v>2785</v>
      </c>
    </row>
    <row r="587" spans="1:20" s="8" customFormat="1" ht="9.75" customHeight="1" x14ac:dyDescent="0.25">
      <c r="A587" s="101">
        <v>1726</v>
      </c>
      <c r="B587" s="101" t="s">
        <v>1871</v>
      </c>
      <c r="C587" s="101" t="s">
        <v>930</v>
      </c>
      <c r="D587" s="101" t="s">
        <v>32</v>
      </c>
      <c r="E587" s="101" t="s">
        <v>20</v>
      </c>
      <c r="F587" s="101" t="s">
        <v>20</v>
      </c>
      <c r="G587" s="101" t="s">
        <v>47</v>
      </c>
      <c r="H587" s="101" t="s">
        <v>961</v>
      </c>
      <c r="I587" s="101" t="s">
        <v>826</v>
      </c>
      <c r="J587" s="101" t="s">
        <v>1219</v>
      </c>
      <c r="K587" s="101" t="s">
        <v>931</v>
      </c>
      <c r="L587" s="101">
        <v>10</v>
      </c>
      <c r="M587" s="102" t="s">
        <v>2097</v>
      </c>
      <c r="N587" s="172">
        <v>48</v>
      </c>
      <c r="O587" s="103">
        <v>44252</v>
      </c>
      <c r="P587" s="103"/>
      <c r="Q587" s="103">
        <v>44092</v>
      </c>
      <c r="R587" s="101" t="s">
        <v>53</v>
      </c>
      <c r="S587" s="101" t="s">
        <v>50</v>
      </c>
      <c r="T587" s="319" t="s">
        <v>32</v>
      </c>
    </row>
    <row r="588" spans="1:20" s="8" customFormat="1" ht="9.75" customHeight="1" x14ac:dyDescent="0.25">
      <c r="A588" s="101">
        <v>1727</v>
      </c>
      <c r="B588" s="101" t="s">
        <v>1198</v>
      </c>
      <c r="C588" s="101" t="s">
        <v>862</v>
      </c>
      <c r="D588" s="101" t="s">
        <v>32</v>
      </c>
      <c r="E588" s="101" t="s">
        <v>20</v>
      </c>
      <c r="F588" s="101" t="s">
        <v>20</v>
      </c>
      <c r="G588" s="101" t="s">
        <v>47</v>
      </c>
      <c r="H588" s="101" t="s">
        <v>961</v>
      </c>
      <c r="I588" s="101" t="s">
        <v>826</v>
      </c>
      <c r="J588" s="101" t="s">
        <v>1219</v>
      </c>
      <c r="K588" s="101" t="s">
        <v>863</v>
      </c>
      <c r="L588" s="101">
        <v>10</v>
      </c>
      <c r="M588" s="102" t="s">
        <v>2097</v>
      </c>
      <c r="N588" s="172">
        <v>1</v>
      </c>
      <c r="O588" s="103">
        <v>44550</v>
      </c>
      <c r="P588" s="103"/>
      <c r="Q588" s="103">
        <v>42829</v>
      </c>
      <c r="R588" s="101" t="s">
        <v>53</v>
      </c>
      <c r="S588" s="101" t="s">
        <v>317</v>
      </c>
      <c r="T588" s="319" t="s">
        <v>2800</v>
      </c>
    </row>
    <row r="589" spans="1:20" s="8" customFormat="1" ht="9.75" customHeight="1" x14ac:dyDescent="0.25">
      <c r="A589" s="101">
        <v>1728</v>
      </c>
      <c r="B589" s="101" t="s">
        <v>1199</v>
      </c>
      <c r="C589" s="101" t="s">
        <v>864</v>
      </c>
      <c r="D589" s="101" t="s">
        <v>864</v>
      </c>
      <c r="E589" s="101" t="s">
        <v>20</v>
      </c>
      <c r="F589" s="101" t="s">
        <v>20</v>
      </c>
      <c r="G589" s="101" t="s">
        <v>47</v>
      </c>
      <c r="H589" s="101" t="s">
        <v>961</v>
      </c>
      <c r="I589" s="101" t="s">
        <v>826</v>
      </c>
      <c r="J589" s="101" t="s">
        <v>1219</v>
      </c>
      <c r="K589" s="101" t="s">
        <v>865</v>
      </c>
      <c r="L589" s="101">
        <v>10</v>
      </c>
      <c r="M589" s="102" t="s">
        <v>2097</v>
      </c>
      <c r="N589" s="172">
        <v>32</v>
      </c>
      <c r="O589" s="103">
        <v>44298</v>
      </c>
      <c r="P589" s="103"/>
      <c r="Q589" s="103">
        <v>43748</v>
      </c>
      <c r="R589" s="101" t="s">
        <v>53</v>
      </c>
      <c r="S589" s="101" t="s">
        <v>67</v>
      </c>
      <c r="T589" s="319" t="s">
        <v>2801</v>
      </c>
    </row>
    <row r="590" spans="1:20" s="8" customFormat="1" ht="9.75" customHeight="1" x14ac:dyDescent="0.25">
      <c r="A590" s="101">
        <v>1732</v>
      </c>
      <c r="B590" s="101" t="s">
        <v>1200</v>
      </c>
      <c r="C590" s="101" t="s">
        <v>854</v>
      </c>
      <c r="D590" s="101" t="s">
        <v>32</v>
      </c>
      <c r="E590" s="101" t="s">
        <v>20</v>
      </c>
      <c r="F590" s="101" t="s">
        <v>20</v>
      </c>
      <c r="G590" s="101" t="s">
        <v>47</v>
      </c>
      <c r="H590" s="101" t="s">
        <v>961</v>
      </c>
      <c r="I590" s="101" t="s">
        <v>826</v>
      </c>
      <c r="J590" s="101" t="s">
        <v>1219</v>
      </c>
      <c r="K590" s="101" t="s">
        <v>855</v>
      </c>
      <c r="L590" s="101">
        <v>10</v>
      </c>
      <c r="M590" s="102" t="s">
        <v>2097</v>
      </c>
      <c r="N590" s="172">
        <v>1</v>
      </c>
      <c r="O590" s="103">
        <v>44550</v>
      </c>
      <c r="P590" s="103"/>
      <c r="Q590" s="103">
        <v>42618</v>
      </c>
      <c r="R590" s="101" t="s">
        <v>53</v>
      </c>
      <c r="S590" s="101" t="s">
        <v>317</v>
      </c>
      <c r="T590" s="319" t="s">
        <v>32</v>
      </c>
    </row>
    <row r="591" spans="1:20" s="8" customFormat="1" ht="9.75" customHeight="1" x14ac:dyDescent="0.25">
      <c r="A591" s="101">
        <v>1733</v>
      </c>
      <c r="B591" s="101" t="s">
        <v>32</v>
      </c>
      <c r="C591" s="101" t="s">
        <v>932</v>
      </c>
      <c r="D591" s="101" t="s">
        <v>32</v>
      </c>
      <c r="E591" s="101" t="s">
        <v>20</v>
      </c>
      <c r="F591" s="101" t="s">
        <v>20</v>
      </c>
      <c r="G591" s="101" t="s">
        <v>47</v>
      </c>
      <c r="H591" s="101" t="s">
        <v>961</v>
      </c>
      <c r="I591" s="101" t="s">
        <v>826</v>
      </c>
      <c r="J591" s="101" t="s">
        <v>1219</v>
      </c>
      <c r="K591" s="101" t="s">
        <v>933</v>
      </c>
      <c r="L591" s="101">
        <v>10</v>
      </c>
      <c r="M591" s="102" t="s">
        <v>2097</v>
      </c>
      <c r="N591" s="172">
        <v>10</v>
      </c>
      <c r="O591" s="103">
        <v>44305</v>
      </c>
      <c r="P591" s="103"/>
      <c r="Q591" s="103">
        <v>43868</v>
      </c>
      <c r="R591" s="101" t="s">
        <v>53</v>
      </c>
      <c r="S591" s="101" t="s">
        <v>2552</v>
      </c>
      <c r="T591" s="319" t="s">
        <v>2802</v>
      </c>
    </row>
    <row r="592" spans="1:20" s="8" customFormat="1" ht="9.75" customHeight="1" x14ac:dyDescent="0.25">
      <c r="A592" s="101">
        <v>1734</v>
      </c>
      <c r="B592" s="101" t="s">
        <v>1921</v>
      </c>
      <c r="C592" s="101" t="s">
        <v>934</v>
      </c>
      <c r="D592" s="101" t="s">
        <v>32</v>
      </c>
      <c r="E592" s="101" t="s">
        <v>20</v>
      </c>
      <c r="F592" s="101" t="s">
        <v>20</v>
      </c>
      <c r="G592" s="101" t="s">
        <v>47</v>
      </c>
      <c r="H592" s="101" t="s">
        <v>961</v>
      </c>
      <c r="I592" s="101" t="s">
        <v>826</v>
      </c>
      <c r="J592" s="101" t="s">
        <v>1219</v>
      </c>
      <c r="K592" s="101" t="s">
        <v>935</v>
      </c>
      <c r="L592" s="101">
        <v>10</v>
      </c>
      <c r="M592" s="102" t="s">
        <v>2097</v>
      </c>
      <c r="N592" s="172">
        <v>11</v>
      </c>
      <c r="O592" s="103">
        <v>44305</v>
      </c>
      <c r="P592" s="103"/>
      <c r="Q592" s="103">
        <v>43907</v>
      </c>
      <c r="R592" s="101" t="s">
        <v>53</v>
      </c>
      <c r="S592" s="101" t="s">
        <v>141</v>
      </c>
      <c r="T592" s="319" t="s">
        <v>32</v>
      </c>
    </row>
    <row r="593" spans="1:20" s="8" customFormat="1" ht="9.75" customHeight="1" x14ac:dyDescent="0.25">
      <c r="A593" s="101">
        <v>1735</v>
      </c>
      <c r="B593" s="101" t="s">
        <v>32</v>
      </c>
      <c r="C593" s="101" t="s">
        <v>936</v>
      </c>
      <c r="D593" s="101" t="s">
        <v>32</v>
      </c>
      <c r="E593" s="101" t="s">
        <v>20</v>
      </c>
      <c r="F593" s="101" t="s">
        <v>20</v>
      </c>
      <c r="G593" s="101" t="s">
        <v>47</v>
      </c>
      <c r="H593" s="101" t="s">
        <v>961</v>
      </c>
      <c r="I593" s="101" t="s">
        <v>826</v>
      </c>
      <c r="J593" s="101" t="s">
        <v>1219</v>
      </c>
      <c r="K593" s="101" t="s">
        <v>937</v>
      </c>
      <c r="L593" s="101">
        <v>10</v>
      </c>
      <c r="M593" s="102" t="s">
        <v>2097</v>
      </c>
      <c r="N593" s="172">
        <v>0</v>
      </c>
      <c r="O593" s="103">
        <v>44550</v>
      </c>
      <c r="P593" s="103"/>
      <c r="Q593" s="103"/>
      <c r="R593" s="101" t="s">
        <v>309</v>
      </c>
      <c r="S593" s="101" t="s">
        <v>620</v>
      </c>
      <c r="T593" s="319" t="s">
        <v>1701</v>
      </c>
    </row>
    <row r="594" spans="1:20" s="8" customFormat="1" ht="9.75" customHeight="1" x14ac:dyDescent="0.25">
      <c r="A594" s="101">
        <v>1742</v>
      </c>
      <c r="B594" s="101" t="s">
        <v>2225</v>
      </c>
      <c r="C594" s="101" t="s">
        <v>1702</v>
      </c>
      <c r="D594" s="101" t="s">
        <v>32</v>
      </c>
      <c r="E594" s="101" t="s">
        <v>20</v>
      </c>
      <c r="F594" s="101" t="s">
        <v>20</v>
      </c>
      <c r="G594" s="101" t="s">
        <v>47</v>
      </c>
      <c r="H594" s="101" t="s">
        <v>961</v>
      </c>
      <c r="I594" s="101" t="s">
        <v>826</v>
      </c>
      <c r="J594" s="101" t="s">
        <v>1219</v>
      </c>
      <c r="K594" s="101" t="s">
        <v>938</v>
      </c>
      <c r="L594" s="101">
        <v>10</v>
      </c>
      <c r="M594" s="102" t="s">
        <v>2097</v>
      </c>
      <c r="N594" s="172">
        <v>27</v>
      </c>
      <c r="O594" s="103">
        <v>44249</v>
      </c>
      <c r="P594" s="103"/>
      <c r="Q594" s="103">
        <v>44054</v>
      </c>
      <c r="R594" s="101" t="s">
        <v>53</v>
      </c>
      <c r="S594" s="101" t="s">
        <v>2337</v>
      </c>
      <c r="T594" s="319" t="s">
        <v>2803</v>
      </c>
    </row>
    <row r="595" spans="1:20" s="8" customFormat="1" ht="9.75" customHeight="1" x14ac:dyDescent="0.25">
      <c r="A595" s="101">
        <v>1743</v>
      </c>
      <c r="B595" s="101" t="s">
        <v>1201</v>
      </c>
      <c r="C595" s="101" t="s">
        <v>2072</v>
      </c>
      <c r="D595" s="101" t="s">
        <v>856</v>
      </c>
      <c r="E595" s="101" t="s">
        <v>20</v>
      </c>
      <c r="F595" s="101" t="s">
        <v>20</v>
      </c>
      <c r="G595" s="101" t="s">
        <v>47</v>
      </c>
      <c r="H595" s="101" t="s">
        <v>961</v>
      </c>
      <c r="I595" s="101" t="s">
        <v>826</v>
      </c>
      <c r="J595" s="101" t="s">
        <v>1219</v>
      </c>
      <c r="K595" s="101" t="s">
        <v>857</v>
      </c>
      <c r="L595" s="101">
        <v>10</v>
      </c>
      <c r="M595" s="102" t="s">
        <v>2097</v>
      </c>
      <c r="N595" s="172">
        <v>1</v>
      </c>
      <c r="O595" s="103">
        <v>44550</v>
      </c>
      <c r="P595" s="103"/>
      <c r="Q595" s="103">
        <v>42250</v>
      </c>
      <c r="R595" s="101" t="s">
        <v>53</v>
      </c>
      <c r="S595" s="101" t="s">
        <v>113</v>
      </c>
      <c r="T595" s="319" t="s">
        <v>2804</v>
      </c>
    </row>
    <row r="596" spans="1:20" s="8" customFormat="1" ht="9.75" customHeight="1" x14ac:dyDescent="0.25">
      <c r="A596" s="101">
        <v>1746</v>
      </c>
      <c r="B596" s="101" t="s">
        <v>32</v>
      </c>
      <c r="C596" s="101" t="s">
        <v>320</v>
      </c>
      <c r="D596" s="101" t="s">
        <v>32</v>
      </c>
      <c r="E596" s="101" t="s">
        <v>20</v>
      </c>
      <c r="F596" s="101" t="s">
        <v>320</v>
      </c>
      <c r="G596" s="101" t="s">
        <v>47</v>
      </c>
      <c r="H596" s="101" t="s">
        <v>961</v>
      </c>
      <c r="I596" s="101" t="s">
        <v>826</v>
      </c>
      <c r="J596" s="101" t="s">
        <v>1219</v>
      </c>
      <c r="K596" s="101" t="s">
        <v>939</v>
      </c>
      <c r="L596" s="101">
        <v>10</v>
      </c>
      <c r="M596" s="102" t="s">
        <v>2097</v>
      </c>
      <c r="N596" s="172">
        <v>0</v>
      </c>
      <c r="O596" s="103">
        <v>44550</v>
      </c>
      <c r="P596" s="103"/>
      <c r="Q596" s="103"/>
      <c r="R596" s="101" t="s">
        <v>309</v>
      </c>
      <c r="S596" s="101" t="s">
        <v>620</v>
      </c>
      <c r="T596" s="319" t="s">
        <v>1867</v>
      </c>
    </row>
    <row r="597" spans="1:20" s="8" customFormat="1" ht="9.75" customHeight="1" x14ac:dyDescent="0.25">
      <c r="A597" s="101">
        <v>1749</v>
      </c>
      <c r="B597" s="101" t="s">
        <v>32</v>
      </c>
      <c r="C597" s="101" t="s">
        <v>940</v>
      </c>
      <c r="D597" s="101" t="s">
        <v>32</v>
      </c>
      <c r="E597" s="101" t="s">
        <v>20</v>
      </c>
      <c r="F597" s="101" t="s">
        <v>130</v>
      </c>
      <c r="G597" s="101" t="s">
        <v>47</v>
      </c>
      <c r="H597" s="101" t="s">
        <v>961</v>
      </c>
      <c r="I597" s="101" t="s">
        <v>826</v>
      </c>
      <c r="J597" s="101" t="s">
        <v>1219</v>
      </c>
      <c r="K597" s="101" t="s">
        <v>941</v>
      </c>
      <c r="L597" s="101">
        <v>10</v>
      </c>
      <c r="M597" s="102" t="s">
        <v>2097</v>
      </c>
      <c r="N597" s="172">
        <v>5</v>
      </c>
      <c r="O597" s="103">
        <v>44550</v>
      </c>
      <c r="P597" s="103"/>
      <c r="Q597" s="103">
        <v>43419</v>
      </c>
      <c r="R597" s="101" t="s">
        <v>53</v>
      </c>
      <c r="S597" s="101" t="s">
        <v>1220</v>
      </c>
      <c r="T597" s="319" t="s">
        <v>32</v>
      </c>
    </row>
    <row r="598" spans="1:20" s="8" customFormat="1" ht="9.75" customHeight="1" x14ac:dyDescent="0.25">
      <c r="A598" s="101">
        <v>1714</v>
      </c>
      <c r="B598" s="101" t="s">
        <v>2315</v>
      </c>
      <c r="C598" s="101" t="s">
        <v>2092</v>
      </c>
      <c r="D598" s="101" t="s">
        <v>32</v>
      </c>
      <c r="E598" s="101" t="s">
        <v>20</v>
      </c>
      <c r="F598" s="101" t="s">
        <v>88</v>
      </c>
      <c r="G598" s="101" t="s">
        <v>47</v>
      </c>
      <c r="H598" s="101" t="s">
        <v>961</v>
      </c>
      <c r="I598" s="101" t="s">
        <v>826</v>
      </c>
      <c r="J598" s="101" t="s">
        <v>1219</v>
      </c>
      <c r="K598" s="101" t="s">
        <v>929</v>
      </c>
      <c r="L598" s="101">
        <v>10</v>
      </c>
      <c r="M598" s="102" t="s">
        <v>2097</v>
      </c>
      <c r="N598" s="172">
        <v>35</v>
      </c>
      <c r="O598" s="103">
        <v>44211</v>
      </c>
      <c r="P598" s="103"/>
      <c r="Q598" s="103">
        <v>44092</v>
      </c>
      <c r="R598" s="101" t="s">
        <v>53</v>
      </c>
      <c r="S598" s="101" t="s">
        <v>50</v>
      </c>
      <c r="T598" s="319" t="s">
        <v>2929</v>
      </c>
    </row>
    <row r="599" spans="1:20" s="8" customFormat="1" ht="9.75" customHeight="1" x14ac:dyDescent="0.25">
      <c r="A599" s="101">
        <v>1638</v>
      </c>
      <c r="B599" s="101" t="s">
        <v>1184</v>
      </c>
      <c r="C599" s="101" t="s">
        <v>1865</v>
      </c>
      <c r="D599" s="101" t="s">
        <v>120</v>
      </c>
      <c r="E599" s="101" t="s">
        <v>21</v>
      </c>
      <c r="F599" s="101" t="s">
        <v>51</v>
      </c>
      <c r="G599" s="101" t="s">
        <v>47</v>
      </c>
      <c r="H599" s="101" t="s">
        <v>961</v>
      </c>
      <c r="I599" s="101" t="s">
        <v>826</v>
      </c>
      <c r="J599" s="101" t="s">
        <v>1219</v>
      </c>
      <c r="K599" s="101" t="s">
        <v>877</v>
      </c>
      <c r="L599" s="101">
        <v>10</v>
      </c>
      <c r="M599" s="102" t="s">
        <v>2097</v>
      </c>
      <c r="N599" s="172">
        <v>35</v>
      </c>
      <c r="O599" s="103">
        <v>44545</v>
      </c>
      <c r="P599" s="103"/>
      <c r="Q599" s="103">
        <v>43887</v>
      </c>
      <c r="R599" s="101" t="s">
        <v>53</v>
      </c>
      <c r="S599" s="101" t="s">
        <v>67</v>
      </c>
      <c r="T599" s="319" t="s">
        <v>2701</v>
      </c>
    </row>
    <row r="600" spans="1:20" s="8" customFormat="1" ht="9.75" customHeight="1" x14ac:dyDescent="0.25">
      <c r="A600" s="101">
        <v>1756</v>
      </c>
      <c r="B600" s="101" t="s">
        <v>2805</v>
      </c>
      <c r="C600" s="101" t="s">
        <v>90</v>
      </c>
      <c r="D600" s="101" t="s">
        <v>32</v>
      </c>
      <c r="E600" s="101" t="s">
        <v>21</v>
      </c>
      <c r="F600" s="101" t="s">
        <v>90</v>
      </c>
      <c r="G600" s="101" t="s">
        <v>47</v>
      </c>
      <c r="H600" s="101" t="s">
        <v>961</v>
      </c>
      <c r="I600" s="101" t="s">
        <v>826</v>
      </c>
      <c r="J600" s="101" t="s">
        <v>1219</v>
      </c>
      <c r="K600" s="101" t="s">
        <v>942</v>
      </c>
      <c r="L600" s="101">
        <v>10</v>
      </c>
      <c r="M600" s="102" t="s">
        <v>2097</v>
      </c>
      <c r="N600" s="172">
        <v>13</v>
      </c>
      <c r="O600" s="103">
        <v>44421</v>
      </c>
      <c r="P600" s="103"/>
      <c r="Q600" s="103">
        <v>43910</v>
      </c>
      <c r="R600" s="101" t="s">
        <v>53</v>
      </c>
      <c r="S600" s="101" t="s">
        <v>1225</v>
      </c>
      <c r="T600" s="319" t="s">
        <v>2554</v>
      </c>
    </row>
    <row r="601" spans="1:20" s="8" customFormat="1" ht="9.75" customHeight="1" x14ac:dyDescent="0.25">
      <c r="A601" s="101">
        <v>1757</v>
      </c>
      <c r="B601" s="101" t="s">
        <v>1966</v>
      </c>
      <c r="C601" s="101" t="s">
        <v>1703</v>
      </c>
      <c r="D601" s="101" t="s">
        <v>32</v>
      </c>
      <c r="E601" s="101" t="s">
        <v>17</v>
      </c>
      <c r="F601" s="101" t="s">
        <v>1452</v>
      </c>
      <c r="G601" s="101" t="s">
        <v>47</v>
      </c>
      <c r="H601" s="101" t="s">
        <v>961</v>
      </c>
      <c r="I601" s="101" t="s">
        <v>826</v>
      </c>
      <c r="J601" s="101" t="s">
        <v>1228</v>
      </c>
      <c r="K601" s="101" t="s">
        <v>1704</v>
      </c>
      <c r="L601" s="101">
        <v>10</v>
      </c>
      <c r="M601" s="102" t="s">
        <v>1798</v>
      </c>
      <c r="N601" s="172">
        <v>50</v>
      </c>
      <c r="O601" s="103">
        <v>44330</v>
      </c>
      <c r="P601" s="103"/>
      <c r="Q601" s="103">
        <v>43913</v>
      </c>
      <c r="R601" s="101" t="s">
        <v>49</v>
      </c>
      <c r="S601" s="101" t="s">
        <v>2334</v>
      </c>
      <c r="T601" s="319" t="s">
        <v>32</v>
      </c>
    </row>
    <row r="602" spans="1:20" s="8" customFormat="1" ht="9.75" customHeight="1" x14ac:dyDescent="0.25">
      <c r="A602" s="101">
        <v>1758</v>
      </c>
      <c r="B602" s="101" t="s">
        <v>32</v>
      </c>
      <c r="C602" s="101" t="s">
        <v>1705</v>
      </c>
      <c r="D602" s="101" t="s">
        <v>32</v>
      </c>
      <c r="E602" s="101" t="s">
        <v>17</v>
      </c>
      <c r="F602" s="101" t="s">
        <v>1452</v>
      </c>
      <c r="G602" s="101" t="s">
        <v>47</v>
      </c>
      <c r="H602" s="101" t="s">
        <v>961</v>
      </c>
      <c r="I602" s="101" t="s">
        <v>826</v>
      </c>
      <c r="J602" s="101" t="s">
        <v>1228</v>
      </c>
      <c r="K602" s="101" t="s">
        <v>1706</v>
      </c>
      <c r="L602" s="101">
        <v>10</v>
      </c>
      <c r="M602" s="102" t="s">
        <v>1798</v>
      </c>
      <c r="N602" s="172">
        <v>0</v>
      </c>
      <c r="O602" s="103">
        <v>44789</v>
      </c>
      <c r="P602" s="103"/>
      <c r="Q602" s="103"/>
      <c r="R602" s="101" t="s">
        <v>309</v>
      </c>
      <c r="S602" s="101" t="s">
        <v>620</v>
      </c>
      <c r="T602" s="319" t="s">
        <v>1577</v>
      </c>
    </row>
    <row r="603" spans="1:20" s="8" customFormat="1" ht="9.75" customHeight="1" x14ac:dyDescent="0.25">
      <c r="A603" s="101">
        <v>1762</v>
      </c>
      <c r="B603" s="101" t="s">
        <v>1820</v>
      </c>
      <c r="C603" s="101" t="s">
        <v>1707</v>
      </c>
      <c r="D603" s="101" t="s">
        <v>32</v>
      </c>
      <c r="E603" s="101" t="s">
        <v>17</v>
      </c>
      <c r="F603" s="101" t="s">
        <v>1452</v>
      </c>
      <c r="G603" s="101" t="s">
        <v>47</v>
      </c>
      <c r="H603" s="101" t="s">
        <v>961</v>
      </c>
      <c r="I603" s="101" t="s">
        <v>826</v>
      </c>
      <c r="J603" s="101" t="s">
        <v>1228</v>
      </c>
      <c r="K603" s="101" t="s">
        <v>1708</v>
      </c>
      <c r="L603" s="101">
        <v>10</v>
      </c>
      <c r="M603" s="102" t="s">
        <v>1798</v>
      </c>
      <c r="N603" s="172">
        <v>56</v>
      </c>
      <c r="O603" s="103">
        <v>44270</v>
      </c>
      <c r="P603" s="103"/>
      <c r="Q603" s="103">
        <v>43913</v>
      </c>
      <c r="R603" s="101" t="s">
        <v>53</v>
      </c>
      <c r="S603" s="101" t="s">
        <v>2552</v>
      </c>
      <c r="T603" s="319" t="s">
        <v>32</v>
      </c>
    </row>
    <row r="604" spans="1:20" s="8" customFormat="1" ht="9.75" customHeight="1" x14ac:dyDescent="0.25">
      <c r="A604" s="101">
        <v>1763</v>
      </c>
      <c r="B604" s="101" t="s">
        <v>1967</v>
      </c>
      <c r="C604" s="101" t="s">
        <v>1709</v>
      </c>
      <c r="D604" s="101" t="s">
        <v>32</v>
      </c>
      <c r="E604" s="101" t="s">
        <v>17</v>
      </c>
      <c r="F604" s="101" t="s">
        <v>1452</v>
      </c>
      <c r="G604" s="101" t="s">
        <v>47</v>
      </c>
      <c r="H604" s="101" t="s">
        <v>961</v>
      </c>
      <c r="I604" s="101" t="s">
        <v>826</v>
      </c>
      <c r="J604" s="101" t="s">
        <v>1228</v>
      </c>
      <c r="K604" s="101" t="s">
        <v>1710</v>
      </c>
      <c r="L604" s="101">
        <v>10</v>
      </c>
      <c r="M604" s="102" t="s">
        <v>1798</v>
      </c>
      <c r="N604" s="172">
        <v>93</v>
      </c>
      <c r="O604" s="103">
        <v>44184</v>
      </c>
      <c r="P604" s="103"/>
      <c r="Q604" s="103">
        <v>43812</v>
      </c>
      <c r="R604" s="101" t="s">
        <v>49</v>
      </c>
      <c r="S604" s="101" t="s">
        <v>2334</v>
      </c>
      <c r="T604" s="319" t="s">
        <v>2786</v>
      </c>
    </row>
    <row r="605" spans="1:20" s="8" customFormat="1" ht="9.75" customHeight="1" x14ac:dyDescent="0.25">
      <c r="A605" s="101">
        <v>1766</v>
      </c>
      <c r="B605" s="101" t="s">
        <v>32</v>
      </c>
      <c r="C605" s="101" t="s">
        <v>1711</v>
      </c>
      <c r="D605" s="101" t="s">
        <v>32</v>
      </c>
      <c r="E605" s="101" t="s">
        <v>17</v>
      </c>
      <c r="F605" s="101" t="s">
        <v>1459</v>
      </c>
      <c r="G605" s="101" t="s">
        <v>47</v>
      </c>
      <c r="H605" s="101" t="s">
        <v>961</v>
      </c>
      <c r="I605" s="101" t="s">
        <v>826</v>
      </c>
      <c r="J605" s="101" t="s">
        <v>1228</v>
      </c>
      <c r="K605" s="101" t="s">
        <v>1712</v>
      </c>
      <c r="L605" s="101">
        <v>10</v>
      </c>
      <c r="M605" s="102" t="s">
        <v>1798</v>
      </c>
      <c r="N605" s="172">
        <v>0</v>
      </c>
      <c r="O605" s="103">
        <v>44603</v>
      </c>
      <c r="P605" s="103"/>
      <c r="Q605" s="103"/>
      <c r="R605" s="101" t="s">
        <v>309</v>
      </c>
      <c r="S605" s="101" t="s">
        <v>620</v>
      </c>
      <c r="T605" s="319" t="s">
        <v>2272</v>
      </c>
    </row>
    <row r="606" spans="1:20" s="8" customFormat="1" ht="9.75" customHeight="1" x14ac:dyDescent="0.25">
      <c r="A606" s="101">
        <v>1767</v>
      </c>
      <c r="B606" s="101" t="s">
        <v>1713</v>
      </c>
      <c r="C606" s="101" t="s">
        <v>1714</v>
      </c>
      <c r="D606" s="101" t="s">
        <v>32</v>
      </c>
      <c r="E606" s="101" t="s">
        <v>17</v>
      </c>
      <c r="F606" s="101" t="s">
        <v>1459</v>
      </c>
      <c r="G606" s="101" t="s">
        <v>47</v>
      </c>
      <c r="H606" s="101" t="s">
        <v>961</v>
      </c>
      <c r="I606" s="101" t="s">
        <v>826</v>
      </c>
      <c r="J606" s="101" t="s">
        <v>1228</v>
      </c>
      <c r="K606" s="101" t="s">
        <v>1715</v>
      </c>
      <c r="L606" s="101">
        <v>10</v>
      </c>
      <c r="M606" s="102" t="s">
        <v>1798</v>
      </c>
      <c r="N606" s="172">
        <v>90</v>
      </c>
      <c r="O606" s="103">
        <v>44175</v>
      </c>
      <c r="P606" s="103"/>
      <c r="Q606" s="103">
        <v>43789</v>
      </c>
      <c r="R606" s="101" t="s">
        <v>49</v>
      </c>
      <c r="S606" s="101" t="s">
        <v>2334</v>
      </c>
      <c r="T606" s="319" t="s">
        <v>2787</v>
      </c>
    </row>
    <row r="607" spans="1:20" s="8" customFormat="1" ht="9.75" customHeight="1" x14ac:dyDescent="0.25">
      <c r="A607" s="101">
        <v>1768</v>
      </c>
      <c r="B607" s="101" t="s">
        <v>32</v>
      </c>
      <c r="C607" s="101" t="s">
        <v>1716</v>
      </c>
      <c r="D607" s="101" t="s">
        <v>32</v>
      </c>
      <c r="E607" s="101" t="s">
        <v>17</v>
      </c>
      <c r="F607" s="101" t="s">
        <v>1459</v>
      </c>
      <c r="G607" s="101" t="s">
        <v>47</v>
      </c>
      <c r="H607" s="101" t="s">
        <v>961</v>
      </c>
      <c r="I607" s="101" t="s">
        <v>826</v>
      </c>
      <c r="J607" s="101" t="s">
        <v>1228</v>
      </c>
      <c r="K607" s="101" t="s">
        <v>1717</v>
      </c>
      <c r="L607" s="101">
        <v>10</v>
      </c>
      <c r="M607" s="102" t="s">
        <v>1798</v>
      </c>
      <c r="N607" s="172">
        <v>0</v>
      </c>
      <c r="O607" s="103">
        <v>44779</v>
      </c>
      <c r="P607" s="103"/>
      <c r="Q607" s="103"/>
      <c r="R607" s="101" t="s">
        <v>309</v>
      </c>
      <c r="S607" s="101" t="s">
        <v>620</v>
      </c>
      <c r="T607" s="319" t="s">
        <v>1577</v>
      </c>
    </row>
    <row r="608" spans="1:20" s="8" customFormat="1" ht="9.75" customHeight="1" x14ac:dyDescent="0.25">
      <c r="A608" s="101">
        <v>1782</v>
      </c>
      <c r="B608" s="101" t="s">
        <v>1718</v>
      </c>
      <c r="C608" s="101" t="s">
        <v>1719</v>
      </c>
      <c r="D608" s="101" t="s">
        <v>32</v>
      </c>
      <c r="E608" s="101" t="s">
        <v>17</v>
      </c>
      <c r="F608" s="101" t="s">
        <v>1459</v>
      </c>
      <c r="G608" s="101" t="s">
        <v>47</v>
      </c>
      <c r="H608" s="101" t="s">
        <v>961</v>
      </c>
      <c r="I608" s="101" t="s">
        <v>826</v>
      </c>
      <c r="J608" s="101" t="s">
        <v>1228</v>
      </c>
      <c r="K608" s="101" t="s">
        <v>1720</v>
      </c>
      <c r="L608" s="101">
        <v>10</v>
      </c>
      <c r="M608" s="102" t="s">
        <v>1798</v>
      </c>
      <c r="N608" s="172">
        <v>90</v>
      </c>
      <c r="O608" s="103">
        <v>44175</v>
      </c>
      <c r="P608" s="103"/>
      <c r="Q608" s="103">
        <v>43913</v>
      </c>
      <c r="R608" s="101" t="s">
        <v>49</v>
      </c>
      <c r="S608" s="101" t="s">
        <v>2334</v>
      </c>
      <c r="T608" s="319" t="s">
        <v>32</v>
      </c>
    </row>
    <row r="609" spans="1:20" s="8" customFormat="1" ht="9.75" customHeight="1" x14ac:dyDescent="0.25">
      <c r="A609" s="101">
        <v>1787</v>
      </c>
      <c r="B609" s="101" t="s">
        <v>32</v>
      </c>
      <c r="C609" s="101" t="s">
        <v>1721</v>
      </c>
      <c r="D609" s="101" t="s">
        <v>32</v>
      </c>
      <c r="E609" s="101" t="s">
        <v>17</v>
      </c>
      <c r="F609" s="101" t="s">
        <v>1494</v>
      </c>
      <c r="G609" s="101" t="s">
        <v>47</v>
      </c>
      <c r="H609" s="101" t="s">
        <v>961</v>
      </c>
      <c r="I609" s="101" t="s">
        <v>826</v>
      </c>
      <c r="J609" s="101" t="s">
        <v>1228</v>
      </c>
      <c r="K609" s="101" t="s">
        <v>1722</v>
      </c>
      <c r="L609" s="101">
        <v>10</v>
      </c>
      <c r="M609" s="102" t="s">
        <v>1798</v>
      </c>
      <c r="N609" s="172">
        <v>11</v>
      </c>
      <c r="O609" s="103">
        <v>44426</v>
      </c>
      <c r="P609" s="103"/>
      <c r="Q609" s="103">
        <v>43913</v>
      </c>
      <c r="R609" s="101" t="s">
        <v>49</v>
      </c>
      <c r="S609" s="101" t="s">
        <v>2334</v>
      </c>
      <c r="T609" s="319" t="s">
        <v>32</v>
      </c>
    </row>
    <row r="610" spans="1:20" s="8" customFormat="1" ht="9.75" customHeight="1" x14ac:dyDescent="0.25">
      <c r="A610" s="101">
        <v>1005</v>
      </c>
      <c r="B610" s="101" t="s">
        <v>1985</v>
      </c>
      <c r="C610" s="101" t="s">
        <v>1723</v>
      </c>
      <c r="D610" s="101" t="s">
        <v>32</v>
      </c>
      <c r="E610" s="101" t="s">
        <v>17</v>
      </c>
      <c r="F610" s="101" t="s">
        <v>1503</v>
      </c>
      <c r="G610" s="101" t="s">
        <v>47</v>
      </c>
      <c r="H610" s="101" t="s">
        <v>960</v>
      </c>
      <c r="I610" s="101" t="s">
        <v>826</v>
      </c>
      <c r="J610" s="101" t="s">
        <v>1228</v>
      </c>
      <c r="K610" s="101" t="s">
        <v>1724</v>
      </c>
      <c r="L610" s="101">
        <v>10</v>
      </c>
      <c r="M610" s="102" t="s">
        <v>1798</v>
      </c>
      <c r="N610" s="172">
        <v>85</v>
      </c>
      <c r="O610" s="103">
        <v>44165</v>
      </c>
      <c r="P610" s="103"/>
      <c r="Q610" s="103">
        <v>43913</v>
      </c>
      <c r="R610" s="101" t="s">
        <v>49</v>
      </c>
      <c r="S610" s="101" t="s">
        <v>2334</v>
      </c>
      <c r="T610" s="319" t="s">
        <v>959</v>
      </c>
    </row>
    <row r="611" spans="1:20" s="8" customFormat="1" ht="9.75" customHeight="1" x14ac:dyDescent="0.25">
      <c r="A611" s="101">
        <v>1788</v>
      </c>
      <c r="B611" s="101" t="s">
        <v>32</v>
      </c>
      <c r="C611" s="101" t="s">
        <v>1725</v>
      </c>
      <c r="D611" s="101" t="s">
        <v>32</v>
      </c>
      <c r="E611" s="101" t="s">
        <v>17</v>
      </c>
      <c r="F611" s="101" t="s">
        <v>1503</v>
      </c>
      <c r="G611" s="101" t="s">
        <v>47</v>
      </c>
      <c r="H611" s="101" t="s">
        <v>961</v>
      </c>
      <c r="I611" s="101" t="s">
        <v>826</v>
      </c>
      <c r="J611" s="101" t="s">
        <v>1228</v>
      </c>
      <c r="K611" s="101" t="s">
        <v>1726</v>
      </c>
      <c r="L611" s="101">
        <v>10</v>
      </c>
      <c r="M611" s="102" t="s">
        <v>1798</v>
      </c>
      <c r="N611" s="172">
        <v>60</v>
      </c>
      <c r="O611" s="103">
        <v>44330</v>
      </c>
      <c r="P611" s="103"/>
      <c r="Q611" s="103">
        <v>43913</v>
      </c>
      <c r="R611" s="101" t="s">
        <v>49</v>
      </c>
      <c r="S611" s="101" t="s">
        <v>2334</v>
      </c>
      <c r="T611" s="319" t="s">
        <v>32</v>
      </c>
    </row>
    <row r="612" spans="1:20" s="8" customFormat="1" ht="9.75" customHeight="1" x14ac:dyDescent="0.25">
      <c r="A612" s="101">
        <v>1790</v>
      </c>
      <c r="B612" s="101" t="s">
        <v>1968</v>
      </c>
      <c r="C612" s="101" t="s">
        <v>1727</v>
      </c>
      <c r="D612" s="101" t="s">
        <v>32</v>
      </c>
      <c r="E612" s="101" t="s">
        <v>17</v>
      </c>
      <c r="F612" s="101" t="s">
        <v>1503</v>
      </c>
      <c r="G612" s="101" t="s">
        <v>47</v>
      </c>
      <c r="H612" s="101" t="s">
        <v>961</v>
      </c>
      <c r="I612" s="101" t="s">
        <v>826</v>
      </c>
      <c r="J612" s="101" t="s">
        <v>1228</v>
      </c>
      <c r="K612" s="101" t="s">
        <v>1728</v>
      </c>
      <c r="L612" s="101">
        <v>10</v>
      </c>
      <c r="M612" s="102" t="s">
        <v>1798</v>
      </c>
      <c r="N612" s="172">
        <v>12</v>
      </c>
      <c r="O612" s="103">
        <v>44286</v>
      </c>
      <c r="P612" s="103"/>
      <c r="Q612" s="103">
        <v>43913</v>
      </c>
      <c r="R612" s="101" t="s">
        <v>53</v>
      </c>
      <c r="S612" s="101" t="s">
        <v>2552</v>
      </c>
      <c r="T612" s="319" t="s">
        <v>32</v>
      </c>
    </row>
    <row r="613" spans="1:20" s="8" customFormat="1" ht="9.75" customHeight="1" x14ac:dyDescent="0.25">
      <c r="A613" s="101">
        <v>1789</v>
      </c>
      <c r="B613" s="101" t="s">
        <v>32</v>
      </c>
      <c r="C613" s="101" t="s">
        <v>1729</v>
      </c>
      <c r="D613" s="101" t="s">
        <v>32</v>
      </c>
      <c r="E613" s="101" t="s">
        <v>17</v>
      </c>
      <c r="F613" s="101" t="s">
        <v>1503</v>
      </c>
      <c r="G613" s="101" t="s">
        <v>47</v>
      </c>
      <c r="H613" s="101" t="s">
        <v>961</v>
      </c>
      <c r="I613" s="101" t="s">
        <v>826</v>
      </c>
      <c r="J613" s="101" t="s">
        <v>1228</v>
      </c>
      <c r="K613" s="101" t="s">
        <v>1730</v>
      </c>
      <c r="L613" s="101">
        <v>10</v>
      </c>
      <c r="M613" s="102" t="s">
        <v>1798</v>
      </c>
      <c r="N613" s="172">
        <v>5</v>
      </c>
      <c r="O613" s="103">
        <v>44418</v>
      </c>
      <c r="P613" s="103"/>
      <c r="Q613" s="103">
        <v>43838</v>
      </c>
      <c r="R613" s="101" t="s">
        <v>53</v>
      </c>
      <c r="S613" s="101" t="s">
        <v>96</v>
      </c>
      <c r="T613" s="319" t="s">
        <v>2362</v>
      </c>
    </row>
    <row r="614" spans="1:20" s="8" customFormat="1" ht="9.75" customHeight="1" x14ac:dyDescent="0.25">
      <c r="A614" s="101">
        <v>1806</v>
      </c>
      <c r="B614" s="101" t="s">
        <v>1969</v>
      </c>
      <c r="C614" s="101" t="s">
        <v>1731</v>
      </c>
      <c r="D614" s="101" t="s">
        <v>32</v>
      </c>
      <c r="E614" s="101" t="s">
        <v>17</v>
      </c>
      <c r="F614" s="101" t="s">
        <v>1503</v>
      </c>
      <c r="G614" s="101" t="s">
        <v>47</v>
      </c>
      <c r="H614" s="101" t="s">
        <v>961</v>
      </c>
      <c r="I614" s="101" t="s">
        <v>826</v>
      </c>
      <c r="J614" s="101" t="s">
        <v>1228</v>
      </c>
      <c r="K614" s="101" t="s">
        <v>1732</v>
      </c>
      <c r="L614" s="101">
        <v>10</v>
      </c>
      <c r="M614" s="102" t="s">
        <v>1798</v>
      </c>
      <c r="N614" s="172">
        <v>62</v>
      </c>
      <c r="O614" s="103">
        <v>44180</v>
      </c>
      <c r="P614" s="103"/>
      <c r="Q614" s="103">
        <v>43913</v>
      </c>
      <c r="R614" s="101" t="s">
        <v>53</v>
      </c>
      <c r="S614" s="101" t="s">
        <v>2552</v>
      </c>
      <c r="T614" s="319" t="s">
        <v>2548</v>
      </c>
    </row>
    <row r="615" spans="1:20" s="8" customFormat="1" ht="9.75" customHeight="1" x14ac:dyDescent="0.25">
      <c r="A615" s="101">
        <v>1807</v>
      </c>
      <c r="B615" s="101" t="s">
        <v>2226</v>
      </c>
      <c r="C615" s="101" t="s">
        <v>1733</v>
      </c>
      <c r="D615" s="101" t="s">
        <v>32</v>
      </c>
      <c r="E615" s="101" t="s">
        <v>17</v>
      </c>
      <c r="F615" s="101" t="s">
        <v>1503</v>
      </c>
      <c r="G615" s="101" t="s">
        <v>47</v>
      </c>
      <c r="H615" s="101" t="s">
        <v>961</v>
      </c>
      <c r="I615" s="101" t="s">
        <v>826</v>
      </c>
      <c r="J615" s="101" t="s">
        <v>1228</v>
      </c>
      <c r="K615" s="101" t="s">
        <v>1734</v>
      </c>
      <c r="L615" s="101">
        <v>10</v>
      </c>
      <c r="M615" s="102" t="s">
        <v>1798</v>
      </c>
      <c r="N615" s="172">
        <v>35</v>
      </c>
      <c r="O615" s="103">
        <v>44424</v>
      </c>
      <c r="P615" s="103"/>
      <c r="Q615" s="103">
        <v>43913</v>
      </c>
      <c r="R615" s="101" t="s">
        <v>49</v>
      </c>
      <c r="S615" s="101" t="s">
        <v>2334</v>
      </c>
      <c r="T615" s="319" t="s">
        <v>1916</v>
      </c>
    </row>
    <row r="616" spans="1:20" s="8" customFormat="1" ht="9.75" customHeight="1" x14ac:dyDescent="0.25">
      <c r="A616" s="101">
        <v>1809</v>
      </c>
      <c r="B616" s="101" t="s">
        <v>32</v>
      </c>
      <c r="C616" s="101" t="s">
        <v>1735</v>
      </c>
      <c r="D616" s="101" t="s">
        <v>32</v>
      </c>
      <c r="E616" s="101" t="s">
        <v>17</v>
      </c>
      <c r="F616" s="101" t="s">
        <v>1503</v>
      </c>
      <c r="G616" s="101" t="s">
        <v>47</v>
      </c>
      <c r="H616" s="101" t="s">
        <v>961</v>
      </c>
      <c r="I616" s="101" t="s">
        <v>826</v>
      </c>
      <c r="J616" s="101" t="s">
        <v>1228</v>
      </c>
      <c r="K616" s="101" t="s">
        <v>1736</v>
      </c>
      <c r="L616" s="101">
        <v>10</v>
      </c>
      <c r="M616" s="102" t="s">
        <v>1798</v>
      </c>
      <c r="N616" s="172">
        <v>17</v>
      </c>
      <c r="O616" s="103">
        <v>44424</v>
      </c>
      <c r="P616" s="103"/>
      <c r="Q616" s="103">
        <v>43913</v>
      </c>
      <c r="R616" s="101" t="s">
        <v>49</v>
      </c>
      <c r="S616" s="101" t="s">
        <v>2334</v>
      </c>
      <c r="T616" s="319" t="s">
        <v>32</v>
      </c>
    </row>
    <row r="617" spans="1:20" s="8" customFormat="1" ht="9.75" customHeight="1" x14ac:dyDescent="0.25">
      <c r="A617" s="101">
        <v>1819</v>
      </c>
      <c r="B617" s="101" t="s">
        <v>32</v>
      </c>
      <c r="C617" s="101" t="s">
        <v>1739</v>
      </c>
      <c r="D617" s="101" t="s">
        <v>32</v>
      </c>
      <c r="E617" s="101" t="s">
        <v>17</v>
      </c>
      <c r="F617" s="101" t="s">
        <v>1503</v>
      </c>
      <c r="G617" s="101" t="s">
        <v>47</v>
      </c>
      <c r="H617" s="101" t="s">
        <v>961</v>
      </c>
      <c r="I617" s="101" t="s">
        <v>826</v>
      </c>
      <c r="J617" s="101" t="s">
        <v>1228</v>
      </c>
      <c r="K617" s="101" t="s">
        <v>1740</v>
      </c>
      <c r="L617" s="101">
        <v>10</v>
      </c>
      <c r="M617" s="102" t="s">
        <v>1798</v>
      </c>
      <c r="N617" s="172">
        <v>5</v>
      </c>
      <c r="O617" s="103">
        <v>44400</v>
      </c>
      <c r="P617" s="103"/>
      <c r="Q617" s="103"/>
      <c r="R617" s="101" t="s">
        <v>1222</v>
      </c>
      <c r="S617" s="101" t="s">
        <v>1225</v>
      </c>
      <c r="T617" s="319" t="s">
        <v>2115</v>
      </c>
    </row>
    <row r="618" spans="1:20" s="8" customFormat="1" ht="9.75" customHeight="1" x14ac:dyDescent="0.25">
      <c r="A618" s="101">
        <v>1820</v>
      </c>
      <c r="B618" s="101" t="s">
        <v>32</v>
      </c>
      <c r="C618" s="101" t="s">
        <v>1741</v>
      </c>
      <c r="D618" s="101" t="s">
        <v>32</v>
      </c>
      <c r="E618" s="101" t="s">
        <v>17</v>
      </c>
      <c r="F618" s="101" t="s">
        <v>1503</v>
      </c>
      <c r="G618" s="101" t="s">
        <v>47</v>
      </c>
      <c r="H618" s="101" t="s">
        <v>961</v>
      </c>
      <c r="I618" s="101" t="s">
        <v>826</v>
      </c>
      <c r="J618" s="101" t="s">
        <v>1228</v>
      </c>
      <c r="K618" s="101" t="s">
        <v>1742</v>
      </c>
      <c r="L618" s="101">
        <v>10</v>
      </c>
      <c r="M618" s="102" t="s">
        <v>1798</v>
      </c>
      <c r="N618" s="172">
        <v>5</v>
      </c>
      <c r="O618" s="103">
        <v>44418</v>
      </c>
      <c r="P618" s="103"/>
      <c r="Q618" s="103">
        <v>43153</v>
      </c>
      <c r="R618" s="101" t="s">
        <v>53</v>
      </c>
      <c r="S618" s="101" t="s">
        <v>113</v>
      </c>
      <c r="T618" s="319" t="s">
        <v>2150</v>
      </c>
    </row>
    <row r="619" spans="1:20" s="8" customFormat="1" ht="9.75" customHeight="1" x14ac:dyDescent="0.25">
      <c r="A619" s="101">
        <v>1821</v>
      </c>
      <c r="B619" s="101" t="s">
        <v>32</v>
      </c>
      <c r="C619" s="101" t="s">
        <v>1743</v>
      </c>
      <c r="D619" s="101" t="s">
        <v>32</v>
      </c>
      <c r="E619" s="101" t="s">
        <v>17</v>
      </c>
      <c r="F619" s="101" t="s">
        <v>1503</v>
      </c>
      <c r="G619" s="101" t="s">
        <v>47</v>
      </c>
      <c r="H619" s="101" t="s">
        <v>961</v>
      </c>
      <c r="I619" s="101" t="s">
        <v>826</v>
      </c>
      <c r="J619" s="101" t="s">
        <v>1228</v>
      </c>
      <c r="K619" s="101" t="s">
        <v>1744</v>
      </c>
      <c r="L619" s="101">
        <v>10</v>
      </c>
      <c r="M619" s="102" t="s">
        <v>1798</v>
      </c>
      <c r="N619" s="172">
        <v>0</v>
      </c>
      <c r="O619" s="103">
        <v>44783</v>
      </c>
      <c r="P619" s="103"/>
      <c r="Q619" s="103"/>
      <c r="R619" s="101" t="s">
        <v>309</v>
      </c>
      <c r="S619" s="101" t="s">
        <v>620</v>
      </c>
      <c r="T619" s="319" t="s">
        <v>1577</v>
      </c>
    </row>
    <row r="620" spans="1:20" s="8" customFormat="1" ht="9.75" customHeight="1" x14ac:dyDescent="0.25">
      <c r="A620" s="101">
        <v>1822</v>
      </c>
      <c r="B620" s="101" t="s">
        <v>1970</v>
      </c>
      <c r="C620" s="101" t="s">
        <v>1745</v>
      </c>
      <c r="D620" s="101" t="s">
        <v>32</v>
      </c>
      <c r="E620" s="101" t="s">
        <v>17</v>
      </c>
      <c r="F620" s="101" t="s">
        <v>1503</v>
      </c>
      <c r="G620" s="101" t="s">
        <v>47</v>
      </c>
      <c r="H620" s="101" t="s">
        <v>961</v>
      </c>
      <c r="I620" s="101" t="s">
        <v>826</v>
      </c>
      <c r="J620" s="101" t="s">
        <v>1228</v>
      </c>
      <c r="K620" s="101" t="s">
        <v>1746</v>
      </c>
      <c r="L620" s="101">
        <v>10</v>
      </c>
      <c r="M620" s="102" t="s">
        <v>1798</v>
      </c>
      <c r="N620" s="172">
        <v>20</v>
      </c>
      <c r="O620" s="103">
        <v>44420</v>
      </c>
      <c r="P620" s="103"/>
      <c r="Q620" s="103">
        <v>43913</v>
      </c>
      <c r="R620" s="101" t="s">
        <v>49</v>
      </c>
      <c r="S620" s="101" t="s">
        <v>2334</v>
      </c>
      <c r="T620" s="319" t="s">
        <v>32</v>
      </c>
    </row>
    <row r="621" spans="1:20" s="8" customFormat="1" ht="9.75" customHeight="1" x14ac:dyDescent="0.25">
      <c r="A621" s="101">
        <v>1825</v>
      </c>
      <c r="B621" s="101" t="s">
        <v>1922</v>
      </c>
      <c r="C621" s="101" t="s">
        <v>1747</v>
      </c>
      <c r="D621" s="101" t="s">
        <v>32</v>
      </c>
      <c r="E621" s="101" t="s">
        <v>17</v>
      </c>
      <c r="F621" s="101" t="s">
        <v>1503</v>
      </c>
      <c r="G621" s="101" t="s">
        <v>47</v>
      </c>
      <c r="H621" s="101" t="s">
        <v>961</v>
      </c>
      <c r="I621" s="101" t="s">
        <v>826</v>
      </c>
      <c r="J621" s="101" t="s">
        <v>1228</v>
      </c>
      <c r="K621" s="101" t="s">
        <v>1748</v>
      </c>
      <c r="L621" s="101">
        <v>10</v>
      </c>
      <c r="M621" s="102" t="s">
        <v>1798</v>
      </c>
      <c r="N621" s="172">
        <v>60</v>
      </c>
      <c r="O621" s="103">
        <v>44347</v>
      </c>
      <c r="P621" s="103"/>
      <c r="Q621" s="103">
        <v>43913</v>
      </c>
      <c r="R621" s="101" t="s">
        <v>49</v>
      </c>
      <c r="S621" s="101" t="s">
        <v>2334</v>
      </c>
      <c r="T621" s="319" t="s">
        <v>32</v>
      </c>
    </row>
    <row r="622" spans="1:20" s="8" customFormat="1" ht="9.75" customHeight="1" x14ac:dyDescent="0.25">
      <c r="A622" s="101">
        <v>1008</v>
      </c>
      <c r="B622" s="101" t="s">
        <v>1202</v>
      </c>
      <c r="C622" s="101" t="s">
        <v>851</v>
      </c>
      <c r="D622" s="101" t="s">
        <v>32</v>
      </c>
      <c r="E622" s="101" t="s">
        <v>17</v>
      </c>
      <c r="F622" s="101" t="s">
        <v>59</v>
      </c>
      <c r="G622" s="101" t="s">
        <v>47</v>
      </c>
      <c r="H622" s="101" t="s">
        <v>960</v>
      </c>
      <c r="I622" s="101" t="s">
        <v>826</v>
      </c>
      <c r="J622" s="101" t="s">
        <v>1219</v>
      </c>
      <c r="K622" s="101" t="s">
        <v>852</v>
      </c>
      <c r="L622" s="101">
        <v>10</v>
      </c>
      <c r="M622" s="102" t="s">
        <v>1798</v>
      </c>
      <c r="N622" s="172">
        <v>6</v>
      </c>
      <c r="O622" s="103">
        <v>44392</v>
      </c>
      <c r="P622" s="103"/>
      <c r="Q622" s="103">
        <v>42964</v>
      </c>
      <c r="R622" s="101" t="s">
        <v>1222</v>
      </c>
      <c r="S622" s="101" t="s">
        <v>141</v>
      </c>
      <c r="T622" s="319" t="s">
        <v>2788</v>
      </c>
    </row>
    <row r="623" spans="1:20" s="8" customFormat="1" ht="9.75" customHeight="1" x14ac:dyDescent="0.25">
      <c r="A623" s="101">
        <v>1011</v>
      </c>
      <c r="B623" s="101" t="s">
        <v>1203</v>
      </c>
      <c r="C623" s="101" t="s">
        <v>889</v>
      </c>
      <c r="D623" s="101" t="s">
        <v>32</v>
      </c>
      <c r="E623" s="101" t="s">
        <v>17</v>
      </c>
      <c r="F623" s="101" t="s">
        <v>59</v>
      </c>
      <c r="G623" s="101" t="s">
        <v>47</v>
      </c>
      <c r="H623" s="101" t="s">
        <v>960</v>
      </c>
      <c r="I623" s="101" t="s">
        <v>826</v>
      </c>
      <c r="J623" s="101" t="s">
        <v>1219</v>
      </c>
      <c r="K623" s="101" t="s">
        <v>890</v>
      </c>
      <c r="L623" s="101">
        <v>10</v>
      </c>
      <c r="M623" s="102" t="s">
        <v>1798</v>
      </c>
      <c r="N623" s="172">
        <v>7</v>
      </c>
      <c r="O623" s="103">
        <v>44428</v>
      </c>
      <c r="P623" s="103"/>
      <c r="Q623" s="103"/>
      <c r="R623" s="101" t="s">
        <v>1222</v>
      </c>
      <c r="S623" s="101" t="s">
        <v>211</v>
      </c>
      <c r="T623" s="319" t="s">
        <v>2549</v>
      </c>
    </row>
    <row r="624" spans="1:20" s="8" customFormat="1" ht="9.75" customHeight="1" x14ac:dyDescent="0.25">
      <c r="A624" s="101">
        <v>1012</v>
      </c>
      <c r="B624" s="101" t="s">
        <v>1204</v>
      </c>
      <c r="C624" s="101" t="s">
        <v>828</v>
      </c>
      <c r="D624" s="101" t="s">
        <v>32</v>
      </c>
      <c r="E624" s="101" t="s">
        <v>17</v>
      </c>
      <c r="F624" s="101" t="s">
        <v>59</v>
      </c>
      <c r="G624" s="101" t="s">
        <v>47</v>
      </c>
      <c r="H624" s="101" t="s">
        <v>960</v>
      </c>
      <c r="I624" s="101" t="s">
        <v>826</v>
      </c>
      <c r="J624" s="101" t="s">
        <v>1219</v>
      </c>
      <c r="K624" s="101" t="s">
        <v>829</v>
      </c>
      <c r="L624" s="101">
        <v>10</v>
      </c>
      <c r="M624" s="102" t="s">
        <v>1798</v>
      </c>
      <c r="N624" s="172">
        <v>5</v>
      </c>
      <c r="O624" s="103">
        <v>44438</v>
      </c>
      <c r="P624" s="103"/>
      <c r="Q624" s="103"/>
      <c r="R624" s="101" t="s">
        <v>1222</v>
      </c>
      <c r="S624" s="101" t="s">
        <v>1902</v>
      </c>
      <c r="T624" s="319" t="s">
        <v>2789</v>
      </c>
    </row>
    <row r="625" spans="1:20" s="8" customFormat="1" ht="9.75" customHeight="1" x14ac:dyDescent="0.25">
      <c r="A625" s="101">
        <v>1839</v>
      </c>
      <c r="B625" s="101" t="s">
        <v>2513</v>
      </c>
      <c r="C625" s="101" t="s">
        <v>1749</v>
      </c>
      <c r="D625" s="101" t="s">
        <v>32</v>
      </c>
      <c r="E625" s="101" t="s">
        <v>17</v>
      </c>
      <c r="F625" s="101" t="s">
        <v>59</v>
      </c>
      <c r="G625" s="101" t="s">
        <v>47</v>
      </c>
      <c r="H625" s="101" t="s">
        <v>961</v>
      </c>
      <c r="I625" s="101" t="s">
        <v>826</v>
      </c>
      <c r="J625" s="101" t="s">
        <v>1228</v>
      </c>
      <c r="K625" s="101" t="s">
        <v>1750</v>
      </c>
      <c r="L625" s="101">
        <v>10</v>
      </c>
      <c r="M625" s="102" t="s">
        <v>1798</v>
      </c>
      <c r="N625" s="172">
        <v>17</v>
      </c>
      <c r="O625" s="103">
        <v>44424</v>
      </c>
      <c r="P625" s="103"/>
      <c r="Q625" s="103">
        <v>43913</v>
      </c>
      <c r="R625" s="101" t="s">
        <v>49</v>
      </c>
      <c r="S625" s="101" t="s">
        <v>2334</v>
      </c>
      <c r="T625" s="319" t="s">
        <v>32</v>
      </c>
    </row>
    <row r="626" spans="1:20" s="8" customFormat="1" ht="9.75" customHeight="1" x14ac:dyDescent="0.25">
      <c r="A626" s="101">
        <v>1840</v>
      </c>
      <c r="B626" s="101" t="s">
        <v>32</v>
      </c>
      <c r="C626" s="101" t="s">
        <v>1751</v>
      </c>
      <c r="D626" s="101" t="s">
        <v>32</v>
      </c>
      <c r="E626" s="101" t="s">
        <v>17</v>
      </c>
      <c r="F626" s="101" t="s">
        <v>59</v>
      </c>
      <c r="G626" s="101" t="s">
        <v>47</v>
      </c>
      <c r="H626" s="101" t="s">
        <v>961</v>
      </c>
      <c r="I626" s="101" t="s">
        <v>826</v>
      </c>
      <c r="J626" s="101" t="s">
        <v>1228</v>
      </c>
      <c r="K626" s="101" t="s">
        <v>1752</v>
      </c>
      <c r="L626" s="101">
        <v>10</v>
      </c>
      <c r="M626" s="102" t="s">
        <v>1798</v>
      </c>
      <c r="N626" s="172">
        <v>10</v>
      </c>
      <c r="O626" s="103">
        <v>44424</v>
      </c>
      <c r="P626" s="103"/>
      <c r="Q626" s="103">
        <v>43798</v>
      </c>
      <c r="R626" s="101" t="s">
        <v>49</v>
      </c>
      <c r="S626" s="101" t="s">
        <v>2334</v>
      </c>
      <c r="T626" s="319" t="s">
        <v>2227</v>
      </c>
    </row>
    <row r="627" spans="1:20" s="8" customFormat="1" ht="9.75" customHeight="1" x14ac:dyDescent="0.25">
      <c r="A627" s="101">
        <v>1852</v>
      </c>
      <c r="B627" s="101" t="s">
        <v>2806</v>
      </c>
      <c r="C627" s="101" t="s">
        <v>1753</v>
      </c>
      <c r="D627" s="101" t="s">
        <v>32</v>
      </c>
      <c r="E627" s="101" t="s">
        <v>17</v>
      </c>
      <c r="F627" s="101" t="s">
        <v>59</v>
      </c>
      <c r="G627" s="101" t="s">
        <v>47</v>
      </c>
      <c r="H627" s="101" t="s">
        <v>961</v>
      </c>
      <c r="I627" s="101" t="s">
        <v>826</v>
      </c>
      <c r="J627" s="101" t="s">
        <v>1228</v>
      </c>
      <c r="K627" s="101" t="s">
        <v>1754</v>
      </c>
      <c r="L627" s="101">
        <v>10</v>
      </c>
      <c r="M627" s="102" t="s">
        <v>1798</v>
      </c>
      <c r="N627" s="172">
        <v>11</v>
      </c>
      <c r="O627" s="103">
        <v>44545</v>
      </c>
      <c r="P627" s="103"/>
      <c r="Q627" s="103">
        <v>43913</v>
      </c>
      <c r="R627" s="101" t="s">
        <v>53</v>
      </c>
      <c r="S627" s="101" t="s">
        <v>2552</v>
      </c>
      <c r="T627" s="319" t="s">
        <v>2550</v>
      </c>
    </row>
    <row r="628" spans="1:20" s="8" customFormat="1" ht="9.75" customHeight="1" x14ac:dyDescent="0.25">
      <c r="A628" s="101">
        <v>1854</v>
      </c>
      <c r="B628" s="101" t="s">
        <v>2152</v>
      </c>
      <c r="C628" s="101" t="s">
        <v>1755</v>
      </c>
      <c r="D628" s="101" t="s">
        <v>32</v>
      </c>
      <c r="E628" s="101" t="s">
        <v>17</v>
      </c>
      <c r="F628" s="101" t="s">
        <v>59</v>
      </c>
      <c r="G628" s="101" t="s">
        <v>47</v>
      </c>
      <c r="H628" s="101" t="s">
        <v>961</v>
      </c>
      <c r="I628" s="101" t="s">
        <v>826</v>
      </c>
      <c r="J628" s="101" t="s">
        <v>1228</v>
      </c>
      <c r="K628" s="101" t="s">
        <v>1756</v>
      </c>
      <c r="L628" s="101">
        <v>10</v>
      </c>
      <c r="M628" s="102" t="s">
        <v>1798</v>
      </c>
      <c r="N628" s="172">
        <v>52</v>
      </c>
      <c r="O628" s="103">
        <v>44421</v>
      </c>
      <c r="P628" s="103"/>
      <c r="Q628" s="103">
        <v>43913</v>
      </c>
      <c r="R628" s="101" t="s">
        <v>49</v>
      </c>
      <c r="S628" s="101" t="s">
        <v>2719</v>
      </c>
      <c r="T628" s="319" t="s">
        <v>32</v>
      </c>
    </row>
    <row r="629" spans="1:20" s="8" customFormat="1" ht="9.75" customHeight="1" x14ac:dyDescent="0.25">
      <c r="A629" s="101">
        <v>1855</v>
      </c>
      <c r="B629" s="101" t="s">
        <v>1757</v>
      </c>
      <c r="C629" s="101" t="s">
        <v>1758</v>
      </c>
      <c r="D629" s="101" t="s">
        <v>32</v>
      </c>
      <c r="E629" s="101" t="s">
        <v>17</v>
      </c>
      <c r="F629" s="101" t="s">
        <v>59</v>
      </c>
      <c r="G629" s="101" t="s">
        <v>47</v>
      </c>
      <c r="H629" s="101" t="s">
        <v>961</v>
      </c>
      <c r="I629" s="101" t="s">
        <v>826</v>
      </c>
      <c r="J629" s="101" t="s">
        <v>1228</v>
      </c>
      <c r="K629" s="101" t="s">
        <v>1759</v>
      </c>
      <c r="L629" s="101">
        <v>10</v>
      </c>
      <c r="M629" s="102" t="s">
        <v>1798</v>
      </c>
      <c r="N629" s="172">
        <v>5</v>
      </c>
      <c r="O629" s="103">
        <v>44545</v>
      </c>
      <c r="P629" s="103"/>
      <c r="Q629" s="103">
        <v>43672</v>
      </c>
      <c r="R629" s="101" t="s">
        <v>53</v>
      </c>
      <c r="S629" s="101" t="s">
        <v>1903</v>
      </c>
      <c r="T629" s="319" t="s">
        <v>2790</v>
      </c>
    </row>
    <row r="630" spans="1:20" s="8" customFormat="1" ht="9.75" customHeight="1" x14ac:dyDescent="0.25">
      <c r="A630" s="101">
        <v>1856</v>
      </c>
      <c r="B630" s="101" t="s">
        <v>32</v>
      </c>
      <c r="C630" s="101" t="s">
        <v>1760</v>
      </c>
      <c r="D630" s="101" t="s">
        <v>32</v>
      </c>
      <c r="E630" s="101" t="s">
        <v>17</v>
      </c>
      <c r="F630" s="101" t="s">
        <v>59</v>
      </c>
      <c r="G630" s="101" t="s">
        <v>47</v>
      </c>
      <c r="H630" s="101" t="s">
        <v>961</v>
      </c>
      <c r="I630" s="101" t="s">
        <v>826</v>
      </c>
      <c r="J630" s="101" t="s">
        <v>1228</v>
      </c>
      <c r="K630" s="101" t="s">
        <v>1761</v>
      </c>
      <c r="L630" s="101">
        <v>10</v>
      </c>
      <c r="M630" s="102" t="s">
        <v>1798</v>
      </c>
      <c r="N630" s="172">
        <v>0</v>
      </c>
      <c r="O630" s="103">
        <v>44783</v>
      </c>
      <c r="P630" s="103"/>
      <c r="Q630" s="103"/>
      <c r="R630" s="101" t="s">
        <v>309</v>
      </c>
      <c r="S630" s="101" t="s">
        <v>620</v>
      </c>
      <c r="T630" s="319" t="s">
        <v>1577</v>
      </c>
    </row>
    <row r="631" spans="1:20" ht="9.75" customHeight="1" x14ac:dyDescent="0.25">
      <c r="A631" s="111">
        <v>1857</v>
      </c>
      <c r="B631" s="111" t="s">
        <v>1762</v>
      </c>
      <c r="C631" s="111" t="s">
        <v>1763</v>
      </c>
      <c r="D631" s="111" t="s">
        <v>32</v>
      </c>
      <c r="E631" s="111" t="s">
        <v>17</v>
      </c>
      <c r="F631" s="111" t="s">
        <v>59</v>
      </c>
      <c r="G631" s="111" t="s">
        <v>47</v>
      </c>
      <c r="H631" s="111" t="s">
        <v>961</v>
      </c>
      <c r="I631" s="111" t="s">
        <v>826</v>
      </c>
      <c r="J631" s="111" t="s">
        <v>1228</v>
      </c>
      <c r="K631" s="111" t="s">
        <v>1764</v>
      </c>
      <c r="L631" s="111">
        <v>10</v>
      </c>
      <c r="M631" s="112" t="s">
        <v>1798</v>
      </c>
      <c r="N631" s="172">
        <v>47</v>
      </c>
      <c r="O631" s="103">
        <v>44308</v>
      </c>
      <c r="P631" s="103"/>
      <c r="Q631" s="103">
        <v>43913</v>
      </c>
      <c r="R631" s="101" t="s">
        <v>49</v>
      </c>
      <c r="S631" s="101" t="s">
        <v>2719</v>
      </c>
      <c r="T631" s="319" t="s">
        <v>2179</v>
      </c>
    </row>
    <row r="632" spans="1:20" s="8" customFormat="1" ht="9.75" customHeight="1" x14ac:dyDescent="0.25">
      <c r="A632" s="101">
        <v>1859</v>
      </c>
      <c r="B632" s="101" t="s">
        <v>32</v>
      </c>
      <c r="C632" s="101" t="s">
        <v>1765</v>
      </c>
      <c r="D632" s="101" t="s">
        <v>32</v>
      </c>
      <c r="E632" s="101" t="s">
        <v>17</v>
      </c>
      <c r="F632" s="101" t="s">
        <v>59</v>
      </c>
      <c r="G632" s="101" t="s">
        <v>47</v>
      </c>
      <c r="H632" s="101" t="s">
        <v>961</v>
      </c>
      <c r="I632" s="101" t="s">
        <v>826</v>
      </c>
      <c r="J632" s="101" t="s">
        <v>1228</v>
      </c>
      <c r="K632" s="101" t="s">
        <v>1766</v>
      </c>
      <c r="L632" s="101">
        <v>10</v>
      </c>
      <c r="M632" s="102" t="s">
        <v>1798</v>
      </c>
      <c r="N632" s="172">
        <v>7</v>
      </c>
      <c r="O632" s="103">
        <v>44420</v>
      </c>
      <c r="P632" s="103"/>
      <c r="Q632" s="103">
        <v>43907</v>
      </c>
      <c r="R632" s="101" t="s">
        <v>53</v>
      </c>
      <c r="S632" s="101" t="s">
        <v>2552</v>
      </c>
      <c r="T632" s="319" t="s">
        <v>2551</v>
      </c>
    </row>
    <row r="633" spans="1:20" s="8" customFormat="1" ht="9.75" customHeight="1" x14ac:dyDescent="0.25">
      <c r="A633" s="101">
        <v>1861</v>
      </c>
      <c r="B633" s="101" t="s">
        <v>1971</v>
      </c>
      <c r="C633" s="101" t="s">
        <v>1767</v>
      </c>
      <c r="D633" s="101" t="s">
        <v>32</v>
      </c>
      <c r="E633" s="101" t="s">
        <v>17</v>
      </c>
      <c r="F633" s="101" t="s">
        <v>59</v>
      </c>
      <c r="G633" s="101" t="s">
        <v>47</v>
      </c>
      <c r="H633" s="101" t="s">
        <v>961</v>
      </c>
      <c r="I633" s="101" t="s">
        <v>826</v>
      </c>
      <c r="J633" s="101" t="s">
        <v>1228</v>
      </c>
      <c r="K633" s="101" t="s">
        <v>1768</v>
      </c>
      <c r="L633" s="101">
        <v>10</v>
      </c>
      <c r="M633" s="102" t="s">
        <v>1798</v>
      </c>
      <c r="N633" s="172">
        <v>65</v>
      </c>
      <c r="O633" s="103">
        <v>44545</v>
      </c>
      <c r="P633" s="103"/>
      <c r="Q633" s="103">
        <v>43782</v>
      </c>
      <c r="R633" s="101" t="s">
        <v>53</v>
      </c>
      <c r="S633" s="101" t="s">
        <v>137</v>
      </c>
      <c r="T633" s="319" t="s">
        <v>2228</v>
      </c>
    </row>
    <row r="634" spans="1:20" s="8" customFormat="1" ht="9.75" customHeight="1" x14ac:dyDescent="0.25">
      <c r="A634" s="101">
        <v>1862</v>
      </c>
      <c r="B634" s="101" t="s">
        <v>32</v>
      </c>
      <c r="C634" s="101" t="s">
        <v>1769</v>
      </c>
      <c r="D634" s="101" t="s">
        <v>32</v>
      </c>
      <c r="E634" s="101" t="s">
        <v>17</v>
      </c>
      <c r="F634" s="101" t="s">
        <v>59</v>
      </c>
      <c r="G634" s="101" t="s">
        <v>47</v>
      </c>
      <c r="H634" s="101" t="s">
        <v>961</v>
      </c>
      <c r="I634" s="101" t="s">
        <v>826</v>
      </c>
      <c r="J634" s="101" t="s">
        <v>1228</v>
      </c>
      <c r="K634" s="101" t="s">
        <v>1770</v>
      </c>
      <c r="L634" s="101">
        <v>10</v>
      </c>
      <c r="M634" s="102" t="s">
        <v>1798</v>
      </c>
      <c r="N634" s="172">
        <v>5</v>
      </c>
      <c r="O634" s="103">
        <v>44545</v>
      </c>
      <c r="P634" s="103"/>
      <c r="Q634" s="103">
        <v>42871</v>
      </c>
      <c r="R634" s="101" t="s">
        <v>53</v>
      </c>
      <c r="S634" s="101" t="s">
        <v>956</v>
      </c>
      <c r="T634" s="319" t="s">
        <v>2019</v>
      </c>
    </row>
    <row r="635" spans="1:20" s="8" customFormat="1" ht="9.75" customHeight="1" x14ac:dyDescent="0.25">
      <c r="A635" s="101">
        <v>1863</v>
      </c>
      <c r="B635" s="101" t="s">
        <v>1972</v>
      </c>
      <c r="C635" s="101" t="s">
        <v>1771</v>
      </c>
      <c r="D635" s="101" t="s">
        <v>32</v>
      </c>
      <c r="E635" s="101" t="s">
        <v>17</v>
      </c>
      <c r="F635" s="101" t="s">
        <v>59</v>
      </c>
      <c r="G635" s="101" t="s">
        <v>47</v>
      </c>
      <c r="H635" s="101" t="s">
        <v>961</v>
      </c>
      <c r="I635" s="101" t="s">
        <v>826</v>
      </c>
      <c r="J635" s="101" t="s">
        <v>1228</v>
      </c>
      <c r="K635" s="101" t="s">
        <v>1772</v>
      </c>
      <c r="L635" s="101">
        <v>10</v>
      </c>
      <c r="M635" s="102" t="s">
        <v>1798</v>
      </c>
      <c r="N635" s="172">
        <v>5</v>
      </c>
      <c r="O635" s="103">
        <v>44418</v>
      </c>
      <c r="P635" s="103"/>
      <c r="Q635" s="103">
        <v>43815</v>
      </c>
      <c r="R635" s="101" t="s">
        <v>53</v>
      </c>
      <c r="S635" s="101" t="s">
        <v>1225</v>
      </c>
      <c r="T635" s="319" t="s">
        <v>2153</v>
      </c>
    </row>
    <row r="636" spans="1:20" s="8" customFormat="1" ht="9.75" customHeight="1" x14ac:dyDescent="0.25">
      <c r="A636" s="101">
        <v>1864</v>
      </c>
      <c r="B636" s="101" t="s">
        <v>1773</v>
      </c>
      <c r="C636" s="101" t="s">
        <v>1774</v>
      </c>
      <c r="D636" s="101" t="s">
        <v>32</v>
      </c>
      <c r="E636" s="101" t="s">
        <v>17</v>
      </c>
      <c r="F636" s="101" t="s">
        <v>62</v>
      </c>
      <c r="G636" s="101" t="s">
        <v>47</v>
      </c>
      <c r="H636" s="101" t="s">
        <v>961</v>
      </c>
      <c r="I636" s="101" t="s">
        <v>826</v>
      </c>
      <c r="J636" s="101" t="s">
        <v>1228</v>
      </c>
      <c r="K636" s="101" t="s">
        <v>1775</v>
      </c>
      <c r="L636" s="101">
        <v>10</v>
      </c>
      <c r="M636" s="102" t="s">
        <v>1798</v>
      </c>
      <c r="N636" s="172">
        <v>42</v>
      </c>
      <c r="O636" s="103">
        <v>44331</v>
      </c>
      <c r="P636" s="103"/>
      <c r="Q636" s="103">
        <v>43913</v>
      </c>
      <c r="R636" s="101" t="s">
        <v>53</v>
      </c>
      <c r="S636" s="101" t="s">
        <v>1903</v>
      </c>
      <c r="T636" s="319" t="s">
        <v>2791</v>
      </c>
    </row>
    <row r="637" spans="1:20" s="8" customFormat="1" ht="9.75" customHeight="1" x14ac:dyDescent="0.25">
      <c r="A637" s="101">
        <v>1870</v>
      </c>
      <c r="B637" s="101" t="s">
        <v>32</v>
      </c>
      <c r="C637" s="101" t="s">
        <v>1776</v>
      </c>
      <c r="D637" s="101" t="s">
        <v>32</v>
      </c>
      <c r="E637" s="101" t="s">
        <v>17</v>
      </c>
      <c r="F637" s="101" t="s">
        <v>62</v>
      </c>
      <c r="G637" s="101" t="s">
        <v>47</v>
      </c>
      <c r="H637" s="101" t="s">
        <v>961</v>
      </c>
      <c r="I637" s="101" t="s">
        <v>826</v>
      </c>
      <c r="J637" s="101" t="s">
        <v>1228</v>
      </c>
      <c r="K637" s="101" t="s">
        <v>1777</v>
      </c>
      <c r="L637" s="101">
        <v>10</v>
      </c>
      <c r="M637" s="102" t="s">
        <v>1798</v>
      </c>
      <c r="N637" s="172">
        <v>5</v>
      </c>
      <c r="O637" s="103">
        <v>44545</v>
      </c>
      <c r="P637" s="103"/>
      <c r="Q637" s="103">
        <v>43398</v>
      </c>
      <c r="R637" s="101" t="s">
        <v>53</v>
      </c>
      <c r="S637" s="101" t="s">
        <v>1220</v>
      </c>
      <c r="T637" s="319" t="s">
        <v>2316</v>
      </c>
    </row>
    <row r="638" spans="1:20" s="8" customFormat="1" ht="9.75" customHeight="1" x14ac:dyDescent="0.25">
      <c r="A638" s="101">
        <v>1871</v>
      </c>
      <c r="B638" s="101" t="s">
        <v>32</v>
      </c>
      <c r="C638" s="101" t="s">
        <v>1778</v>
      </c>
      <c r="D638" s="101" t="s">
        <v>32</v>
      </c>
      <c r="E638" s="101" t="s">
        <v>17</v>
      </c>
      <c r="F638" s="101" t="s">
        <v>62</v>
      </c>
      <c r="G638" s="101" t="s">
        <v>47</v>
      </c>
      <c r="H638" s="101" t="s">
        <v>961</v>
      </c>
      <c r="I638" s="101" t="s">
        <v>826</v>
      </c>
      <c r="J638" s="101" t="s">
        <v>1228</v>
      </c>
      <c r="K638" s="101" t="s">
        <v>1779</v>
      </c>
      <c r="L638" s="101">
        <v>10</v>
      </c>
      <c r="M638" s="102" t="s">
        <v>1798</v>
      </c>
      <c r="N638" s="172">
        <v>0</v>
      </c>
      <c r="O638" s="103">
        <v>44758</v>
      </c>
      <c r="P638" s="103"/>
      <c r="Q638" s="103"/>
      <c r="R638" s="101" t="s">
        <v>309</v>
      </c>
      <c r="S638" s="101" t="s">
        <v>620</v>
      </c>
      <c r="T638" s="319" t="s">
        <v>1577</v>
      </c>
    </row>
    <row r="639" spans="1:20" s="8" customFormat="1" ht="9.75" customHeight="1" x14ac:dyDescent="0.25">
      <c r="A639" s="101">
        <v>1872</v>
      </c>
      <c r="B639" s="101" t="s">
        <v>32</v>
      </c>
      <c r="C639" s="101" t="s">
        <v>1780</v>
      </c>
      <c r="D639" s="101" t="s">
        <v>32</v>
      </c>
      <c r="E639" s="101" t="s">
        <v>17</v>
      </c>
      <c r="F639" s="101" t="s">
        <v>62</v>
      </c>
      <c r="G639" s="101" t="s">
        <v>47</v>
      </c>
      <c r="H639" s="101" t="s">
        <v>961</v>
      </c>
      <c r="I639" s="101" t="s">
        <v>826</v>
      </c>
      <c r="J639" s="101" t="s">
        <v>1228</v>
      </c>
      <c r="K639" s="101" t="s">
        <v>1781</v>
      </c>
      <c r="L639" s="101">
        <v>10</v>
      </c>
      <c r="M639" s="102" t="s">
        <v>1798</v>
      </c>
      <c r="N639" s="172">
        <v>11</v>
      </c>
      <c r="O639" s="103">
        <v>44428</v>
      </c>
      <c r="P639" s="103"/>
      <c r="Q639" s="103">
        <v>43913</v>
      </c>
      <c r="R639" s="101" t="s">
        <v>53</v>
      </c>
      <c r="S639" s="101" t="s">
        <v>1225</v>
      </c>
      <c r="T639" s="319" t="s">
        <v>2702</v>
      </c>
    </row>
    <row r="640" spans="1:20" s="8" customFormat="1" ht="9.75" customHeight="1" x14ac:dyDescent="0.25">
      <c r="A640" s="101">
        <v>1873</v>
      </c>
      <c r="B640" s="101" t="s">
        <v>32</v>
      </c>
      <c r="C640" s="101" t="s">
        <v>1782</v>
      </c>
      <c r="D640" s="101" t="s">
        <v>32</v>
      </c>
      <c r="E640" s="101" t="s">
        <v>17</v>
      </c>
      <c r="F640" s="101" t="s">
        <v>62</v>
      </c>
      <c r="G640" s="101" t="s">
        <v>47</v>
      </c>
      <c r="H640" s="101" t="s">
        <v>961</v>
      </c>
      <c r="I640" s="101" t="s">
        <v>826</v>
      </c>
      <c r="J640" s="101" t="s">
        <v>1228</v>
      </c>
      <c r="K640" s="101" t="s">
        <v>1783</v>
      </c>
      <c r="L640" s="101">
        <v>10</v>
      </c>
      <c r="M640" s="102" t="s">
        <v>1798</v>
      </c>
      <c r="N640" s="172">
        <v>0</v>
      </c>
      <c r="O640" s="103">
        <v>44792</v>
      </c>
      <c r="P640" s="103"/>
      <c r="Q640" s="103"/>
      <c r="R640" s="101" t="s">
        <v>309</v>
      </c>
      <c r="S640" s="101" t="s">
        <v>620</v>
      </c>
      <c r="T640" s="319" t="s">
        <v>1577</v>
      </c>
    </row>
    <row r="641" spans="1:20" s="8" customFormat="1" ht="9.75" customHeight="1" x14ac:dyDescent="0.25">
      <c r="A641" s="101">
        <v>1874</v>
      </c>
      <c r="B641" s="101" t="s">
        <v>32</v>
      </c>
      <c r="C641" s="101" t="s">
        <v>1784</v>
      </c>
      <c r="D641" s="101" t="s">
        <v>32</v>
      </c>
      <c r="E641" s="101" t="s">
        <v>17</v>
      </c>
      <c r="F641" s="101" t="s">
        <v>62</v>
      </c>
      <c r="G641" s="101" t="s">
        <v>47</v>
      </c>
      <c r="H641" s="101" t="s">
        <v>961</v>
      </c>
      <c r="I641" s="101" t="s">
        <v>826</v>
      </c>
      <c r="J641" s="101" t="s">
        <v>1228</v>
      </c>
      <c r="K641" s="101" t="s">
        <v>1785</v>
      </c>
      <c r="L641" s="101">
        <v>10</v>
      </c>
      <c r="M641" s="102" t="s">
        <v>1798</v>
      </c>
      <c r="N641" s="172">
        <v>0</v>
      </c>
      <c r="O641" s="103">
        <v>44764</v>
      </c>
      <c r="P641" s="103"/>
      <c r="Q641" s="103"/>
      <c r="R641" s="101" t="s">
        <v>309</v>
      </c>
      <c r="S641" s="101" t="s">
        <v>620</v>
      </c>
      <c r="T641" s="319" t="s">
        <v>1577</v>
      </c>
    </row>
    <row r="642" spans="1:20" s="8" customFormat="1" ht="9.75" customHeight="1" x14ac:dyDescent="0.25">
      <c r="A642" s="101">
        <v>1875</v>
      </c>
      <c r="B642" s="101" t="s">
        <v>32</v>
      </c>
      <c r="C642" s="101" t="s">
        <v>1786</v>
      </c>
      <c r="D642" s="101" t="s">
        <v>32</v>
      </c>
      <c r="E642" s="101" t="s">
        <v>17</v>
      </c>
      <c r="F642" s="101" t="s">
        <v>62</v>
      </c>
      <c r="G642" s="101" t="s">
        <v>47</v>
      </c>
      <c r="H642" s="101" t="s">
        <v>961</v>
      </c>
      <c r="I642" s="101" t="s">
        <v>826</v>
      </c>
      <c r="J642" s="101" t="s">
        <v>1228</v>
      </c>
      <c r="K642" s="101" t="s">
        <v>1787</v>
      </c>
      <c r="L642" s="101">
        <v>10</v>
      </c>
      <c r="M642" s="102" t="s">
        <v>1798</v>
      </c>
      <c r="N642" s="172">
        <v>5</v>
      </c>
      <c r="O642" s="103">
        <v>44399</v>
      </c>
      <c r="P642" s="103"/>
      <c r="Q642" s="103"/>
      <c r="R642" s="101" t="s">
        <v>1222</v>
      </c>
      <c r="S642" s="101" t="s">
        <v>1225</v>
      </c>
      <c r="T642" s="319" t="s">
        <v>2703</v>
      </c>
    </row>
    <row r="643" spans="1:20" s="8" customFormat="1" ht="9.75" customHeight="1" x14ac:dyDescent="0.25">
      <c r="A643" s="101">
        <v>1877</v>
      </c>
      <c r="B643" s="101" t="s">
        <v>32</v>
      </c>
      <c r="C643" s="101" t="s">
        <v>1788</v>
      </c>
      <c r="D643" s="101" t="s">
        <v>32</v>
      </c>
      <c r="E643" s="101" t="s">
        <v>17</v>
      </c>
      <c r="F643" s="101" t="s">
        <v>62</v>
      </c>
      <c r="G643" s="101" t="s">
        <v>47</v>
      </c>
      <c r="H643" s="101" t="s">
        <v>961</v>
      </c>
      <c r="I643" s="101" t="s">
        <v>826</v>
      </c>
      <c r="J643" s="101" t="s">
        <v>1228</v>
      </c>
      <c r="K643" s="101" t="s">
        <v>1790</v>
      </c>
      <c r="L643" s="101">
        <v>10</v>
      </c>
      <c r="M643" s="102" t="s">
        <v>1798</v>
      </c>
      <c r="N643" s="172">
        <v>5</v>
      </c>
      <c r="O643" s="103">
        <v>44545</v>
      </c>
      <c r="P643" s="103"/>
      <c r="Q643" s="103">
        <v>43192</v>
      </c>
      <c r="R643" s="101" t="s">
        <v>53</v>
      </c>
      <c r="S643" s="101" t="s">
        <v>1220</v>
      </c>
      <c r="T643" s="319" t="s">
        <v>2317</v>
      </c>
    </row>
    <row r="644" spans="1:20" s="8" customFormat="1" ht="9.75" customHeight="1" x14ac:dyDescent="0.25">
      <c r="A644" s="101">
        <v>1878</v>
      </c>
      <c r="B644" s="101" t="s">
        <v>32</v>
      </c>
      <c r="C644" s="101" t="s">
        <v>1791</v>
      </c>
      <c r="D644" s="101" t="s">
        <v>32</v>
      </c>
      <c r="E644" s="101" t="s">
        <v>17</v>
      </c>
      <c r="F644" s="101" t="s">
        <v>62</v>
      </c>
      <c r="G644" s="101" t="s">
        <v>47</v>
      </c>
      <c r="H644" s="101" t="s">
        <v>961</v>
      </c>
      <c r="I644" s="101" t="s">
        <v>826</v>
      </c>
      <c r="J644" s="101" t="s">
        <v>1228</v>
      </c>
      <c r="K644" s="101" t="s">
        <v>1792</v>
      </c>
      <c r="L644" s="101">
        <v>10</v>
      </c>
      <c r="M644" s="102" t="s">
        <v>1798</v>
      </c>
      <c r="N644" s="172">
        <v>5</v>
      </c>
      <c r="O644" s="103">
        <v>44545</v>
      </c>
      <c r="P644" s="103"/>
      <c r="Q644" s="103">
        <v>43384</v>
      </c>
      <c r="R644" s="101" t="s">
        <v>1222</v>
      </c>
      <c r="S644" s="101" t="s">
        <v>211</v>
      </c>
      <c r="T644" s="319" t="s">
        <v>2704</v>
      </c>
    </row>
    <row r="645" spans="1:20" s="8" customFormat="1" ht="9.75" customHeight="1" x14ac:dyDescent="0.25">
      <c r="A645" s="101">
        <v>1883</v>
      </c>
      <c r="B645" s="101" t="s">
        <v>32</v>
      </c>
      <c r="C645" s="101" t="s">
        <v>1793</v>
      </c>
      <c r="D645" s="101" t="s">
        <v>32</v>
      </c>
      <c r="E645" s="101" t="s">
        <v>17</v>
      </c>
      <c r="F645" s="101" t="s">
        <v>62</v>
      </c>
      <c r="G645" s="101" t="s">
        <v>47</v>
      </c>
      <c r="H645" s="101" t="s">
        <v>961</v>
      </c>
      <c r="I645" s="101" t="s">
        <v>826</v>
      </c>
      <c r="J645" s="101" t="s">
        <v>1228</v>
      </c>
      <c r="K645" s="101" t="s">
        <v>1794</v>
      </c>
      <c r="L645" s="101">
        <v>10</v>
      </c>
      <c r="M645" s="102" t="s">
        <v>1798</v>
      </c>
      <c r="N645" s="172">
        <v>5</v>
      </c>
      <c r="O645" s="103">
        <v>44420</v>
      </c>
      <c r="P645" s="103"/>
      <c r="Q645" s="103">
        <v>43790</v>
      </c>
      <c r="R645" s="101" t="s">
        <v>53</v>
      </c>
      <c r="S645" s="101" t="s">
        <v>1220</v>
      </c>
      <c r="T645" s="319" t="s">
        <v>2792</v>
      </c>
    </row>
    <row r="646" spans="1:20" s="8" customFormat="1" ht="9.75" customHeight="1" x14ac:dyDescent="0.25">
      <c r="A646" s="101">
        <v>1885</v>
      </c>
      <c r="B646" s="101" t="s">
        <v>32</v>
      </c>
      <c r="C646" s="101" t="s">
        <v>1795</v>
      </c>
      <c r="D646" s="101" t="s">
        <v>32</v>
      </c>
      <c r="E646" s="101" t="s">
        <v>17</v>
      </c>
      <c r="F646" s="101" t="s">
        <v>62</v>
      </c>
      <c r="G646" s="101" t="s">
        <v>47</v>
      </c>
      <c r="H646" s="101" t="s">
        <v>961</v>
      </c>
      <c r="I646" s="101" t="s">
        <v>826</v>
      </c>
      <c r="J646" s="101" t="s">
        <v>1228</v>
      </c>
      <c r="K646" s="101" t="s">
        <v>1796</v>
      </c>
      <c r="L646" s="101">
        <v>10</v>
      </c>
      <c r="M646" s="102" t="s">
        <v>1798</v>
      </c>
      <c r="N646" s="172">
        <v>45</v>
      </c>
      <c r="O646" s="103">
        <v>44424</v>
      </c>
      <c r="P646" s="103"/>
      <c r="Q646" s="103">
        <v>43913</v>
      </c>
      <c r="R646" s="101" t="s">
        <v>53</v>
      </c>
      <c r="S646" s="101" t="s">
        <v>2552</v>
      </c>
      <c r="T646" s="319" t="s">
        <v>2705</v>
      </c>
    </row>
    <row r="647" spans="1:20" s="8" customFormat="1" ht="9.75" customHeight="1" x14ac:dyDescent="0.25">
      <c r="A647" s="101">
        <v>1886</v>
      </c>
      <c r="B647" s="101" t="s">
        <v>2023</v>
      </c>
      <c r="C647" s="101" t="s">
        <v>1618</v>
      </c>
      <c r="D647" s="101" t="s">
        <v>32</v>
      </c>
      <c r="E647" s="101" t="s">
        <v>1213</v>
      </c>
      <c r="F647" s="101" t="s">
        <v>1618</v>
      </c>
      <c r="G647" s="101" t="s">
        <v>47</v>
      </c>
      <c r="H647" s="101" t="s">
        <v>961</v>
      </c>
      <c r="I647" s="101" t="s">
        <v>826</v>
      </c>
      <c r="J647" s="101" t="s">
        <v>1228</v>
      </c>
      <c r="K647" s="101" t="s">
        <v>1923</v>
      </c>
      <c r="L647" s="101">
        <v>10</v>
      </c>
      <c r="M647" s="102" t="s">
        <v>2097</v>
      </c>
      <c r="N647" s="172">
        <v>76</v>
      </c>
      <c r="O647" s="103">
        <v>44211</v>
      </c>
      <c r="P647" s="103"/>
      <c r="Q647" s="103">
        <v>43910</v>
      </c>
      <c r="R647" s="101" t="s">
        <v>53</v>
      </c>
      <c r="S647" s="101" t="s">
        <v>1819</v>
      </c>
      <c r="T647" s="319" t="s">
        <v>32</v>
      </c>
    </row>
    <row r="648" spans="1:20" s="8" customFormat="1" ht="9.75" customHeight="1" x14ac:dyDescent="0.25">
      <c r="A648" s="101">
        <v>1468</v>
      </c>
      <c r="B648" s="101" t="s">
        <v>32</v>
      </c>
      <c r="C648" s="101" t="s">
        <v>1924</v>
      </c>
      <c r="D648" s="101" t="s">
        <v>32</v>
      </c>
      <c r="E648" s="101" t="s">
        <v>1213</v>
      </c>
      <c r="F648" s="101" t="s">
        <v>1628</v>
      </c>
      <c r="G648" s="101" t="s">
        <v>47</v>
      </c>
      <c r="H648" s="101" t="s">
        <v>961</v>
      </c>
      <c r="I648" s="101" t="s">
        <v>826</v>
      </c>
      <c r="J648" s="101" t="s">
        <v>1219</v>
      </c>
      <c r="K648" s="101" t="s">
        <v>1641</v>
      </c>
      <c r="L648" s="101">
        <v>10</v>
      </c>
      <c r="M648" s="102" t="s">
        <v>2097</v>
      </c>
      <c r="N648" s="172">
        <v>2</v>
      </c>
      <c r="O648" s="103">
        <v>44237</v>
      </c>
      <c r="P648" s="103"/>
      <c r="Q648" s="103">
        <v>43827</v>
      </c>
      <c r="R648" s="101" t="s">
        <v>53</v>
      </c>
      <c r="S648" s="101" t="s">
        <v>96</v>
      </c>
      <c r="T648" s="319" t="s">
        <v>2555</v>
      </c>
    </row>
    <row r="649" spans="1:20" ht="9.75" customHeight="1" x14ac:dyDescent="0.25">
      <c r="A649" s="226">
        <v>1893</v>
      </c>
      <c r="B649" s="226" t="s">
        <v>1633</v>
      </c>
      <c r="C649" s="226" t="s">
        <v>1634</v>
      </c>
      <c r="D649" s="226" t="s">
        <v>32</v>
      </c>
      <c r="E649" s="226" t="s">
        <v>1213</v>
      </c>
      <c r="F649" s="226" t="s">
        <v>1631</v>
      </c>
      <c r="G649" s="226" t="s">
        <v>47</v>
      </c>
      <c r="H649" s="226" t="s">
        <v>963</v>
      </c>
      <c r="I649" s="226" t="s">
        <v>48</v>
      </c>
      <c r="J649" s="226" t="s">
        <v>1228</v>
      </c>
      <c r="K649" s="226" t="s">
        <v>1635</v>
      </c>
      <c r="L649" s="227">
        <v>24</v>
      </c>
      <c r="M649" s="226" t="s">
        <v>2097</v>
      </c>
      <c r="N649" s="229">
        <v>91</v>
      </c>
      <c r="O649" s="225">
        <v>44211</v>
      </c>
      <c r="P649" s="225"/>
      <c r="Q649" s="225">
        <v>44000</v>
      </c>
      <c r="R649" s="226" t="s">
        <v>53</v>
      </c>
      <c r="S649" s="226" t="s">
        <v>1225</v>
      </c>
      <c r="T649" s="226" t="s">
        <v>959</v>
      </c>
    </row>
  </sheetData>
  <autoFilter ref="A5:AC649"/>
  <mergeCells count="4">
    <mergeCell ref="R4:U4"/>
    <mergeCell ref="A3:T3"/>
    <mergeCell ref="A2:T2"/>
    <mergeCell ref="A1:T1"/>
  </mergeCells>
  <conditionalFormatting sqref="A649 A6:A495">
    <cfRule type="duplicateValues" dxfId="3" priority="4"/>
  </conditionalFormatting>
  <conditionalFormatting sqref="A496">
    <cfRule type="duplicateValues" dxfId="2" priority="3"/>
  </conditionalFormatting>
  <conditionalFormatting sqref="A649 A6:A496">
    <cfRule type="duplicateValues" dxfId="1" priority="2"/>
  </conditionalFormatting>
  <conditionalFormatting sqref="A647:A648 A497:A644">
    <cfRule type="duplicateValues" dxfId="0" priority="1"/>
  </conditionalFormatting>
  <printOptions horizontalCentered="1"/>
  <pageMargins left="0.39370078740157483" right="0.39370078740157483" top="0.39370078740157483" bottom="0.39370078740157483" header="0" footer="0"/>
  <pageSetup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C15"/>
  <sheetViews>
    <sheetView workbookViewId="0">
      <selection activeCell="B29" sqref="B29"/>
    </sheetView>
  </sheetViews>
  <sheetFormatPr baseColWidth="10" defaultRowHeight="15" x14ac:dyDescent="0.25"/>
  <sheetData>
    <row r="1" spans="1:3" ht="18" x14ac:dyDescent="0.25">
      <c r="A1" s="101" t="s">
        <v>2408</v>
      </c>
    </row>
    <row r="2" spans="1:3" ht="18" x14ac:dyDescent="0.25">
      <c r="A2" s="101" t="s">
        <v>2097</v>
      </c>
    </row>
    <row r="3" spans="1:3" x14ac:dyDescent="0.25">
      <c r="A3" s="101" t="s">
        <v>1800</v>
      </c>
    </row>
    <row r="4" spans="1:3" x14ac:dyDescent="0.25">
      <c r="A4" s="101" t="s">
        <v>1799</v>
      </c>
    </row>
    <row r="5" spans="1:3" ht="18" x14ac:dyDescent="0.25">
      <c r="A5" s="101" t="s">
        <v>1802</v>
      </c>
    </row>
    <row r="6" spans="1:3" ht="18" x14ac:dyDescent="0.25">
      <c r="A6" s="101" t="s">
        <v>1798</v>
      </c>
    </row>
    <row r="15" spans="1:3" x14ac:dyDescent="0.25">
      <c r="C15">
        <f>825+353+57</f>
        <v>1235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88"/>
  <sheetViews>
    <sheetView view="pageBreakPreview" topLeftCell="C14" zoomScale="70" zoomScaleNormal="100" zoomScaleSheetLayoutView="70" workbookViewId="0">
      <selection activeCell="I27" sqref="I27"/>
    </sheetView>
  </sheetViews>
  <sheetFormatPr baseColWidth="10" defaultColWidth="9.140625" defaultRowHeight="21" x14ac:dyDescent="0.25"/>
  <cols>
    <col min="1" max="1" width="11.7109375" style="32" customWidth="1"/>
    <col min="2" max="2" width="11.42578125" style="28" customWidth="1"/>
    <col min="3" max="3" width="48.140625" style="29" customWidth="1"/>
    <col min="4" max="4" width="7.85546875" style="29" customWidth="1"/>
    <col min="5" max="5" width="18.140625" style="29" customWidth="1"/>
    <col min="6" max="6" width="18" style="30" bestFit="1" customWidth="1"/>
    <col min="7" max="8" width="6" style="29" customWidth="1"/>
    <col min="9" max="9" width="11.7109375" style="28" customWidth="1"/>
    <col min="10" max="10" width="63.5703125" style="29" customWidth="1"/>
    <col min="11" max="11" width="14.28515625" style="31" customWidth="1"/>
    <col min="12" max="12" width="27.7109375" style="31" customWidth="1"/>
    <col min="13" max="13" width="5.28515625" style="32" customWidth="1"/>
    <col min="14" max="14" width="24.140625" style="79" customWidth="1"/>
    <col min="15" max="15" width="4.28515625" style="32" customWidth="1"/>
    <col min="16" max="16" width="25.28515625" style="32" customWidth="1"/>
    <col min="17" max="17" width="23" style="32" customWidth="1"/>
    <col min="18" max="18" width="24.7109375" style="32" customWidth="1"/>
    <col min="19" max="16384" width="9.140625" style="32"/>
  </cols>
  <sheetData>
    <row r="1" spans="1:17" s="27" customFormat="1" ht="25.5" customHeight="1" x14ac:dyDescent="0.25">
      <c r="B1" s="329" t="s">
        <v>1823</v>
      </c>
      <c r="C1" s="329"/>
      <c r="D1" s="329"/>
      <c r="E1" s="329"/>
      <c r="F1" s="329"/>
      <c r="G1" s="329"/>
      <c r="H1" s="329"/>
      <c r="I1" s="329"/>
      <c r="J1" s="329"/>
      <c r="K1" s="329"/>
      <c r="L1" s="174"/>
      <c r="N1" s="97"/>
    </row>
    <row r="2" spans="1:17" s="27" customFormat="1" ht="23.25" customHeight="1" x14ac:dyDescent="0.25">
      <c r="B2" s="329" t="s">
        <v>1</v>
      </c>
      <c r="C2" s="329"/>
      <c r="D2" s="329"/>
      <c r="E2" s="329"/>
      <c r="F2" s="329"/>
      <c r="G2" s="329"/>
      <c r="H2" s="329"/>
      <c r="I2" s="329"/>
      <c r="J2" s="329"/>
      <c r="K2" s="329"/>
      <c r="L2" s="174"/>
      <c r="N2" s="97"/>
    </row>
    <row r="3" spans="1:17" s="27" customFormat="1" ht="23.25" customHeight="1" x14ac:dyDescent="0.25">
      <c r="B3" s="330" t="s">
        <v>1824</v>
      </c>
      <c r="C3" s="330"/>
      <c r="D3" s="330"/>
      <c r="E3" s="330"/>
      <c r="F3" s="330"/>
      <c r="G3" s="330"/>
      <c r="H3" s="330"/>
      <c r="I3" s="330"/>
      <c r="J3" s="330"/>
      <c r="K3" s="330"/>
      <c r="L3" s="175"/>
      <c r="N3" s="97"/>
    </row>
    <row r="4" spans="1:17" s="27" customFormat="1" ht="12" customHeight="1" x14ac:dyDescent="0.25">
      <c r="B4" s="331" t="s">
        <v>2384</v>
      </c>
      <c r="C4" s="331"/>
      <c r="D4" s="331"/>
      <c r="E4" s="331"/>
      <c r="F4" s="331"/>
      <c r="G4" s="331"/>
      <c r="H4" s="331"/>
      <c r="I4" s="331"/>
      <c r="J4" s="331"/>
      <c r="K4" s="331"/>
      <c r="L4" s="185"/>
      <c r="N4" s="97"/>
    </row>
    <row r="5" spans="1:17" s="27" customFormat="1" ht="6" customHeight="1" x14ac:dyDescent="0.25">
      <c r="B5" s="332"/>
      <c r="C5" s="332"/>
      <c r="D5" s="332"/>
      <c r="E5" s="332"/>
      <c r="F5" s="332"/>
      <c r="G5" s="332"/>
      <c r="H5" s="332"/>
      <c r="I5" s="332"/>
      <c r="J5" s="332"/>
      <c r="K5" s="332"/>
      <c r="L5" s="176"/>
      <c r="N5" s="97"/>
    </row>
    <row r="6" spans="1:17" s="27" customFormat="1" ht="6" customHeight="1" x14ac:dyDescent="0.25">
      <c r="B6" s="323"/>
      <c r="C6" s="323"/>
      <c r="D6" s="323"/>
      <c r="E6" s="323"/>
      <c r="F6" s="323"/>
      <c r="G6" s="323"/>
      <c r="H6" s="323"/>
      <c r="I6" s="323"/>
      <c r="J6" s="323"/>
      <c r="K6" s="323"/>
      <c r="L6" s="173"/>
      <c r="N6" s="97"/>
    </row>
    <row r="7" spans="1:17" ht="11.25" customHeight="1" x14ac:dyDescent="0.25"/>
    <row r="8" spans="1:17" ht="24.75" customHeight="1" x14ac:dyDescent="0.25">
      <c r="B8" s="65" t="e">
        <f>#REF!</f>
        <v>#REF!</v>
      </c>
      <c r="C8" s="33" t="s">
        <v>1825</v>
      </c>
      <c r="D8" s="33"/>
      <c r="E8" s="33"/>
      <c r="F8" s="34"/>
      <c r="G8" s="179"/>
      <c r="H8" s="179"/>
      <c r="I8" s="334" t="s">
        <v>22</v>
      </c>
      <c r="J8" s="334"/>
      <c r="K8" s="334"/>
      <c r="N8" s="131">
        <v>43714</v>
      </c>
      <c r="O8" s="131">
        <v>43822</v>
      </c>
    </row>
    <row r="9" spans="1:17" ht="24" customHeight="1" x14ac:dyDescent="0.25">
      <c r="B9" s="66" t="e">
        <f>#REF!</f>
        <v>#REF!</v>
      </c>
      <c r="C9" s="182" t="s">
        <v>1826</v>
      </c>
      <c r="D9" s="182"/>
      <c r="E9" s="182"/>
      <c r="F9" s="35" t="e">
        <f>B9/B8</f>
        <v>#REF!</v>
      </c>
      <c r="G9" s="179"/>
      <c r="H9" s="179"/>
      <c r="I9" s="36" t="e">
        <f>COUNTIFS(#REF!,"NO INICIADA",#REF!,"CAMBIO DE SOLAR")+COUNTIFS(#REF!,"NO INICIADA",#REF!,"SOLAR EN NEGOCIACION")+COUNTIFS(#REF!,"NO INICIADA",#REF!,"SOLAR NO IDENTIFICADO")+COUNTIFS(#REF!,"NO INICIADA",#REF!,"PAGO SOLAR")+COUNTIFS(#REF!,"NO INICIADA",#REF!,"CAMBIO DE SOLAR")+COUNTIFS(#REF!,"NO INICIADA",#REF!,"SOLAR EN NEGOCIACION")+COUNTIFS(#REF!,"NO INICIADA",#REF!,"SOLAR NO IDENTIFICADO")+COUNTIFS(#REF!,"NO INICIADA",#REF!,"PAGO SOLAR")</f>
        <v>#REF!</v>
      </c>
      <c r="J9" s="179" t="s">
        <v>1869</v>
      </c>
      <c r="K9" s="335"/>
      <c r="M9" s="99"/>
      <c r="N9" s="131">
        <v>43823</v>
      </c>
      <c r="O9" s="131">
        <v>43890</v>
      </c>
      <c r="P9" s="184"/>
      <c r="Q9" s="184"/>
    </row>
    <row r="10" spans="1:17" x14ac:dyDescent="0.25">
      <c r="B10" s="36"/>
      <c r="C10" s="179"/>
      <c r="D10" s="179"/>
      <c r="E10" s="179"/>
      <c r="F10" s="38"/>
      <c r="G10" s="179"/>
      <c r="H10" s="179"/>
      <c r="I10" s="36" t="e">
        <f>COUNTIFS(#REF!,"NO INICIADA",#REF!,"A LA ESPERA PROGRAMACIÓN")+COUNTIFS(#REF!,"NO INICIADA",#REF!,"A LA ESPERA PROGRAMACIÓN")</f>
        <v>#REF!</v>
      </c>
      <c r="J10" s="179" t="s">
        <v>1839</v>
      </c>
      <c r="K10" s="335"/>
      <c r="M10" s="184"/>
      <c r="N10" s="79">
        <v>43891</v>
      </c>
      <c r="O10" s="79">
        <v>44059</v>
      </c>
      <c r="P10" s="184"/>
      <c r="Q10" s="184"/>
    </row>
    <row r="11" spans="1:17" s="28" customFormat="1" ht="21" customHeight="1" x14ac:dyDescent="0.25">
      <c r="B11" s="336" t="s">
        <v>1827</v>
      </c>
      <c r="C11" s="336"/>
      <c r="D11" s="336"/>
      <c r="E11" s="336"/>
      <c r="F11" s="336"/>
      <c r="G11" s="36"/>
      <c r="H11" s="36"/>
      <c r="I11" s="36">
        <v>4</v>
      </c>
      <c r="J11" s="179" t="s">
        <v>1808</v>
      </c>
      <c r="K11" s="37"/>
      <c r="L11" s="31"/>
      <c r="M11" s="183"/>
      <c r="N11" s="100"/>
      <c r="O11" s="183"/>
      <c r="P11" s="183"/>
      <c r="Q11" s="183"/>
    </row>
    <row r="12" spans="1:17" s="28" customFormat="1" x14ac:dyDescent="0.25">
      <c r="B12" s="67" t="e">
        <f>#REF!+#REF!+#REF!</f>
        <v>#REF!</v>
      </c>
      <c r="C12" s="337" t="s">
        <v>1828</v>
      </c>
      <c r="D12" s="337"/>
      <c r="E12" s="337"/>
      <c r="F12" s="337"/>
      <c r="G12" s="36"/>
      <c r="H12" s="36"/>
      <c r="I12" s="40" t="e">
        <f>SUM(I9:I11)</f>
        <v>#REF!</v>
      </c>
      <c r="J12" s="41" t="s">
        <v>22</v>
      </c>
      <c r="K12" s="42" t="e">
        <f>I12/B14</f>
        <v>#REF!</v>
      </c>
      <c r="L12" s="31"/>
      <c r="M12" s="328"/>
      <c r="N12" s="328"/>
      <c r="O12" s="328"/>
      <c r="P12" s="328"/>
      <c r="Q12" s="328"/>
    </row>
    <row r="13" spans="1:17" s="28" customFormat="1" ht="18.75" customHeight="1" thickBot="1" x14ac:dyDescent="0.3">
      <c r="B13" s="68" t="e">
        <f>#REF!+#REF!+#REF!</f>
        <v>#REF!</v>
      </c>
      <c r="C13" s="338" t="s">
        <v>1829</v>
      </c>
      <c r="D13" s="338"/>
      <c r="E13" s="338"/>
      <c r="F13" s="338"/>
      <c r="G13" s="179"/>
      <c r="H13" s="179"/>
      <c r="L13" s="31"/>
      <c r="M13" s="32"/>
    </row>
    <row r="14" spans="1:17" s="28" customFormat="1" ht="19.5" customHeight="1" x14ac:dyDescent="0.25">
      <c r="B14" s="178" t="e">
        <f>SUM(B12:B13)</f>
        <v>#REF!</v>
      </c>
      <c r="C14" s="178" t="s">
        <v>1830</v>
      </c>
      <c r="D14" s="178"/>
      <c r="E14" s="178"/>
      <c r="F14" s="181"/>
      <c r="G14" s="186"/>
      <c r="H14" s="186"/>
      <c r="L14" s="31"/>
      <c r="M14" s="72"/>
    </row>
    <row r="15" spans="1:17" ht="17.25" customHeight="1" x14ac:dyDescent="0.25">
      <c r="A15" s="132" t="e">
        <f>B14-B16</f>
        <v>#REF!</v>
      </c>
      <c r="C15" s="179"/>
      <c r="D15" s="179"/>
      <c r="E15" s="179"/>
      <c r="G15" s="43"/>
      <c r="H15" s="43"/>
      <c r="I15" s="334" t="s">
        <v>27</v>
      </c>
      <c r="J15" s="334"/>
      <c r="K15" s="334"/>
      <c r="O15" s="28"/>
    </row>
    <row r="16" spans="1:17" ht="21" customHeight="1" x14ac:dyDescent="0.25">
      <c r="A16" s="147" t="e">
        <f>A15/B14</f>
        <v>#REF!</v>
      </c>
      <c r="B16" s="336" t="e">
        <f>B14-(I24+I26)</f>
        <v>#REF!</v>
      </c>
      <c r="C16" s="339" t="s">
        <v>1854</v>
      </c>
      <c r="D16" s="182"/>
      <c r="E16" s="80" t="e">
        <f>#REF!+#REF!</f>
        <v>#REF!</v>
      </c>
      <c r="F16" s="340" t="e">
        <f>B16/B14</f>
        <v>#REF!</v>
      </c>
      <c r="G16" s="179"/>
      <c r="H16" s="179"/>
      <c r="I16" s="88" t="e">
        <f>#REF!</f>
        <v>#REF!</v>
      </c>
      <c r="J16" s="179" t="s">
        <v>1841</v>
      </c>
      <c r="K16" s="47"/>
      <c r="M16" s="70"/>
      <c r="N16" s="98"/>
      <c r="O16" s="47"/>
    </row>
    <row r="17" spans="2:22" ht="16.5" customHeight="1" x14ac:dyDescent="0.25">
      <c r="B17" s="336"/>
      <c r="C17" s="339"/>
      <c r="D17" s="182"/>
      <c r="E17" s="81" t="e">
        <f>#REF!+#REF!</f>
        <v>#REF!</v>
      </c>
      <c r="F17" s="340"/>
      <c r="G17" s="179"/>
      <c r="H17" s="179"/>
      <c r="I17" s="88" t="e">
        <f>#REF!</f>
        <v>#REF!</v>
      </c>
      <c r="J17" s="179" t="s">
        <v>1832</v>
      </c>
      <c r="K17" s="47"/>
      <c r="M17" s="70"/>
      <c r="N17" s="98"/>
      <c r="O17" s="47"/>
    </row>
    <row r="18" spans="2:22" ht="15" customHeight="1" x14ac:dyDescent="0.25">
      <c r="G18" s="179"/>
      <c r="H18" s="179"/>
      <c r="I18" s="88" t="e">
        <f>#REF!</f>
        <v>#REF!</v>
      </c>
      <c r="J18" s="179" t="s">
        <v>1842</v>
      </c>
      <c r="K18" s="47"/>
    </row>
    <row r="19" spans="2:22" ht="18.75" customHeight="1" thickBot="1" x14ac:dyDescent="0.3">
      <c r="B19" s="44" t="e">
        <f>COUNTIFS(#REF!,"DETENIDA",#REF!,#REF!)+COUNTIFS(#REF!,"DETENIDA",#REF!,#REF!)+COUNTIFS(#REF!,"DETENIDA",#REF!,#REF!)+COUNTIFS(#REF!,"DETENIDA",#REF!,#REF!)+COUNTIFS(#REF!,"DETENIDA",#REF!,#REF!)+COUNTIFS(#REF!,"DETENIDA",#REF!,#REF!)+COUNTIFS(#REF!,"DETENIDA",#REF!,#REF!)+COUNTIFS(#REF!,"DETENIDA",#REF!,#REF!)+COUNTIFS(#REF!,"DETENIDA",#REF!,#REF!)+COUNTIFS(#REF!,"DETENIDA",#REF!,#REF!)+COUNTIFS(#REF!,"DETENIDA",#REF!,#REF!)+COUNTIFS(#REF!,"DETENIDA",#REF!,#REF!)+COUNTIFS(#REF!,"DETENIDA",#REF!,#REF!)+COUNTIFS(#REF!,"DETENIDA",#REF!,#REF!)+COUNTIFS(#REF!,"DETENIDA",#REF!,#REF!)+COUNTIFS(#REF!,"DETENIDA",#REF!,#REF!)</f>
        <v>#REF!</v>
      </c>
      <c r="C19" s="45" t="s">
        <v>1831</v>
      </c>
      <c r="D19" s="45"/>
      <c r="E19" s="45"/>
      <c r="F19" s="46"/>
      <c r="G19" s="179"/>
      <c r="H19" s="179"/>
      <c r="I19" s="89">
        <v>13</v>
      </c>
      <c r="J19" s="180" t="s">
        <v>1868</v>
      </c>
      <c r="K19" s="39"/>
    </row>
    <row r="20" spans="2:22" x14ac:dyDescent="0.25">
      <c r="G20" s="179"/>
      <c r="H20" s="179"/>
      <c r="I20" s="40" t="e">
        <f>SUM(I16:I19)</f>
        <v>#REF!</v>
      </c>
      <c r="J20" s="41" t="s">
        <v>1840</v>
      </c>
      <c r="K20" s="42" t="e">
        <f>I20/B14</f>
        <v>#REF!</v>
      </c>
    </row>
    <row r="21" spans="2:22" ht="35.25" customHeight="1" x14ac:dyDescent="0.25">
      <c r="B21" s="116" t="e">
        <f>B22+B25+B28</f>
        <v>#REF!</v>
      </c>
      <c r="C21" s="182" t="s">
        <v>2237</v>
      </c>
      <c r="D21" s="182"/>
      <c r="E21" s="182"/>
      <c r="F21" s="181" t="e">
        <f>B21/B16</f>
        <v>#REF!</v>
      </c>
      <c r="G21" s="179"/>
      <c r="H21" s="179"/>
    </row>
    <row r="22" spans="2:22" x14ac:dyDescent="0.25">
      <c r="B22" s="71" t="e">
        <f>B23+B24</f>
        <v>#REF!</v>
      </c>
      <c r="C22" s="333" t="s">
        <v>2231</v>
      </c>
      <c r="D22" s="333"/>
      <c r="E22" s="333"/>
      <c r="G22" s="179"/>
      <c r="H22" s="179"/>
      <c r="I22" s="36" t="e">
        <f>I9+I16+I10</f>
        <v>#REF!</v>
      </c>
      <c r="J22" s="179" t="s">
        <v>1870</v>
      </c>
      <c r="K22" s="36"/>
      <c r="S22" s="48"/>
      <c r="T22" s="49"/>
      <c r="U22" s="49"/>
      <c r="V22" s="50"/>
    </row>
    <row r="23" spans="2:22" ht="21" customHeight="1" x14ac:dyDescent="0.25">
      <c r="B23" s="122" t="e">
        <f>COUNTIFS(#REF!,"&gt;="&amp;'Hoja6+DN (M) (5)'!N8,#REF!,"&lt;="&amp;'Hoja6+DN (M) (5)'!O8)</f>
        <v>#REF!</v>
      </c>
      <c r="C23" s="343" t="s">
        <v>2229</v>
      </c>
      <c r="D23" s="343"/>
      <c r="E23" s="343"/>
      <c r="G23" s="179"/>
      <c r="H23" s="179"/>
      <c r="K23" s="37"/>
      <c r="S23" s="48"/>
      <c r="T23" s="49"/>
      <c r="U23" s="49"/>
      <c r="V23" s="50"/>
    </row>
    <row r="24" spans="2:22" ht="21" customHeight="1" x14ac:dyDescent="0.25">
      <c r="B24" s="121" t="e">
        <f>COUNTIFS(#REF!,"&gt;="&amp;'Hoja6+DN (M) (5)'!N8,#REF!,"&lt;="&amp;'Hoja6+DN (M) (5)'!O8)</f>
        <v>#REF!</v>
      </c>
      <c r="C24" s="343" t="s">
        <v>2230</v>
      </c>
      <c r="D24" s="343"/>
      <c r="E24" s="343"/>
      <c r="G24" s="179"/>
      <c r="H24" s="179"/>
      <c r="I24" s="177" t="e">
        <f>I12+I20</f>
        <v>#REF!</v>
      </c>
      <c r="J24" s="53" t="s">
        <v>1833</v>
      </c>
      <c r="K24" s="54" t="e">
        <f>I24/B14</f>
        <v>#REF!</v>
      </c>
      <c r="S24" s="51"/>
      <c r="T24" s="52"/>
      <c r="U24" s="52"/>
      <c r="V24" s="52"/>
    </row>
    <row r="25" spans="2:22" ht="21" customHeight="1" x14ac:dyDescent="0.25">
      <c r="B25" s="71" t="e">
        <f>B26+B27</f>
        <v>#REF!</v>
      </c>
      <c r="C25" s="333" t="s">
        <v>2232</v>
      </c>
      <c r="D25" s="333"/>
      <c r="E25" s="333"/>
      <c r="G25" s="344" t="e">
        <f>I24+I26</f>
        <v>#REF!</v>
      </c>
      <c r="H25" s="344"/>
      <c r="J25" s="136"/>
      <c r="S25" s="51"/>
      <c r="T25" s="52"/>
      <c r="U25" s="52"/>
      <c r="V25" s="52"/>
    </row>
    <row r="26" spans="2:22" ht="21" customHeight="1" thickBot="1" x14ac:dyDescent="0.3">
      <c r="B26" s="69" t="e">
        <f>COUNTIFS(#REF!,"&gt;="&amp;'Hoja6+DN (M) (5)'!N9,#REF!,"&lt;="&amp;'Hoja6+DN (M) (5)'!O9)</f>
        <v>#REF!</v>
      </c>
      <c r="C26" s="343" t="s">
        <v>2229</v>
      </c>
      <c r="D26" s="343"/>
      <c r="E26" s="343"/>
      <c r="G26" s="345" t="e">
        <f>G25/B14</f>
        <v>#REF!</v>
      </c>
      <c r="H26" s="345"/>
      <c r="I26" s="55" t="e">
        <f>SUM(I27:I30)</f>
        <v>#REF!</v>
      </c>
      <c r="J26" s="56" t="s">
        <v>1834</v>
      </c>
      <c r="K26" s="57" t="e">
        <f>I26/B14</f>
        <v>#REF!</v>
      </c>
      <c r="S26" s="51"/>
      <c r="T26" s="52"/>
      <c r="U26" s="52"/>
      <c r="V26" s="52"/>
    </row>
    <row r="27" spans="2:22" ht="18" customHeight="1" x14ac:dyDescent="0.25">
      <c r="B27" s="69" t="e">
        <f>COUNTIFS(#REF!,"&gt;="&amp;'Hoja6+DN (M) (5)'!N9,#REF!,"&lt;="&amp;'Hoja6+DN (M) (5)'!O9)</f>
        <v>#REF!</v>
      </c>
      <c r="C27" s="343" t="s">
        <v>2230</v>
      </c>
      <c r="D27" s="343"/>
      <c r="E27" s="343"/>
      <c r="G27" s="179"/>
      <c r="H27" s="179"/>
      <c r="I27" s="58">
        <v>41</v>
      </c>
      <c r="J27" s="59" t="s">
        <v>1835</v>
      </c>
      <c r="K27" s="60"/>
      <c r="L27" s="31" t="s">
        <v>2006</v>
      </c>
      <c r="S27" s="51"/>
      <c r="T27" s="52"/>
      <c r="U27" s="52"/>
      <c r="V27" s="52"/>
    </row>
    <row r="28" spans="2:22" ht="21" customHeight="1" x14ac:dyDescent="0.25">
      <c r="B28" s="71">
        <f>B29+B30</f>
        <v>93</v>
      </c>
      <c r="C28" s="333" t="s">
        <v>2233</v>
      </c>
      <c r="D28" s="333"/>
      <c r="E28" s="333"/>
      <c r="G28" s="179"/>
      <c r="H28" s="179"/>
      <c r="I28" s="58">
        <v>4</v>
      </c>
      <c r="J28" s="59" t="s">
        <v>1836</v>
      </c>
      <c r="K28" s="59"/>
      <c r="S28" s="61"/>
      <c r="T28" s="52"/>
      <c r="U28" s="52"/>
      <c r="V28" s="52"/>
    </row>
    <row r="29" spans="2:22" ht="19.5" customHeight="1" x14ac:dyDescent="0.25">
      <c r="B29" s="69">
        <v>68</v>
      </c>
      <c r="C29" s="343" t="s">
        <v>2229</v>
      </c>
      <c r="D29" s="343"/>
      <c r="E29" s="343"/>
      <c r="G29" s="62"/>
      <c r="H29" s="62"/>
      <c r="I29" s="58">
        <v>41</v>
      </c>
      <c r="J29" s="59" t="s">
        <v>1837</v>
      </c>
      <c r="K29" s="59"/>
      <c r="L29" s="200" t="e">
        <f>I19+I26</f>
        <v>#REF!</v>
      </c>
      <c r="S29" s="117"/>
      <c r="T29" s="118"/>
      <c r="U29" s="118"/>
      <c r="V29" s="52"/>
    </row>
    <row r="30" spans="2:22" ht="19.5" customHeight="1" x14ac:dyDescent="0.25">
      <c r="B30" s="122">
        <v>25</v>
      </c>
      <c r="C30" s="343" t="s">
        <v>2230</v>
      </c>
      <c r="D30" s="343"/>
      <c r="E30" s="343"/>
      <c r="G30" s="62"/>
      <c r="H30" s="62"/>
      <c r="I30" s="64" t="e">
        <f>COUNTIFS(#REF!,"DETENIDA",#REF!,#REF!)+COUNTIFS(#REF!,"DETENIDA",#REF!,#REF!)</f>
        <v>#REF!</v>
      </c>
      <c r="J30" s="186" t="s">
        <v>1838</v>
      </c>
      <c r="L30" s="31">
        <v>0.24</v>
      </c>
      <c r="S30" s="117"/>
      <c r="T30" s="118"/>
      <c r="U30" s="118"/>
    </row>
    <row r="31" spans="2:22" ht="4.5" customHeight="1" x14ac:dyDescent="0.25">
      <c r="B31" s="174"/>
      <c r="C31" s="174"/>
      <c r="D31" s="174"/>
      <c r="E31" s="174"/>
      <c r="G31" s="62"/>
      <c r="H31" s="62"/>
      <c r="I31" s="64"/>
      <c r="J31" s="186"/>
      <c r="S31" s="119"/>
      <c r="T31" s="187"/>
      <c r="U31" s="188"/>
    </row>
    <row r="32" spans="2:22" ht="16.5" customHeight="1" x14ac:dyDescent="0.25">
      <c r="B32" s="123"/>
      <c r="G32" s="179"/>
      <c r="H32" s="179"/>
      <c r="I32" s="32"/>
      <c r="J32" s="91" t="s">
        <v>1883</v>
      </c>
      <c r="K32" s="186"/>
      <c r="M32" s="63"/>
      <c r="S32" s="120"/>
      <c r="T32" s="341"/>
      <c r="U32" s="342"/>
    </row>
    <row r="33" spans="1:21" ht="21" customHeight="1" x14ac:dyDescent="0.25">
      <c r="B33" s="71"/>
      <c r="I33" s="107">
        <v>1920</v>
      </c>
      <c r="J33" s="106" t="s">
        <v>1878</v>
      </c>
      <c r="K33" s="349" t="s">
        <v>2156</v>
      </c>
      <c r="S33" s="119"/>
      <c r="T33" s="341"/>
      <c r="U33" s="342"/>
    </row>
    <row r="34" spans="1:21" ht="24.75" customHeight="1" x14ac:dyDescent="0.25">
      <c r="B34" s="116">
        <f>D36+D39</f>
        <v>42</v>
      </c>
      <c r="C34" s="182" t="s">
        <v>2238</v>
      </c>
      <c r="D34" s="182"/>
      <c r="E34" s="182"/>
      <c r="F34" s="181"/>
      <c r="I34" s="107">
        <v>1236</v>
      </c>
      <c r="J34" s="106" t="s">
        <v>1879</v>
      </c>
      <c r="K34" s="350"/>
      <c r="M34" s="90"/>
      <c r="S34" s="351"/>
      <c r="T34" s="351"/>
      <c r="U34" s="351"/>
    </row>
    <row r="35" spans="1:21" ht="2.25" customHeight="1" thickBot="1" x14ac:dyDescent="0.3">
      <c r="B35" s="69"/>
      <c r="C35" s="86"/>
      <c r="D35" s="86"/>
      <c r="I35" s="108"/>
      <c r="J35" s="108"/>
      <c r="K35" s="32"/>
      <c r="S35" s="120"/>
      <c r="T35" s="352"/>
      <c r="U35" s="352"/>
    </row>
    <row r="36" spans="1:21" s="142" customFormat="1" ht="18" customHeight="1" x14ac:dyDescent="0.35">
      <c r="A36" s="193"/>
      <c r="B36" s="193"/>
      <c r="C36" s="346" t="s">
        <v>2234</v>
      </c>
      <c r="D36" s="353">
        <f>E36+E37</f>
        <v>23</v>
      </c>
      <c r="E36" s="191">
        <v>21</v>
      </c>
      <c r="F36" s="30"/>
      <c r="I36" s="143">
        <f>I34/I33</f>
        <v>0.64375000000000004</v>
      </c>
      <c r="J36" s="144" t="s">
        <v>1888</v>
      </c>
      <c r="K36" s="145"/>
      <c r="L36" s="145"/>
      <c r="N36" s="146"/>
    </row>
    <row r="37" spans="1:21" s="29" customFormat="1" ht="14.25" customHeight="1" thickBot="1" x14ac:dyDescent="0.4">
      <c r="A37" s="193"/>
      <c r="B37" s="193"/>
      <c r="C37" s="346"/>
      <c r="D37" s="354"/>
      <c r="E37" s="192">
        <v>2</v>
      </c>
      <c r="F37" s="30"/>
      <c r="I37" s="110"/>
      <c r="J37" s="105" t="s">
        <v>1884</v>
      </c>
      <c r="K37" s="92"/>
      <c r="L37" s="31"/>
      <c r="N37" s="131"/>
    </row>
    <row r="38" spans="1:21" s="29" customFormat="1" ht="16.5" customHeight="1" thickBot="1" x14ac:dyDescent="0.4">
      <c r="A38" s="193"/>
      <c r="B38" s="193"/>
      <c r="E38" s="190"/>
      <c r="F38" s="30"/>
      <c r="I38" s="107">
        <v>1171</v>
      </c>
      <c r="J38" s="106" t="s">
        <v>1880</v>
      </c>
      <c r="K38" s="92"/>
      <c r="L38" s="31"/>
    </row>
    <row r="39" spans="1:21" ht="18" customHeight="1" x14ac:dyDescent="0.35">
      <c r="A39" s="193"/>
      <c r="B39" s="193"/>
      <c r="C39" s="346" t="s">
        <v>2235</v>
      </c>
      <c r="D39" s="353">
        <f>E39+E40</f>
        <v>19</v>
      </c>
      <c r="E39" s="191">
        <v>16</v>
      </c>
      <c r="I39" s="107">
        <f>I38-105</f>
        <v>1066</v>
      </c>
      <c r="J39" s="106" t="s">
        <v>1887</v>
      </c>
    </row>
    <row r="40" spans="1:21" s="29" customFormat="1" ht="15" customHeight="1" thickBot="1" x14ac:dyDescent="0.4">
      <c r="A40" s="193"/>
      <c r="B40" s="193"/>
      <c r="C40" s="346"/>
      <c r="D40" s="354"/>
      <c r="E40" s="192">
        <v>3</v>
      </c>
      <c r="F40" s="30"/>
      <c r="H40" s="87"/>
      <c r="I40" s="107" t="e">
        <f>#REF!+#REF!</f>
        <v>#REF!</v>
      </c>
      <c r="J40" s="106" t="s">
        <v>1881</v>
      </c>
      <c r="K40" s="92"/>
      <c r="L40" s="92"/>
      <c r="N40" s="131"/>
    </row>
    <row r="41" spans="1:21" ht="11.25" customHeight="1" thickBot="1" x14ac:dyDescent="0.3">
      <c r="I41" s="109" t="e">
        <f>I40/I39</f>
        <v>#REF!</v>
      </c>
      <c r="J41" s="104" t="s">
        <v>1882</v>
      </c>
    </row>
    <row r="42" spans="1:21" x14ac:dyDescent="0.25">
      <c r="C42" s="357" t="s">
        <v>2405</v>
      </c>
      <c r="D42" s="355" t="e">
        <f>E42+E43</f>
        <v>#REF!</v>
      </c>
      <c r="E42" s="191" t="e">
        <f>#REF!</f>
        <v>#REF!</v>
      </c>
    </row>
    <row r="43" spans="1:21" ht="21.75" thickBot="1" x14ac:dyDescent="0.3">
      <c r="C43" s="357"/>
      <c r="D43" s="356"/>
      <c r="E43" s="192" t="e">
        <f>#REF!</f>
        <v>#REF!</v>
      </c>
    </row>
    <row r="44" spans="1:21" ht="12.75" customHeight="1" x14ac:dyDescent="0.25">
      <c r="C44" s="171"/>
      <c r="D44" s="197"/>
      <c r="E44" s="192"/>
    </row>
    <row r="45" spans="1:21" x14ac:dyDescent="0.25">
      <c r="B45" s="116"/>
      <c r="C45" s="182" t="s">
        <v>2239</v>
      </c>
      <c r="D45" s="182"/>
      <c r="E45" s="182"/>
      <c r="F45" s="181"/>
    </row>
    <row r="46" spans="1:21" ht="21.75" customHeight="1" thickBot="1" x14ac:dyDescent="0.3">
      <c r="B46" s="32"/>
      <c r="C46" s="32"/>
      <c r="D46" s="32"/>
      <c r="E46" s="32"/>
      <c r="F46" s="32"/>
      <c r="G46" s="32"/>
      <c r="H46" s="32"/>
      <c r="I46" s="32"/>
      <c r="L46" s="271" t="s">
        <v>2318</v>
      </c>
      <c r="M46" s="264"/>
      <c r="N46" s="272" t="s">
        <v>2366</v>
      </c>
      <c r="P46" s="264" t="s">
        <v>2383</v>
      </c>
      <c r="S46" s="264"/>
    </row>
    <row r="47" spans="1:21" x14ac:dyDescent="0.25">
      <c r="B47" s="32"/>
      <c r="C47" s="194" t="s">
        <v>2236</v>
      </c>
      <c r="D47" s="360">
        <v>1768156798.8699999</v>
      </c>
      <c r="E47" s="361"/>
      <c r="L47" s="265">
        <v>1444516789.27</v>
      </c>
      <c r="M47" s="264"/>
      <c r="N47" s="273">
        <v>1731725120.3199999</v>
      </c>
      <c r="P47" s="265">
        <v>1768156798.8699999</v>
      </c>
      <c r="S47" s="266"/>
    </row>
    <row r="48" spans="1:21" ht="37.5" x14ac:dyDescent="0.25">
      <c r="B48" s="32"/>
      <c r="C48" s="195" t="s">
        <v>2367</v>
      </c>
      <c r="D48" s="358">
        <v>459424962.35000002</v>
      </c>
      <c r="E48" s="359"/>
      <c r="L48" s="267">
        <v>546026510.28999996</v>
      </c>
      <c r="M48" s="264"/>
      <c r="N48" s="274">
        <v>122805544.3</v>
      </c>
      <c r="P48" s="267">
        <v>459424962.35000002</v>
      </c>
      <c r="S48" s="268"/>
    </row>
    <row r="49" spans="2:19" ht="21.75" thickBot="1" x14ac:dyDescent="0.3">
      <c r="B49" s="32"/>
      <c r="C49" s="196" t="s">
        <v>2319</v>
      </c>
      <c r="D49" s="347">
        <v>10018503.460000001</v>
      </c>
      <c r="E49" s="348"/>
      <c r="K49" s="94"/>
      <c r="L49" s="269">
        <v>65712592.140000001</v>
      </c>
      <c r="M49" s="264"/>
      <c r="N49" s="275">
        <v>10018503.460000001</v>
      </c>
      <c r="P49" s="269">
        <v>10018503.460000001</v>
      </c>
      <c r="S49" s="270"/>
    </row>
    <row r="50" spans="2:19" x14ac:dyDescent="0.25">
      <c r="B50" s="32"/>
    </row>
    <row r="53" spans="2:19" x14ac:dyDescent="0.25">
      <c r="C53" s="140" t="s">
        <v>2122</v>
      </c>
      <c r="D53" s="140"/>
    </row>
    <row r="54" spans="2:19" x14ac:dyDescent="0.25">
      <c r="B54" s="122" t="e">
        <f>B22</f>
        <v>#REF!</v>
      </c>
      <c r="C54" s="138" t="s">
        <v>30</v>
      </c>
      <c r="D54" s="190"/>
    </row>
    <row r="55" spans="2:19" x14ac:dyDescent="0.25">
      <c r="B55" s="137" t="e">
        <f>B25</f>
        <v>#REF!</v>
      </c>
      <c r="C55" s="139" t="s">
        <v>31</v>
      </c>
      <c r="D55" s="190"/>
    </row>
    <row r="56" spans="2:19" x14ac:dyDescent="0.25">
      <c r="B56" s="141" t="e">
        <f>SUM(B54:B55)</f>
        <v>#REF!</v>
      </c>
      <c r="C56" s="140" t="s">
        <v>2123</v>
      </c>
      <c r="D56" s="140"/>
    </row>
    <row r="57" spans="2:19" ht="21.75" thickBot="1" x14ac:dyDescent="0.3">
      <c r="C57" s="29" t="s">
        <v>1877</v>
      </c>
    </row>
    <row r="58" spans="2:19" x14ac:dyDescent="0.35">
      <c r="C58" s="101" t="s">
        <v>44</v>
      </c>
      <c r="D58" s="25"/>
      <c r="M58" s="26">
        <v>2014</v>
      </c>
      <c r="N58" s="75" t="e">
        <f>#REF!+#REF!</f>
        <v>#REF!</v>
      </c>
      <c r="O58" s="17" t="e">
        <f>#REF!+#REF!</f>
        <v>#REF!</v>
      </c>
    </row>
    <row r="59" spans="2:19" x14ac:dyDescent="0.35">
      <c r="C59" s="101" t="s">
        <v>48</v>
      </c>
      <c r="D59" s="25"/>
      <c r="M59" s="73">
        <v>2015</v>
      </c>
      <c r="N59" s="76" t="e">
        <f>#REF!+#REF!</f>
        <v>#REF!</v>
      </c>
      <c r="O59" s="15" t="e">
        <f>#REF!+#REF!</f>
        <v>#REF!</v>
      </c>
    </row>
    <row r="60" spans="2:19" x14ac:dyDescent="0.35">
      <c r="C60" s="101" t="s">
        <v>63</v>
      </c>
      <c r="D60" s="25"/>
      <c r="F60" s="29"/>
      <c r="M60" s="73">
        <v>2016</v>
      </c>
      <c r="N60" s="76" t="e">
        <f>#REF!+#REF!</f>
        <v>#REF!</v>
      </c>
      <c r="O60" s="15" t="e">
        <f>#REF!+#REF!</f>
        <v>#REF!</v>
      </c>
    </row>
    <row r="61" spans="2:19" x14ac:dyDescent="0.35">
      <c r="C61" s="101" t="s">
        <v>187</v>
      </c>
      <c r="D61" s="25"/>
      <c r="M61" s="73">
        <v>2017</v>
      </c>
      <c r="N61" s="76" t="e">
        <f>#REF!+#REF!</f>
        <v>#REF!</v>
      </c>
      <c r="O61" s="15" t="e">
        <f>#REF!+#REF!</f>
        <v>#REF!</v>
      </c>
    </row>
    <row r="62" spans="2:19" ht="21.75" thickBot="1" x14ac:dyDescent="0.4">
      <c r="C62" s="101" t="s">
        <v>735</v>
      </c>
      <c r="D62" s="25"/>
      <c r="M62" s="74">
        <v>2018</v>
      </c>
      <c r="N62" s="77" t="e">
        <f>#REF!+#REF!</f>
        <v>#REF!</v>
      </c>
      <c r="O62" s="16" t="e">
        <f>#REF!+#REF!</f>
        <v>#REF!</v>
      </c>
      <c r="Q62" s="32">
        <f>62+24</f>
        <v>86</v>
      </c>
    </row>
    <row r="63" spans="2:19" ht="21" customHeight="1" thickBot="1" x14ac:dyDescent="0.3">
      <c r="C63" s="101" t="s">
        <v>168</v>
      </c>
      <c r="D63" s="25"/>
      <c r="M63" s="189"/>
      <c r="N63" s="189"/>
      <c r="O63" s="189"/>
    </row>
    <row r="64" spans="2:19" ht="21.75" thickBot="1" x14ac:dyDescent="0.4">
      <c r="M64" s="24" t="s">
        <v>29</v>
      </c>
      <c r="N64" s="23" t="e">
        <f>SUM(N58:N63)</f>
        <v>#REF!</v>
      </c>
      <c r="O64" s="7" t="e">
        <f>SUM(O58:O63)</f>
        <v>#REF!</v>
      </c>
    </row>
    <row r="65" spans="1:22" x14ac:dyDescent="0.25">
      <c r="C65"/>
      <c r="D65"/>
      <c r="H65" s="30"/>
    </row>
    <row r="66" spans="1:22" x14ac:dyDescent="0.25">
      <c r="C66"/>
      <c r="D66"/>
    </row>
    <row r="67" spans="1:22" s="29" customFormat="1" x14ac:dyDescent="0.25">
      <c r="A67" s="32"/>
      <c r="B67" s="28"/>
      <c r="C67"/>
      <c r="D67"/>
      <c r="F67" s="30"/>
      <c r="I67" s="28"/>
      <c r="K67" s="31"/>
      <c r="L67" s="31"/>
      <c r="M67" s="32"/>
      <c r="N67" s="79"/>
      <c r="O67" s="32"/>
      <c r="P67" s="32"/>
      <c r="Q67" s="32"/>
      <c r="R67" s="32"/>
      <c r="S67" s="32"/>
      <c r="T67" s="32"/>
      <c r="U67" s="32"/>
      <c r="V67" s="32"/>
    </row>
    <row r="68" spans="1:22" s="29" customFormat="1" x14ac:dyDescent="0.25">
      <c r="A68" s="32"/>
      <c r="B68" s="28"/>
      <c r="C68"/>
      <c r="D68"/>
      <c r="F68" s="30"/>
      <c r="I68" s="28"/>
      <c r="K68" s="31"/>
      <c r="L68" s="31"/>
      <c r="M68" s="32"/>
      <c r="N68" s="79"/>
      <c r="O68" s="32"/>
      <c r="P68" s="32"/>
      <c r="Q68" s="32"/>
      <c r="R68" s="32"/>
      <c r="S68" s="32"/>
      <c r="T68" s="32"/>
      <c r="U68" s="32"/>
      <c r="V68" s="32"/>
    </row>
    <row r="69" spans="1:22" s="29" customFormat="1" x14ac:dyDescent="0.25">
      <c r="A69" s="32"/>
      <c r="B69" s="28"/>
      <c r="C69"/>
      <c r="D69"/>
      <c r="F69" s="30"/>
      <c r="I69" s="28"/>
      <c r="K69" s="31"/>
      <c r="L69" s="31"/>
      <c r="M69" s="32"/>
      <c r="N69" s="79"/>
      <c r="O69" s="32"/>
      <c r="P69" s="32"/>
      <c r="Q69" s="32"/>
      <c r="R69" s="32"/>
      <c r="S69" s="32"/>
      <c r="T69" s="32"/>
      <c r="U69" s="32"/>
      <c r="V69" s="32"/>
    </row>
    <row r="70" spans="1:22" s="29" customFormat="1" x14ac:dyDescent="0.25">
      <c r="A70" s="32"/>
      <c r="B70" s="28"/>
      <c r="C70"/>
      <c r="D70"/>
      <c r="F70" s="30"/>
      <c r="I70" s="28"/>
      <c r="K70" s="31"/>
      <c r="L70" s="31"/>
      <c r="M70" s="32"/>
      <c r="N70" s="79"/>
      <c r="O70" s="32"/>
      <c r="P70" s="32"/>
      <c r="Q70" s="32"/>
      <c r="R70" s="32"/>
      <c r="S70" s="32"/>
      <c r="T70" s="32"/>
      <c r="U70" s="32"/>
      <c r="V70" s="32"/>
    </row>
    <row r="71" spans="1:22" s="29" customFormat="1" x14ac:dyDescent="0.25">
      <c r="A71" s="32"/>
      <c r="B71" s="28"/>
      <c r="C71"/>
      <c r="D71"/>
      <c r="F71" s="30"/>
      <c r="I71" s="28"/>
      <c r="K71" s="31"/>
      <c r="L71" s="31"/>
      <c r="M71" s="32"/>
      <c r="N71" s="79"/>
      <c r="O71" s="32"/>
      <c r="P71" s="32"/>
      <c r="Q71" s="32"/>
      <c r="R71" s="32"/>
      <c r="S71" s="32"/>
      <c r="T71" s="32"/>
      <c r="U71" s="32"/>
      <c r="V71" s="32"/>
    </row>
    <row r="72" spans="1:22" s="29" customFormat="1" x14ac:dyDescent="0.25">
      <c r="A72" s="32"/>
      <c r="B72" s="28"/>
      <c r="C72"/>
      <c r="D72"/>
      <c r="F72" s="30"/>
      <c r="I72" s="28"/>
      <c r="K72" s="31"/>
      <c r="L72" s="31"/>
      <c r="M72" s="32"/>
      <c r="N72" s="79"/>
      <c r="O72" s="32"/>
      <c r="P72" s="32"/>
      <c r="Q72" s="32"/>
      <c r="R72" s="32"/>
      <c r="S72" s="32"/>
      <c r="T72" s="32"/>
      <c r="U72" s="32"/>
      <c r="V72" s="32"/>
    </row>
    <row r="73" spans="1:22" s="29" customFormat="1" x14ac:dyDescent="0.25">
      <c r="A73" s="32"/>
      <c r="B73" s="28"/>
      <c r="C73"/>
      <c r="D73"/>
      <c r="F73" s="30"/>
      <c r="I73" s="28"/>
      <c r="K73" s="31"/>
      <c r="L73" s="31"/>
      <c r="M73" s="32"/>
      <c r="N73" s="79"/>
      <c r="O73" s="32"/>
      <c r="P73" s="32"/>
      <c r="Q73" s="32"/>
      <c r="R73" s="32"/>
      <c r="S73" s="32"/>
      <c r="T73" s="32"/>
      <c r="U73" s="32"/>
      <c r="V73" s="32"/>
    </row>
    <row r="74" spans="1:22" s="29" customFormat="1" x14ac:dyDescent="0.25">
      <c r="A74" s="32"/>
      <c r="B74" s="28"/>
      <c r="C74"/>
      <c r="D74"/>
      <c r="F74" s="30"/>
      <c r="I74" s="28"/>
      <c r="K74" s="31"/>
      <c r="L74" s="31"/>
      <c r="M74" s="32"/>
      <c r="N74" s="79"/>
      <c r="O74" s="32"/>
      <c r="P74" s="32"/>
      <c r="Q74" s="32"/>
      <c r="R74" s="32"/>
      <c r="S74" s="32"/>
      <c r="T74" s="32"/>
      <c r="U74" s="32"/>
      <c r="V74" s="32"/>
    </row>
    <row r="75" spans="1:22" s="29" customFormat="1" x14ac:dyDescent="0.25">
      <c r="A75" s="32"/>
      <c r="B75" s="28"/>
      <c r="C75"/>
      <c r="D75"/>
      <c r="F75" s="30"/>
      <c r="I75" s="28"/>
      <c r="K75" s="31"/>
      <c r="L75" s="31"/>
      <c r="M75" s="32"/>
      <c r="N75" s="79"/>
      <c r="O75" s="32"/>
      <c r="P75" s="32"/>
      <c r="Q75" s="32"/>
      <c r="R75" s="32"/>
      <c r="S75" s="32"/>
      <c r="T75" s="32"/>
      <c r="U75" s="32"/>
      <c r="V75" s="32"/>
    </row>
    <row r="76" spans="1:22" s="29" customFormat="1" x14ac:dyDescent="0.25">
      <c r="A76" s="32"/>
      <c r="B76" s="28"/>
      <c r="C76"/>
      <c r="D76"/>
      <c r="F76" s="30"/>
      <c r="I76" s="28"/>
      <c r="K76" s="31"/>
      <c r="L76" s="31"/>
      <c r="M76" s="32"/>
      <c r="N76" s="79"/>
      <c r="O76" s="32"/>
      <c r="P76" s="32"/>
      <c r="Q76" s="32"/>
      <c r="R76" s="32"/>
      <c r="S76" s="32"/>
      <c r="T76" s="32"/>
      <c r="U76" s="32"/>
      <c r="V76" s="32"/>
    </row>
    <row r="77" spans="1:22" s="29" customFormat="1" x14ac:dyDescent="0.25">
      <c r="A77" s="32"/>
      <c r="B77" s="28"/>
      <c r="C77"/>
      <c r="D77"/>
      <c r="F77" s="30"/>
      <c r="I77" s="28"/>
      <c r="K77" s="31"/>
      <c r="L77" s="31"/>
      <c r="M77" s="32"/>
      <c r="N77" s="79"/>
      <c r="O77" s="32"/>
      <c r="P77" s="32"/>
      <c r="Q77" s="32"/>
      <c r="R77" s="32"/>
      <c r="S77" s="32"/>
      <c r="T77" s="32"/>
      <c r="U77" s="32"/>
      <c r="V77" s="32"/>
    </row>
    <row r="78" spans="1:22" s="29" customFormat="1" x14ac:dyDescent="0.25">
      <c r="A78" s="32"/>
      <c r="B78" s="28"/>
      <c r="C78"/>
      <c r="D78"/>
      <c r="F78" s="30"/>
      <c r="I78" s="28"/>
      <c r="K78" s="31"/>
      <c r="L78" s="31"/>
      <c r="M78" s="32"/>
      <c r="N78" s="79"/>
      <c r="O78" s="32"/>
      <c r="P78" s="32"/>
      <c r="Q78" s="32"/>
      <c r="R78" s="32"/>
      <c r="S78" s="32"/>
      <c r="T78" s="32"/>
      <c r="U78" s="32"/>
      <c r="V78" s="32"/>
    </row>
    <row r="79" spans="1:22" s="29" customFormat="1" x14ac:dyDescent="0.25">
      <c r="A79" s="32"/>
      <c r="B79" s="28"/>
      <c r="C79"/>
      <c r="D79"/>
      <c r="F79" s="30"/>
      <c r="I79" s="28"/>
      <c r="K79" s="31"/>
      <c r="L79" s="31"/>
      <c r="M79" s="32"/>
      <c r="N79" s="79"/>
      <c r="O79" s="32"/>
      <c r="P79" s="32"/>
      <c r="Q79" s="32"/>
      <c r="R79" s="32"/>
      <c r="S79" s="32"/>
      <c r="T79" s="32"/>
      <c r="U79" s="32"/>
      <c r="V79" s="32"/>
    </row>
    <row r="80" spans="1:22" s="29" customFormat="1" x14ac:dyDescent="0.25">
      <c r="A80" s="32"/>
      <c r="B80" s="28"/>
      <c r="C80"/>
      <c r="D80"/>
      <c r="F80" s="30"/>
      <c r="I80" s="28"/>
      <c r="K80" s="31"/>
      <c r="L80" s="31"/>
      <c r="M80" s="32"/>
      <c r="N80" s="79"/>
      <c r="O80" s="32"/>
      <c r="P80" s="32"/>
      <c r="Q80" s="32"/>
      <c r="R80" s="32"/>
      <c r="S80" s="32"/>
      <c r="T80" s="32"/>
      <c r="U80" s="32"/>
      <c r="V80" s="32"/>
    </row>
    <row r="81" spans="1:22" s="29" customFormat="1" x14ac:dyDescent="0.25">
      <c r="A81" s="32"/>
      <c r="B81" s="28"/>
      <c r="C81"/>
      <c r="D81"/>
      <c r="F81" s="30"/>
      <c r="I81" s="28"/>
      <c r="K81" s="31"/>
      <c r="L81" s="31"/>
      <c r="M81" s="32"/>
      <c r="N81" s="79"/>
      <c r="O81" s="32"/>
      <c r="P81" s="32"/>
      <c r="Q81" s="32"/>
      <c r="R81" s="32"/>
      <c r="S81" s="32"/>
      <c r="T81" s="32"/>
      <c r="U81" s="32"/>
      <c r="V81" s="32"/>
    </row>
    <row r="82" spans="1:22" s="29" customFormat="1" x14ac:dyDescent="0.25">
      <c r="A82" s="32"/>
      <c r="B82" s="28"/>
      <c r="C82"/>
      <c r="D82"/>
      <c r="F82" s="30"/>
      <c r="I82" s="28"/>
      <c r="K82" s="31"/>
      <c r="L82" s="31"/>
      <c r="M82" s="32"/>
      <c r="N82" s="79"/>
      <c r="O82" s="32"/>
      <c r="P82" s="32"/>
      <c r="Q82" s="32"/>
      <c r="R82" s="32"/>
      <c r="S82" s="32"/>
      <c r="T82" s="32"/>
      <c r="U82" s="32"/>
      <c r="V82" s="32"/>
    </row>
    <row r="83" spans="1:22" s="29" customFormat="1" x14ac:dyDescent="0.25">
      <c r="A83" s="32"/>
      <c r="B83" s="28"/>
      <c r="C83"/>
      <c r="D83"/>
      <c r="F83" s="30"/>
      <c r="I83" s="28"/>
      <c r="K83" s="31"/>
      <c r="L83" s="31"/>
      <c r="M83" s="32"/>
      <c r="N83" s="79"/>
      <c r="O83" s="32"/>
      <c r="P83" s="32"/>
      <c r="Q83" s="32"/>
      <c r="R83" s="32"/>
      <c r="S83" s="32"/>
      <c r="T83" s="32"/>
      <c r="U83" s="32"/>
      <c r="V83" s="32"/>
    </row>
    <row r="84" spans="1:22" s="29" customFormat="1" x14ac:dyDescent="0.25">
      <c r="A84" s="32"/>
      <c r="B84" s="28"/>
      <c r="C84"/>
      <c r="D84"/>
      <c r="F84" s="30"/>
      <c r="I84" s="28"/>
      <c r="K84" s="31"/>
      <c r="L84" s="31"/>
      <c r="M84" s="32"/>
      <c r="N84" s="79"/>
      <c r="O84" s="32"/>
      <c r="P84" s="32"/>
      <c r="Q84" s="32"/>
      <c r="R84" s="32"/>
      <c r="S84" s="32"/>
      <c r="T84" s="32"/>
      <c r="U84" s="32"/>
      <c r="V84" s="32"/>
    </row>
    <row r="85" spans="1:22" s="29" customFormat="1" x14ac:dyDescent="0.25">
      <c r="A85" s="32"/>
      <c r="B85" s="28"/>
      <c r="C85"/>
      <c r="D85"/>
      <c r="F85" s="30"/>
      <c r="I85" s="28"/>
      <c r="K85" s="31"/>
      <c r="L85" s="31"/>
      <c r="M85" s="32"/>
      <c r="N85" s="79"/>
      <c r="O85" s="32"/>
      <c r="P85" s="32"/>
      <c r="Q85" s="32"/>
      <c r="R85" s="32"/>
      <c r="S85" s="32"/>
      <c r="T85" s="32"/>
      <c r="U85" s="32"/>
      <c r="V85" s="32"/>
    </row>
    <row r="86" spans="1:22" s="29" customFormat="1" x14ac:dyDescent="0.25">
      <c r="A86" s="32"/>
      <c r="B86" s="28"/>
      <c r="C86"/>
      <c r="D86"/>
      <c r="F86" s="30"/>
      <c r="I86" s="28"/>
      <c r="K86" s="31"/>
      <c r="L86" s="31"/>
      <c r="M86" s="32"/>
      <c r="N86" s="79"/>
      <c r="O86" s="32"/>
      <c r="P86" s="32"/>
      <c r="Q86" s="32"/>
      <c r="R86" s="32"/>
      <c r="S86" s="32"/>
      <c r="T86" s="32"/>
      <c r="U86" s="32"/>
      <c r="V86" s="32"/>
    </row>
    <row r="87" spans="1:22" s="29" customFormat="1" x14ac:dyDescent="0.25">
      <c r="A87" s="32"/>
      <c r="B87" s="28"/>
      <c r="C87"/>
      <c r="D87"/>
      <c r="F87" s="30"/>
      <c r="I87" s="28"/>
      <c r="K87" s="31"/>
      <c r="L87" s="31"/>
      <c r="M87" s="32"/>
      <c r="N87" s="79"/>
      <c r="O87" s="32"/>
      <c r="P87" s="32"/>
      <c r="Q87" s="32"/>
      <c r="R87" s="32"/>
      <c r="S87" s="32"/>
      <c r="T87" s="32"/>
      <c r="U87" s="32"/>
      <c r="V87" s="32"/>
    </row>
    <row r="88" spans="1:22" s="29" customFormat="1" x14ac:dyDescent="0.25">
      <c r="A88" s="32"/>
      <c r="B88" s="28"/>
      <c r="C88"/>
      <c r="D88"/>
      <c r="F88" s="30"/>
      <c r="I88" s="28"/>
      <c r="K88" s="31"/>
      <c r="L88" s="31"/>
      <c r="M88" s="32"/>
      <c r="N88" s="79"/>
      <c r="O88" s="32"/>
      <c r="P88" s="32"/>
      <c r="Q88" s="32"/>
      <c r="R88" s="32"/>
      <c r="S88" s="32"/>
      <c r="T88" s="32"/>
      <c r="U88" s="32"/>
      <c r="V88" s="32"/>
    </row>
    <row r="89" spans="1:22" s="29" customFormat="1" x14ac:dyDescent="0.25">
      <c r="A89" s="32"/>
      <c r="B89" s="28"/>
      <c r="C89"/>
      <c r="D89"/>
      <c r="F89" s="30"/>
      <c r="I89" s="28"/>
      <c r="K89" s="31"/>
      <c r="L89" s="31"/>
      <c r="M89" s="32"/>
      <c r="N89" s="79"/>
      <c r="O89" s="32"/>
      <c r="P89" s="32"/>
      <c r="Q89" s="32"/>
      <c r="R89" s="32"/>
      <c r="S89" s="32"/>
      <c r="T89" s="32"/>
      <c r="U89" s="32"/>
      <c r="V89" s="32"/>
    </row>
    <row r="90" spans="1:22" s="29" customFormat="1" x14ac:dyDescent="0.25">
      <c r="A90" s="32"/>
      <c r="B90" s="28"/>
      <c r="C90"/>
      <c r="D90"/>
      <c r="F90" s="30"/>
      <c r="I90" s="28"/>
      <c r="K90" s="31"/>
      <c r="L90" s="31"/>
      <c r="M90" s="32"/>
      <c r="N90" s="79"/>
      <c r="O90" s="32"/>
      <c r="P90" s="32"/>
      <c r="Q90" s="32"/>
      <c r="R90" s="32"/>
      <c r="S90" s="32"/>
      <c r="T90" s="32"/>
      <c r="U90" s="32"/>
      <c r="V90" s="32"/>
    </row>
    <row r="91" spans="1:22" s="29" customFormat="1" x14ac:dyDescent="0.25">
      <c r="A91" s="32"/>
      <c r="B91" s="28"/>
      <c r="C91"/>
      <c r="D91"/>
      <c r="F91" s="30"/>
      <c r="I91" s="28"/>
      <c r="K91" s="31"/>
      <c r="L91" s="31"/>
      <c r="M91" s="32"/>
      <c r="N91" s="79"/>
      <c r="O91" s="32"/>
      <c r="P91" s="32"/>
      <c r="Q91" s="32"/>
      <c r="R91" s="32"/>
      <c r="S91" s="32"/>
      <c r="T91" s="32"/>
      <c r="U91" s="32"/>
      <c r="V91" s="32"/>
    </row>
    <row r="92" spans="1:22" s="29" customFormat="1" x14ac:dyDescent="0.25">
      <c r="A92" s="32"/>
      <c r="B92" s="28"/>
      <c r="C92"/>
      <c r="D92"/>
      <c r="F92" s="30"/>
      <c r="I92" s="28"/>
      <c r="K92" s="31"/>
      <c r="L92" s="31"/>
      <c r="M92" s="32"/>
      <c r="N92" s="79"/>
      <c r="O92" s="32"/>
      <c r="P92" s="32"/>
      <c r="Q92" s="32"/>
      <c r="R92" s="32"/>
      <c r="S92" s="32"/>
      <c r="T92" s="32"/>
      <c r="U92" s="32"/>
      <c r="V92" s="32"/>
    </row>
    <row r="93" spans="1:22" s="29" customFormat="1" x14ac:dyDescent="0.25">
      <c r="A93" s="32"/>
      <c r="B93" s="28"/>
      <c r="C93"/>
      <c r="D93"/>
      <c r="F93" s="30"/>
      <c r="I93" s="28"/>
      <c r="K93" s="31"/>
      <c r="L93" s="31"/>
      <c r="M93" s="32"/>
      <c r="N93" s="79"/>
      <c r="O93" s="32"/>
      <c r="P93" s="32"/>
      <c r="Q93" s="32"/>
      <c r="R93" s="32"/>
      <c r="S93" s="32"/>
      <c r="T93" s="32"/>
      <c r="U93" s="32"/>
      <c r="V93" s="32"/>
    </row>
    <row r="94" spans="1:22" s="29" customFormat="1" x14ac:dyDescent="0.25">
      <c r="A94" s="32"/>
      <c r="B94" s="28"/>
      <c r="C94"/>
      <c r="D94"/>
      <c r="F94" s="30"/>
      <c r="I94" s="28"/>
      <c r="K94" s="31"/>
      <c r="L94" s="31"/>
      <c r="M94" s="32"/>
      <c r="N94" s="79"/>
      <c r="O94" s="32"/>
      <c r="P94" s="32"/>
      <c r="Q94" s="32"/>
      <c r="R94" s="32"/>
      <c r="S94" s="32"/>
      <c r="T94" s="32"/>
      <c r="U94" s="32"/>
      <c r="V94" s="32"/>
    </row>
    <row r="95" spans="1:22" s="29" customFormat="1" x14ac:dyDescent="0.25">
      <c r="A95" s="32"/>
      <c r="B95" s="28"/>
      <c r="C95"/>
      <c r="D95"/>
      <c r="F95" s="30"/>
      <c r="I95" s="28"/>
      <c r="K95" s="31"/>
      <c r="L95" s="31"/>
      <c r="M95" s="32"/>
      <c r="N95" s="79"/>
      <c r="O95" s="32"/>
      <c r="P95" s="32"/>
      <c r="Q95" s="32"/>
      <c r="R95" s="32"/>
      <c r="S95" s="32"/>
      <c r="T95" s="32"/>
      <c r="U95" s="32"/>
      <c r="V95" s="32"/>
    </row>
    <row r="96" spans="1:22" s="29" customFormat="1" x14ac:dyDescent="0.25">
      <c r="A96" s="32"/>
      <c r="B96" s="28"/>
      <c r="C96"/>
      <c r="D96"/>
      <c r="F96" s="30"/>
      <c r="I96" s="28"/>
      <c r="K96" s="31"/>
      <c r="L96" s="31"/>
      <c r="M96" s="32"/>
      <c r="N96" s="79"/>
      <c r="O96" s="32"/>
      <c r="P96" s="32"/>
      <c r="Q96" s="32"/>
      <c r="R96" s="32"/>
      <c r="S96" s="32"/>
      <c r="T96" s="32"/>
      <c r="U96" s="32"/>
      <c r="V96" s="32"/>
    </row>
    <row r="97" spans="1:22" s="29" customFormat="1" x14ac:dyDescent="0.25">
      <c r="A97" s="32"/>
      <c r="B97" s="28"/>
      <c r="C97"/>
      <c r="D97"/>
      <c r="F97" s="30"/>
      <c r="I97" s="28"/>
      <c r="K97" s="31"/>
      <c r="L97" s="31"/>
      <c r="M97" s="32"/>
      <c r="N97" s="79"/>
      <c r="O97" s="32"/>
      <c r="P97" s="32"/>
      <c r="Q97" s="32"/>
      <c r="R97" s="32"/>
      <c r="S97" s="32"/>
      <c r="T97" s="32"/>
      <c r="U97" s="32"/>
      <c r="V97" s="32"/>
    </row>
    <row r="98" spans="1:22" s="29" customFormat="1" x14ac:dyDescent="0.25">
      <c r="A98" s="32"/>
      <c r="B98" s="28"/>
      <c r="C98"/>
      <c r="D98"/>
      <c r="F98" s="30"/>
      <c r="I98" s="28"/>
      <c r="K98" s="31"/>
      <c r="L98" s="31"/>
      <c r="M98" s="32"/>
      <c r="N98" s="79"/>
      <c r="O98" s="32"/>
      <c r="P98" s="32"/>
      <c r="Q98" s="32"/>
      <c r="R98" s="32"/>
      <c r="S98" s="32"/>
      <c r="T98" s="32"/>
      <c r="U98" s="32"/>
      <c r="V98" s="32"/>
    </row>
    <row r="99" spans="1:22" s="29" customFormat="1" x14ac:dyDescent="0.25">
      <c r="A99" s="32"/>
      <c r="B99" s="28"/>
      <c r="C99"/>
      <c r="D99"/>
      <c r="F99" s="30"/>
      <c r="I99" s="28"/>
      <c r="K99" s="31"/>
      <c r="L99" s="31"/>
      <c r="M99" s="32"/>
      <c r="N99" s="79"/>
      <c r="O99" s="32"/>
      <c r="P99" s="32"/>
      <c r="Q99" s="32"/>
      <c r="R99" s="32"/>
      <c r="S99" s="32"/>
      <c r="T99" s="32"/>
      <c r="U99" s="32"/>
      <c r="V99" s="32"/>
    </row>
    <row r="100" spans="1:22" s="29" customFormat="1" x14ac:dyDescent="0.25">
      <c r="A100" s="32"/>
      <c r="B100" s="28"/>
      <c r="C100"/>
      <c r="D100"/>
      <c r="F100" s="30"/>
      <c r="I100" s="28"/>
      <c r="K100" s="31"/>
      <c r="L100" s="31"/>
      <c r="M100" s="32"/>
      <c r="N100" s="79"/>
      <c r="O100" s="32"/>
      <c r="P100" s="32"/>
      <c r="Q100" s="32"/>
      <c r="R100" s="32"/>
      <c r="S100" s="32"/>
      <c r="T100" s="32"/>
      <c r="U100" s="32"/>
      <c r="V100" s="32"/>
    </row>
    <row r="101" spans="1:22" s="29" customFormat="1" x14ac:dyDescent="0.25">
      <c r="A101" s="32"/>
      <c r="B101" s="28"/>
      <c r="C101"/>
      <c r="D101"/>
      <c r="F101" s="30"/>
      <c r="I101" s="28"/>
      <c r="K101" s="31"/>
      <c r="L101" s="31"/>
      <c r="M101" s="32"/>
      <c r="N101" s="79"/>
      <c r="O101" s="32"/>
      <c r="P101" s="32"/>
      <c r="Q101" s="32"/>
      <c r="R101" s="32"/>
      <c r="S101" s="32"/>
      <c r="T101" s="32"/>
      <c r="U101" s="32"/>
      <c r="V101" s="32"/>
    </row>
    <row r="102" spans="1:22" s="29" customFormat="1" x14ac:dyDescent="0.25">
      <c r="A102" s="32"/>
      <c r="B102" s="28"/>
      <c r="C102"/>
      <c r="D102"/>
      <c r="F102" s="30"/>
      <c r="I102" s="28"/>
      <c r="K102" s="31"/>
      <c r="L102" s="31"/>
      <c r="M102" s="32"/>
      <c r="N102" s="79"/>
      <c r="O102" s="32"/>
      <c r="P102" s="32"/>
      <c r="Q102" s="32"/>
      <c r="R102" s="32"/>
      <c r="S102" s="32"/>
      <c r="T102" s="32"/>
      <c r="U102" s="32"/>
      <c r="V102" s="32"/>
    </row>
    <row r="103" spans="1:22" s="29" customFormat="1" x14ac:dyDescent="0.25">
      <c r="A103" s="32"/>
      <c r="B103" s="28"/>
      <c r="C103"/>
      <c r="D103"/>
      <c r="F103" s="30"/>
      <c r="I103" s="28"/>
      <c r="K103" s="31"/>
      <c r="L103" s="31"/>
      <c r="M103" s="32"/>
      <c r="N103" s="79"/>
      <c r="O103" s="32"/>
      <c r="P103" s="32"/>
      <c r="Q103" s="32"/>
      <c r="R103" s="32"/>
      <c r="S103" s="32"/>
      <c r="T103" s="32"/>
      <c r="U103" s="32"/>
      <c r="V103" s="32"/>
    </row>
    <row r="104" spans="1:22" s="29" customFormat="1" x14ac:dyDescent="0.25">
      <c r="A104" s="32"/>
      <c r="B104" s="28"/>
      <c r="C104"/>
      <c r="D104"/>
      <c r="F104" s="30"/>
      <c r="I104" s="28"/>
      <c r="K104" s="31"/>
      <c r="L104" s="31"/>
      <c r="M104" s="32"/>
      <c r="N104" s="79"/>
      <c r="O104" s="32"/>
      <c r="P104" s="32"/>
      <c r="Q104" s="32"/>
      <c r="R104" s="32"/>
      <c r="S104" s="32"/>
      <c r="T104" s="32"/>
      <c r="U104" s="32"/>
      <c r="V104" s="32"/>
    </row>
    <row r="105" spans="1:22" s="29" customFormat="1" x14ac:dyDescent="0.25">
      <c r="A105" s="32"/>
      <c r="B105" s="28"/>
      <c r="C105"/>
      <c r="D105"/>
      <c r="F105" s="30"/>
      <c r="I105" s="28"/>
      <c r="K105" s="31"/>
      <c r="L105" s="31"/>
      <c r="M105" s="32"/>
      <c r="N105" s="79"/>
      <c r="O105" s="32"/>
      <c r="P105" s="32"/>
      <c r="Q105" s="32"/>
      <c r="R105" s="32"/>
      <c r="S105" s="32"/>
      <c r="T105" s="32"/>
      <c r="U105" s="32"/>
      <c r="V105" s="32"/>
    </row>
    <row r="106" spans="1:22" s="29" customFormat="1" x14ac:dyDescent="0.25">
      <c r="A106" s="32"/>
      <c r="B106" s="28"/>
      <c r="C106"/>
      <c r="D106"/>
      <c r="F106" s="30"/>
      <c r="I106" s="28"/>
      <c r="K106" s="31"/>
      <c r="L106" s="31"/>
      <c r="M106" s="32"/>
      <c r="N106" s="79"/>
      <c r="O106" s="32"/>
      <c r="P106" s="32"/>
      <c r="Q106" s="32"/>
      <c r="R106" s="32"/>
      <c r="S106" s="32"/>
      <c r="T106" s="32"/>
      <c r="U106" s="32"/>
      <c r="V106" s="32"/>
    </row>
    <row r="107" spans="1:22" s="29" customFormat="1" x14ac:dyDescent="0.25">
      <c r="A107" s="32"/>
      <c r="B107" s="28"/>
      <c r="C107"/>
      <c r="D107"/>
      <c r="F107" s="30"/>
      <c r="I107" s="28"/>
      <c r="K107" s="31"/>
      <c r="L107" s="31"/>
      <c r="M107" s="32"/>
      <c r="N107" s="79"/>
      <c r="O107" s="32"/>
      <c r="P107" s="32"/>
      <c r="Q107" s="32"/>
      <c r="R107" s="32"/>
      <c r="S107" s="32"/>
      <c r="T107" s="32"/>
      <c r="U107" s="32"/>
      <c r="V107" s="32"/>
    </row>
    <row r="108" spans="1:22" s="29" customFormat="1" x14ac:dyDescent="0.25">
      <c r="A108" s="32"/>
      <c r="B108" s="28"/>
      <c r="C108"/>
      <c r="D108"/>
      <c r="F108" s="30"/>
      <c r="I108" s="28"/>
      <c r="K108" s="31"/>
      <c r="L108" s="31"/>
      <c r="M108" s="32"/>
      <c r="N108" s="79"/>
      <c r="O108" s="32"/>
      <c r="P108" s="32"/>
      <c r="Q108" s="32"/>
      <c r="R108" s="32"/>
      <c r="S108" s="32"/>
      <c r="T108" s="32"/>
      <c r="U108" s="32"/>
      <c r="V108" s="32"/>
    </row>
    <row r="109" spans="1:22" s="29" customFormat="1" x14ac:dyDescent="0.25">
      <c r="A109" s="32"/>
      <c r="B109" s="28"/>
      <c r="C109"/>
      <c r="D109"/>
      <c r="F109" s="30"/>
      <c r="I109" s="28"/>
      <c r="K109" s="31"/>
      <c r="L109" s="31"/>
      <c r="M109" s="32"/>
      <c r="N109" s="79"/>
      <c r="O109" s="32"/>
      <c r="P109" s="32"/>
      <c r="Q109" s="32"/>
      <c r="R109" s="32"/>
      <c r="S109" s="32"/>
      <c r="T109" s="32"/>
      <c r="U109" s="32"/>
      <c r="V109" s="32"/>
    </row>
    <row r="110" spans="1:22" s="29" customFormat="1" x14ac:dyDescent="0.25">
      <c r="A110" s="32"/>
      <c r="B110" s="28"/>
      <c r="C110"/>
      <c r="D110"/>
      <c r="F110" s="30"/>
      <c r="I110" s="28"/>
      <c r="K110" s="31"/>
      <c r="L110" s="31"/>
      <c r="M110" s="32"/>
      <c r="N110" s="79"/>
      <c r="O110" s="32"/>
      <c r="P110" s="32"/>
      <c r="Q110" s="32"/>
      <c r="R110" s="32"/>
      <c r="S110" s="32"/>
      <c r="T110" s="32"/>
      <c r="U110" s="32"/>
      <c r="V110" s="32"/>
    </row>
    <row r="111" spans="1:22" s="29" customFormat="1" x14ac:dyDescent="0.25">
      <c r="A111" s="32"/>
      <c r="B111" s="28"/>
      <c r="C111"/>
      <c r="D111"/>
      <c r="F111" s="30"/>
      <c r="I111" s="28"/>
      <c r="K111" s="31"/>
      <c r="L111" s="31"/>
      <c r="M111" s="32"/>
      <c r="N111" s="79"/>
      <c r="O111" s="32"/>
      <c r="P111" s="32"/>
      <c r="Q111" s="32"/>
      <c r="R111" s="32"/>
      <c r="S111" s="32"/>
      <c r="T111" s="32"/>
      <c r="U111" s="32"/>
      <c r="V111" s="32"/>
    </row>
    <row r="112" spans="1:22" s="29" customFormat="1" x14ac:dyDescent="0.25">
      <c r="A112" s="32"/>
      <c r="B112" s="28"/>
      <c r="C112"/>
      <c r="D112"/>
      <c r="F112" s="30"/>
      <c r="I112" s="28"/>
      <c r="K112" s="31"/>
      <c r="L112" s="31"/>
      <c r="M112" s="32"/>
      <c r="N112" s="79"/>
      <c r="O112" s="32"/>
      <c r="P112" s="32"/>
      <c r="Q112" s="32"/>
      <c r="R112" s="32"/>
      <c r="S112" s="32"/>
      <c r="T112" s="32"/>
      <c r="U112" s="32"/>
      <c r="V112" s="32"/>
    </row>
    <row r="113" spans="1:22" s="29" customFormat="1" x14ac:dyDescent="0.25">
      <c r="A113" s="32"/>
      <c r="B113" s="28"/>
      <c r="C113"/>
      <c r="D113"/>
      <c r="F113" s="30"/>
      <c r="I113" s="28"/>
      <c r="K113" s="31"/>
      <c r="L113" s="31"/>
      <c r="M113" s="32"/>
      <c r="N113" s="79"/>
      <c r="O113" s="32"/>
      <c r="P113" s="32"/>
      <c r="Q113" s="32"/>
      <c r="R113" s="32"/>
      <c r="S113" s="32"/>
      <c r="T113" s="32"/>
      <c r="U113" s="32"/>
      <c r="V113" s="32"/>
    </row>
    <row r="114" spans="1:22" s="29" customFormat="1" x14ac:dyDescent="0.25">
      <c r="A114" s="32"/>
      <c r="B114" s="28"/>
      <c r="C114"/>
      <c r="D114"/>
      <c r="F114" s="30"/>
      <c r="I114" s="28"/>
      <c r="K114" s="31"/>
      <c r="L114" s="31"/>
      <c r="M114" s="32"/>
      <c r="N114" s="79"/>
      <c r="O114" s="32"/>
      <c r="P114" s="32"/>
      <c r="Q114" s="32"/>
      <c r="R114" s="32"/>
      <c r="S114" s="32"/>
      <c r="T114" s="32"/>
      <c r="U114" s="32"/>
      <c r="V114" s="32"/>
    </row>
    <row r="115" spans="1:22" s="29" customFormat="1" x14ac:dyDescent="0.25">
      <c r="A115" s="32"/>
      <c r="B115" s="28"/>
      <c r="C115"/>
      <c r="D115"/>
      <c r="F115" s="30"/>
      <c r="I115" s="28"/>
      <c r="K115" s="31"/>
      <c r="L115" s="31"/>
      <c r="M115" s="32"/>
      <c r="N115" s="79"/>
      <c r="O115" s="32"/>
      <c r="P115" s="32"/>
      <c r="Q115" s="32"/>
      <c r="R115" s="32"/>
      <c r="S115" s="32"/>
      <c r="T115" s="32"/>
      <c r="U115" s="32"/>
      <c r="V115" s="32"/>
    </row>
    <row r="116" spans="1:22" s="29" customFormat="1" x14ac:dyDescent="0.25">
      <c r="A116" s="32"/>
      <c r="B116" s="28"/>
      <c r="C116"/>
      <c r="D116"/>
      <c r="F116" s="30"/>
      <c r="I116" s="28"/>
      <c r="K116" s="31"/>
      <c r="L116" s="31"/>
      <c r="M116" s="32"/>
      <c r="N116" s="79"/>
      <c r="O116" s="32"/>
      <c r="P116" s="32"/>
      <c r="Q116" s="32"/>
      <c r="R116" s="32"/>
      <c r="S116" s="32"/>
      <c r="T116" s="32"/>
      <c r="U116" s="32"/>
      <c r="V116" s="32"/>
    </row>
    <row r="117" spans="1:22" s="29" customFormat="1" x14ac:dyDescent="0.25">
      <c r="A117" s="32"/>
      <c r="B117" s="28"/>
      <c r="C117"/>
      <c r="D117"/>
      <c r="F117" s="30"/>
      <c r="I117" s="28"/>
      <c r="K117" s="31"/>
      <c r="L117" s="31"/>
      <c r="M117" s="32"/>
      <c r="N117" s="79"/>
      <c r="O117" s="32"/>
      <c r="P117" s="32"/>
      <c r="Q117" s="32"/>
      <c r="R117" s="32"/>
      <c r="S117" s="32"/>
      <c r="T117" s="32"/>
      <c r="U117" s="32"/>
      <c r="V117" s="32"/>
    </row>
    <row r="118" spans="1:22" s="29" customFormat="1" x14ac:dyDescent="0.25">
      <c r="A118" s="32"/>
      <c r="B118" s="28"/>
      <c r="C118"/>
      <c r="D118"/>
      <c r="F118" s="30"/>
      <c r="I118" s="28"/>
      <c r="K118" s="31"/>
      <c r="L118" s="31"/>
      <c r="M118" s="32"/>
      <c r="N118" s="79"/>
      <c r="O118" s="32"/>
      <c r="P118" s="32"/>
      <c r="Q118" s="32"/>
      <c r="R118" s="32"/>
      <c r="S118" s="32"/>
      <c r="T118" s="32"/>
      <c r="U118" s="32"/>
      <c r="V118" s="32"/>
    </row>
    <row r="119" spans="1:22" s="29" customFormat="1" x14ac:dyDescent="0.25">
      <c r="A119" s="32"/>
      <c r="B119" s="28"/>
      <c r="C119"/>
      <c r="D119"/>
      <c r="F119" s="30"/>
      <c r="I119" s="28"/>
      <c r="K119" s="31"/>
      <c r="L119" s="31"/>
      <c r="M119" s="32"/>
      <c r="N119" s="79"/>
      <c r="O119" s="32"/>
      <c r="P119" s="32"/>
      <c r="Q119" s="32"/>
      <c r="R119" s="32"/>
      <c r="S119" s="32"/>
      <c r="T119" s="32"/>
      <c r="U119" s="32"/>
      <c r="V119" s="32"/>
    </row>
    <row r="120" spans="1:22" s="29" customFormat="1" x14ac:dyDescent="0.25">
      <c r="A120" s="32"/>
      <c r="B120" s="28"/>
      <c r="C120"/>
      <c r="D120"/>
      <c r="F120" s="30"/>
      <c r="I120" s="28"/>
      <c r="K120" s="31"/>
      <c r="L120" s="31"/>
      <c r="M120" s="32"/>
      <c r="N120" s="79"/>
      <c r="O120" s="32"/>
      <c r="P120" s="32"/>
      <c r="Q120" s="32"/>
      <c r="R120" s="32"/>
      <c r="S120" s="32"/>
      <c r="T120" s="32"/>
      <c r="U120" s="32"/>
      <c r="V120" s="32"/>
    </row>
    <row r="121" spans="1:22" s="29" customFormat="1" x14ac:dyDescent="0.25">
      <c r="A121" s="32"/>
      <c r="B121" s="28"/>
      <c r="C121"/>
      <c r="D121"/>
      <c r="F121" s="30"/>
      <c r="I121" s="28"/>
      <c r="K121" s="31"/>
      <c r="L121" s="31"/>
      <c r="M121" s="32"/>
      <c r="N121" s="79"/>
      <c r="O121" s="32"/>
      <c r="P121" s="32"/>
      <c r="Q121" s="32"/>
      <c r="R121" s="32"/>
      <c r="S121" s="32"/>
      <c r="T121" s="32"/>
      <c r="U121" s="32"/>
      <c r="V121" s="32"/>
    </row>
    <row r="122" spans="1:22" s="29" customFormat="1" x14ac:dyDescent="0.25">
      <c r="A122" s="32"/>
      <c r="B122" s="28"/>
      <c r="C122"/>
      <c r="D122"/>
      <c r="F122" s="30"/>
      <c r="I122" s="28"/>
      <c r="K122" s="31"/>
      <c r="L122" s="31"/>
      <c r="M122" s="32"/>
      <c r="N122" s="79"/>
      <c r="O122" s="32"/>
      <c r="P122" s="32"/>
      <c r="Q122" s="32"/>
      <c r="R122" s="32"/>
      <c r="S122" s="32"/>
      <c r="T122" s="32"/>
      <c r="U122" s="32"/>
      <c r="V122" s="32"/>
    </row>
    <row r="123" spans="1:22" s="29" customFormat="1" x14ac:dyDescent="0.25">
      <c r="A123" s="32"/>
      <c r="B123" s="28"/>
      <c r="C123"/>
      <c r="D123"/>
      <c r="F123" s="30"/>
      <c r="I123" s="28"/>
      <c r="K123" s="31"/>
      <c r="L123" s="31"/>
      <c r="M123" s="32"/>
      <c r="N123" s="79"/>
      <c r="O123" s="32"/>
      <c r="P123" s="32"/>
      <c r="Q123" s="32"/>
      <c r="R123" s="32"/>
      <c r="S123" s="32"/>
      <c r="T123" s="32"/>
      <c r="U123" s="32"/>
      <c r="V123" s="32"/>
    </row>
    <row r="124" spans="1:22" s="29" customFormat="1" x14ac:dyDescent="0.25">
      <c r="A124" s="32"/>
      <c r="B124" s="28"/>
      <c r="C124"/>
      <c r="D124"/>
      <c r="F124" s="30"/>
      <c r="I124" s="28"/>
      <c r="K124" s="31"/>
      <c r="L124" s="31"/>
      <c r="M124" s="32"/>
      <c r="N124" s="79"/>
      <c r="O124" s="32"/>
      <c r="P124" s="32"/>
      <c r="Q124" s="32"/>
      <c r="R124" s="32"/>
      <c r="S124" s="32"/>
      <c r="T124" s="32"/>
      <c r="U124" s="32"/>
      <c r="V124" s="32"/>
    </row>
    <row r="125" spans="1:22" s="29" customFormat="1" x14ac:dyDescent="0.25">
      <c r="A125" s="32"/>
      <c r="B125" s="28"/>
      <c r="C125"/>
      <c r="D125"/>
      <c r="F125" s="30"/>
      <c r="I125" s="28"/>
      <c r="K125" s="31"/>
      <c r="L125" s="31"/>
      <c r="M125" s="32"/>
      <c r="N125" s="79"/>
      <c r="O125" s="32"/>
      <c r="P125" s="32"/>
      <c r="Q125" s="32"/>
      <c r="R125" s="32"/>
      <c r="S125" s="32"/>
      <c r="T125" s="32"/>
      <c r="U125" s="32"/>
      <c r="V125" s="32"/>
    </row>
    <row r="126" spans="1:22" s="29" customFormat="1" x14ac:dyDescent="0.25">
      <c r="A126" s="32"/>
      <c r="B126" s="28"/>
      <c r="C126"/>
      <c r="D126"/>
      <c r="F126" s="30"/>
      <c r="I126" s="28"/>
      <c r="K126" s="31"/>
      <c r="L126" s="31"/>
      <c r="M126" s="32"/>
      <c r="N126" s="79"/>
      <c r="O126" s="32"/>
      <c r="P126" s="32"/>
      <c r="Q126" s="32"/>
      <c r="R126" s="32"/>
      <c r="S126" s="32"/>
      <c r="T126" s="32"/>
      <c r="U126" s="32"/>
      <c r="V126" s="32"/>
    </row>
    <row r="127" spans="1:22" s="29" customFormat="1" x14ac:dyDescent="0.25">
      <c r="A127" s="32"/>
      <c r="B127" s="28"/>
      <c r="C127"/>
      <c r="D127"/>
      <c r="F127" s="30"/>
      <c r="I127" s="28"/>
      <c r="K127" s="31"/>
      <c r="L127" s="31"/>
      <c r="M127" s="32"/>
      <c r="N127" s="79"/>
      <c r="O127" s="32"/>
      <c r="P127" s="32"/>
      <c r="Q127" s="32"/>
      <c r="R127" s="32"/>
      <c r="S127" s="32"/>
      <c r="T127" s="32"/>
      <c r="U127" s="32"/>
      <c r="V127" s="32"/>
    </row>
    <row r="128" spans="1:22" s="29" customFormat="1" x14ac:dyDescent="0.25">
      <c r="A128" s="32"/>
      <c r="B128" s="28"/>
      <c r="C128"/>
      <c r="D128"/>
      <c r="F128" s="30"/>
      <c r="I128" s="28"/>
      <c r="K128" s="31"/>
      <c r="L128" s="31"/>
      <c r="M128" s="32"/>
      <c r="N128" s="79"/>
      <c r="O128" s="32"/>
      <c r="P128" s="32"/>
      <c r="Q128" s="32"/>
      <c r="R128" s="32"/>
      <c r="S128" s="32"/>
      <c r="T128" s="32"/>
      <c r="U128" s="32"/>
      <c r="V128" s="32"/>
    </row>
    <row r="129" spans="1:22" s="29" customFormat="1" x14ac:dyDescent="0.25">
      <c r="A129" s="32"/>
      <c r="B129" s="28"/>
      <c r="C129"/>
      <c r="D129"/>
      <c r="F129" s="30"/>
      <c r="I129" s="28"/>
      <c r="K129" s="31"/>
      <c r="L129" s="31"/>
      <c r="M129" s="32"/>
      <c r="N129" s="79"/>
      <c r="O129" s="32"/>
      <c r="P129" s="32"/>
      <c r="Q129" s="32"/>
      <c r="R129" s="32"/>
      <c r="S129" s="32"/>
      <c r="T129" s="32"/>
      <c r="U129" s="32"/>
      <c r="V129" s="32"/>
    </row>
    <row r="130" spans="1:22" s="29" customFormat="1" x14ac:dyDescent="0.25">
      <c r="A130" s="32"/>
      <c r="B130" s="28"/>
      <c r="C130"/>
      <c r="D130"/>
      <c r="F130" s="30"/>
      <c r="I130" s="28"/>
      <c r="K130" s="31"/>
      <c r="L130" s="31"/>
      <c r="M130" s="32"/>
      <c r="N130" s="79"/>
      <c r="O130" s="32"/>
      <c r="P130" s="32"/>
      <c r="Q130" s="32"/>
      <c r="R130" s="32"/>
      <c r="S130" s="32"/>
      <c r="T130" s="32"/>
      <c r="U130" s="32"/>
      <c r="V130" s="32"/>
    </row>
    <row r="131" spans="1:22" s="29" customFormat="1" x14ac:dyDescent="0.25">
      <c r="A131" s="32"/>
      <c r="B131" s="28"/>
      <c r="C131"/>
      <c r="D131"/>
      <c r="F131" s="30"/>
      <c r="I131" s="28"/>
      <c r="K131" s="31"/>
      <c r="L131" s="31"/>
      <c r="M131" s="32"/>
      <c r="N131" s="79"/>
      <c r="O131" s="32"/>
      <c r="P131" s="32"/>
      <c r="Q131" s="32"/>
      <c r="R131" s="32"/>
      <c r="S131" s="32"/>
      <c r="T131" s="32"/>
      <c r="U131" s="32"/>
      <c r="V131" s="32"/>
    </row>
    <row r="132" spans="1:22" s="29" customFormat="1" x14ac:dyDescent="0.25">
      <c r="A132" s="32"/>
      <c r="B132" s="28"/>
      <c r="C132"/>
      <c r="D132"/>
      <c r="F132" s="30"/>
      <c r="I132" s="28"/>
      <c r="K132" s="31"/>
      <c r="L132" s="31"/>
      <c r="M132" s="32"/>
      <c r="N132" s="79"/>
      <c r="O132" s="32"/>
      <c r="P132" s="32"/>
      <c r="Q132" s="32"/>
      <c r="R132" s="32"/>
      <c r="S132" s="32"/>
      <c r="T132" s="32"/>
      <c r="U132" s="32"/>
      <c r="V132" s="32"/>
    </row>
    <row r="133" spans="1:22" s="29" customFormat="1" x14ac:dyDescent="0.25">
      <c r="A133" s="32"/>
      <c r="B133" s="28"/>
      <c r="C133"/>
      <c r="D133"/>
      <c r="F133" s="30"/>
      <c r="I133" s="28"/>
      <c r="K133" s="31"/>
      <c r="L133" s="31"/>
      <c r="M133" s="32"/>
      <c r="N133" s="79"/>
      <c r="O133" s="32"/>
      <c r="P133" s="32"/>
      <c r="Q133" s="32"/>
      <c r="R133" s="32"/>
      <c r="S133" s="32"/>
      <c r="T133" s="32"/>
      <c r="U133" s="32"/>
      <c r="V133" s="32"/>
    </row>
    <row r="134" spans="1:22" s="29" customFormat="1" x14ac:dyDescent="0.25">
      <c r="A134" s="32"/>
      <c r="B134" s="28"/>
      <c r="C134"/>
      <c r="D134"/>
      <c r="F134" s="30"/>
      <c r="I134" s="28"/>
      <c r="K134" s="31"/>
      <c r="L134" s="31"/>
      <c r="M134" s="32"/>
      <c r="N134" s="79"/>
      <c r="O134" s="32"/>
      <c r="P134" s="32"/>
      <c r="Q134" s="32"/>
      <c r="R134" s="32"/>
      <c r="S134" s="32"/>
      <c r="T134" s="32"/>
      <c r="U134" s="32"/>
      <c r="V134" s="32"/>
    </row>
    <row r="135" spans="1:22" s="29" customFormat="1" x14ac:dyDescent="0.25">
      <c r="A135" s="32"/>
      <c r="B135" s="28"/>
      <c r="C135"/>
      <c r="D135"/>
      <c r="F135" s="30"/>
      <c r="I135" s="28"/>
      <c r="K135" s="31"/>
      <c r="L135" s="31"/>
      <c r="M135" s="32"/>
      <c r="N135" s="79"/>
      <c r="O135" s="32"/>
      <c r="P135" s="32"/>
      <c r="Q135" s="32"/>
      <c r="R135" s="32"/>
      <c r="S135" s="32"/>
      <c r="T135" s="32"/>
      <c r="U135" s="32"/>
      <c r="V135" s="32"/>
    </row>
    <row r="136" spans="1:22" s="29" customFormat="1" x14ac:dyDescent="0.25">
      <c r="A136" s="32"/>
      <c r="B136" s="28"/>
      <c r="C136"/>
      <c r="D136"/>
      <c r="F136" s="30"/>
      <c r="I136" s="28"/>
      <c r="K136" s="31"/>
      <c r="L136" s="31"/>
      <c r="M136" s="32"/>
      <c r="N136" s="79"/>
      <c r="O136" s="32"/>
      <c r="P136" s="32"/>
      <c r="Q136" s="32"/>
      <c r="R136" s="32"/>
      <c r="S136" s="32"/>
      <c r="T136" s="32"/>
      <c r="U136" s="32"/>
      <c r="V136" s="32"/>
    </row>
    <row r="137" spans="1:22" s="29" customFormat="1" x14ac:dyDescent="0.25">
      <c r="A137" s="32"/>
      <c r="B137" s="28"/>
      <c r="C137"/>
      <c r="D137"/>
      <c r="F137" s="30"/>
      <c r="I137" s="28"/>
      <c r="K137" s="31"/>
      <c r="L137" s="31"/>
      <c r="M137" s="32"/>
      <c r="N137" s="79"/>
      <c r="O137" s="32"/>
      <c r="P137" s="32"/>
      <c r="Q137" s="32"/>
      <c r="R137" s="32"/>
      <c r="S137" s="32"/>
      <c r="T137" s="32"/>
      <c r="U137" s="32"/>
      <c r="V137" s="32"/>
    </row>
    <row r="138" spans="1:22" s="29" customFormat="1" x14ac:dyDescent="0.25">
      <c r="A138" s="32"/>
      <c r="B138" s="28"/>
      <c r="C138"/>
      <c r="D138"/>
      <c r="F138" s="30"/>
      <c r="I138" s="28"/>
      <c r="K138" s="31"/>
      <c r="L138" s="31"/>
      <c r="M138" s="32"/>
      <c r="N138" s="79"/>
      <c r="O138" s="32"/>
      <c r="P138" s="32"/>
      <c r="Q138" s="32"/>
      <c r="R138" s="32"/>
      <c r="S138" s="32"/>
      <c r="T138" s="32"/>
      <c r="U138" s="32"/>
      <c r="V138" s="32"/>
    </row>
    <row r="139" spans="1:22" s="29" customFormat="1" x14ac:dyDescent="0.25">
      <c r="A139" s="32"/>
      <c r="B139" s="28"/>
      <c r="C139"/>
      <c r="D139"/>
      <c r="F139" s="30"/>
      <c r="I139" s="28"/>
      <c r="K139" s="31"/>
      <c r="L139" s="31"/>
      <c r="M139" s="32"/>
      <c r="N139" s="79"/>
      <c r="O139" s="32"/>
      <c r="P139" s="32"/>
      <c r="Q139" s="32"/>
      <c r="R139" s="32"/>
      <c r="S139" s="32"/>
      <c r="T139" s="32"/>
      <c r="U139" s="32"/>
      <c r="V139" s="32"/>
    </row>
    <row r="140" spans="1:22" s="29" customFormat="1" x14ac:dyDescent="0.25">
      <c r="A140" s="32"/>
      <c r="B140" s="28"/>
      <c r="C140"/>
      <c r="D140"/>
      <c r="F140" s="30"/>
      <c r="I140" s="28"/>
      <c r="K140" s="31"/>
      <c r="L140" s="31"/>
      <c r="M140" s="32"/>
      <c r="N140" s="79"/>
      <c r="O140" s="32"/>
      <c r="P140" s="32"/>
      <c r="Q140" s="32"/>
      <c r="R140" s="32"/>
      <c r="S140" s="32"/>
      <c r="T140" s="32"/>
      <c r="U140" s="32"/>
      <c r="V140" s="32"/>
    </row>
    <row r="141" spans="1:22" s="29" customFormat="1" x14ac:dyDescent="0.25">
      <c r="A141" s="32"/>
      <c r="B141" s="28"/>
      <c r="C141"/>
      <c r="D141"/>
      <c r="F141" s="30"/>
      <c r="I141" s="28"/>
      <c r="K141" s="31"/>
      <c r="L141" s="31"/>
      <c r="M141" s="32"/>
      <c r="N141" s="79"/>
      <c r="O141" s="32"/>
      <c r="P141" s="32"/>
      <c r="Q141" s="32"/>
      <c r="R141" s="32"/>
      <c r="S141" s="32"/>
      <c r="T141" s="32"/>
      <c r="U141" s="32"/>
      <c r="V141" s="32"/>
    </row>
    <row r="142" spans="1:22" s="29" customFormat="1" x14ac:dyDescent="0.25">
      <c r="A142" s="32"/>
      <c r="B142" s="28"/>
      <c r="C142"/>
      <c r="D142"/>
      <c r="F142" s="30"/>
      <c r="I142" s="28"/>
      <c r="K142" s="31"/>
      <c r="L142" s="31"/>
      <c r="M142" s="32"/>
      <c r="N142" s="79"/>
      <c r="O142" s="32"/>
      <c r="P142" s="32"/>
      <c r="Q142" s="32"/>
      <c r="R142" s="32"/>
      <c r="S142" s="32"/>
      <c r="T142" s="32"/>
      <c r="U142" s="32"/>
      <c r="V142" s="32"/>
    </row>
    <row r="143" spans="1:22" s="29" customFormat="1" x14ac:dyDescent="0.25">
      <c r="A143" s="32"/>
      <c r="B143" s="28"/>
      <c r="C143"/>
      <c r="D143"/>
      <c r="F143" s="30"/>
      <c r="I143" s="28"/>
      <c r="K143" s="31"/>
      <c r="L143" s="31"/>
      <c r="M143" s="32"/>
      <c r="N143" s="79"/>
      <c r="O143" s="32"/>
      <c r="P143" s="32"/>
      <c r="Q143" s="32"/>
      <c r="R143" s="32"/>
      <c r="S143" s="32"/>
      <c r="T143" s="32"/>
      <c r="U143" s="32"/>
      <c r="V143" s="32"/>
    </row>
    <row r="144" spans="1:22" s="29" customFormat="1" x14ac:dyDescent="0.25">
      <c r="A144" s="32"/>
      <c r="B144" s="28"/>
      <c r="C144"/>
      <c r="D144"/>
      <c r="F144" s="30"/>
      <c r="I144" s="28"/>
      <c r="K144" s="31"/>
      <c r="L144" s="31"/>
      <c r="M144" s="32"/>
      <c r="N144" s="79"/>
      <c r="O144" s="32"/>
      <c r="P144" s="32"/>
      <c r="Q144" s="32"/>
      <c r="R144" s="32"/>
      <c r="S144" s="32"/>
      <c r="T144" s="32"/>
      <c r="U144" s="32"/>
      <c r="V144" s="32"/>
    </row>
    <row r="145" spans="1:22" s="29" customFormat="1" x14ac:dyDescent="0.25">
      <c r="A145" s="32"/>
      <c r="B145" s="28"/>
      <c r="C145"/>
      <c r="D145"/>
      <c r="F145" s="30"/>
      <c r="I145" s="28"/>
      <c r="K145" s="31"/>
      <c r="L145" s="31"/>
      <c r="M145" s="32"/>
      <c r="N145" s="79"/>
      <c r="O145" s="32"/>
      <c r="P145" s="32"/>
      <c r="Q145" s="32"/>
      <c r="R145" s="32"/>
      <c r="S145" s="32"/>
      <c r="T145" s="32"/>
      <c r="U145" s="32"/>
      <c r="V145" s="32"/>
    </row>
    <row r="146" spans="1:22" s="29" customFormat="1" x14ac:dyDescent="0.25">
      <c r="A146" s="32"/>
      <c r="B146" s="28"/>
      <c r="C146"/>
      <c r="D146"/>
      <c r="F146" s="30"/>
      <c r="I146" s="28"/>
      <c r="K146" s="31"/>
      <c r="L146" s="31"/>
      <c r="M146" s="32"/>
      <c r="N146" s="79"/>
      <c r="O146" s="32"/>
      <c r="P146" s="32"/>
      <c r="Q146" s="32"/>
      <c r="R146" s="32"/>
      <c r="S146" s="32"/>
      <c r="T146" s="32"/>
      <c r="U146" s="32"/>
      <c r="V146" s="32"/>
    </row>
    <row r="147" spans="1:22" s="29" customFormat="1" x14ac:dyDescent="0.25">
      <c r="A147" s="32"/>
      <c r="B147" s="28"/>
      <c r="C147"/>
      <c r="D147"/>
      <c r="F147" s="30"/>
      <c r="I147" s="28"/>
      <c r="K147" s="31"/>
      <c r="L147" s="31"/>
      <c r="M147" s="32"/>
      <c r="N147" s="79"/>
      <c r="O147" s="32"/>
      <c r="P147" s="32"/>
      <c r="Q147" s="32"/>
      <c r="R147" s="32"/>
      <c r="S147" s="32"/>
      <c r="T147" s="32"/>
      <c r="U147" s="32"/>
      <c r="V147" s="32"/>
    </row>
    <row r="148" spans="1:22" s="29" customFormat="1" x14ac:dyDescent="0.25">
      <c r="A148" s="32"/>
      <c r="B148" s="28"/>
      <c r="C148"/>
      <c r="D148"/>
      <c r="F148" s="30"/>
      <c r="I148" s="28"/>
      <c r="K148" s="31"/>
      <c r="L148" s="31"/>
      <c r="M148" s="32"/>
      <c r="N148" s="79"/>
      <c r="O148" s="32"/>
      <c r="P148" s="32"/>
      <c r="Q148" s="32"/>
      <c r="R148" s="32"/>
      <c r="S148" s="32"/>
      <c r="T148" s="32"/>
      <c r="U148" s="32"/>
      <c r="V148" s="32"/>
    </row>
    <row r="149" spans="1:22" s="29" customFormat="1" x14ac:dyDescent="0.25">
      <c r="A149" s="32"/>
      <c r="B149" s="28"/>
      <c r="C149"/>
      <c r="D149"/>
      <c r="F149" s="30"/>
      <c r="I149" s="28"/>
      <c r="K149" s="31"/>
      <c r="L149" s="31"/>
      <c r="M149" s="32"/>
      <c r="N149" s="79"/>
      <c r="O149" s="32"/>
      <c r="P149" s="32"/>
      <c r="Q149" s="32"/>
      <c r="R149" s="32"/>
      <c r="S149" s="32"/>
      <c r="T149" s="32"/>
      <c r="U149" s="32"/>
      <c r="V149" s="32"/>
    </row>
    <row r="150" spans="1:22" s="29" customFormat="1" x14ac:dyDescent="0.25">
      <c r="A150" s="32"/>
      <c r="B150" s="28"/>
      <c r="C150"/>
      <c r="D150"/>
      <c r="F150" s="30"/>
      <c r="I150" s="28"/>
      <c r="K150" s="31"/>
      <c r="L150" s="31"/>
      <c r="M150" s="32"/>
      <c r="N150" s="79"/>
      <c r="O150" s="32"/>
      <c r="P150" s="32"/>
      <c r="Q150" s="32"/>
      <c r="R150" s="32"/>
      <c r="S150" s="32"/>
      <c r="T150" s="32"/>
      <c r="U150" s="32"/>
      <c r="V150" s="32"/>
    </row>
    <row r="151" spans="1:22" s="29" customFormat="1" x14ac:dyDescent="0.25">
      <c r="A151" s="32"/>
      <c r="B151" s="28"/>
      <c r="C151"/>
      <c r="D151"/>
      <c r="F151" s="30"/>
      <c r="I151" s="28"/>
      <c r="K151" s="31"/>
      <c r="L151" s="31"/>
      <c r="M151" s="32"/>
      <c r="N151" s="79"/>
      <c r="O151" s="32"/>
      <c r="P151" s="32"/>
      <c r="Q151" s="32"/>
      <c r="R151" s="32"/>
      <c r="S151" s="32"/>
      <c r="T151" s="32"/>
      <c r="U151" s="32"/>
      <c r="V151" s="32"/>
    </row>
    <row r="152" spans="1:22" s="29" customFormat="1" x14ac:dyDescent="0.25">
      <c r="A152" s="32"/>
      <c r="B152" s="28"/>
      <c r="C152"/>
      <c r="D152"/>
      <c r="F152" s="30"/>
      <c r="I152" s="28"/>
      <c r="K152" s="31"/>
      <c r="L152" s="31"/>
      <c r="M152" s="32"/>
      <c r="N152" s="79"/>
      <c r="O152" s="32"/>
      <c r="P152" s="32"/>
      <c r="Q152" s="32"/>
      <c r="R152" s="32"/>
      <c r="S152" s="32"/>
      <c r="T152" s="32"/>
      <c r="U152" s="32"/>
      <c r="V152" s="32"/>
    </row>
    <row r="153" spans="1:22" s="29" customFormat="1" x14ac:dyDescent="0.25">
      <c r="A153" s="32"/>
      <c r="B153" s="28"/>
      <c r="C153"/>
      <c r="D153"/>
      <c r="F153" s="30"/>
      <c r="I153" s="28"/>
      <c r="K153" s="31"/>
      <c r="L153" s="31"/>
      <c r="M153" s="32"/>
      <c r="N153" s="79"/>
      <c r="O153" s="32"/>
      <c r="P153" s="32"/>
      <c r="Q153" s="32"/>
      <c r="R153" s="32"/>
      <c r="S153" s="32"/>
      <c r="T153" s="32"/>
      <c r="U153" s="32"/>
      <c r="V153" s="32"/>
    </row>
    <row r="154" spans="1:22" s="29" customFormat="1" x14ac:dyDescent="0.25">
      <c r="A154" s="32"/>
      <c r="B154" s="28"/>
      <c r="C154"/>
      <c r="D154"/>
      <c r="F154" s="30"/>
      <c r="I154" s="28"/>
      <c r="K154" s="31"/>
      <c r="L154" s="31"/>
      <c r="M154" s="32"/>
      <c r="N154" s="79"/>
      <c r="O154" s="32"/>
      <c r="P154" s="32"/>
      <c r="Q154" s="32"/>
      <c r="R154" s="32"/>
      <c r="S154" s="32"/>
      <c r="T154" s="32"/>
      <c r="U154" s="32"/>
      <c r="V154" s="32"/>
    </row>
    <row r="155" spans="1:22" s="29" customFormat="1" x14ac:dyDescent="0.25">
      <c r="A155" s="32"/>
      <c r="B155" s="28"/>
      <c r="C155"/>
      <c r="D155"/>
      <c r="F155" s="30"/>
      <c r="I155" s="28"/>
      <c r="K155" s="31"/>
      <c r="L155" s="31"/>
      <c r="M155" s="32"/>
      <c r="N155" s="79"/>
      <c r="O155" s="32"/>
      <c r="P155" s="32"/>
      <c r="Q155" s="32"/>
      <c r="R155" s="32"/>
      <c r="S155" s="32"/>
      <c r="T155" s="32"/>
      <c r="U155" s="32"/>
      <c r="V155" s="32"/>
    </row>
    <row r="156" spans="1:22" s="29" customFormat="1" x14ac:dyDescent="0.25">
      <c r="A156" s="32"/>
      <c r="B156" s="28"/>
      <c r="C156"/>
      <c r="D156"/>
      <c r="F156" s="30"/>
      <c r="I156" s="28"/>
      <c r="K156" s="31"/>
      <c r="L156" s="31"/>
      <c r="M156" s="32"/>
      <c r="N156" s="79"/>
      <c r="O156" s="32"/>
      <c r="P156" s="32"/>
      <c r="Q156" s="32"/>
      <c r="R156" s="32"/>
      <c r="S156" s="32"/>
      <c r="T156" s="32"/>
      <c r="U156" s="32"/>
      <c r="V156" s="32"/>
    </row>
    <row r="157" spans="1:22" s="29" customFormat="1" x14ac:dyDescent="0.25">
      <c r="A157" s="32"/>
      <c r="B157" s="28"/>
      <c r="C157"/>
      <c r="D157"/>
      <c r="F157" s="30"/>
      <c r="I157" s="28"/>
      <c r="K157" s="31"/>
      <c r="L157" s="31"/>
      <c r="M157" s="32"/>
      <c r="N157" s="79"/>
      <c r="O157" s="32"/>
      <c r="P157" s="32"/>
      <c r="Q157" s="32"/>
      <c r="R157" s="32"/>
      <c r="S157" s="32"/>
      <c r="T157" s="32"/>
      <c r="U157" s="32"/>
      <c r="V157" s="32"/>
    </row>
    <row r="158" spans="1:22" s="29" customFormat="1" x14ac:dyDescent="0.25">
      <c r="A158" s="32"/>
      <c r="B158" s="28"/>
      <c r="C158"/>
      <c r="D158"/>
      <c r="F158" s="30"/>
      <c r="I158" s="28"/>
      <c r="K158" s="31"/>
      <c r="L158" s="31"/>
      <c r="M158" s="32"/>
      <c r="N158" s="79"/>
      <c r="O158" s="32"/>
      <c r="P158" s="32"/>
      <c r="Q158" s="32"/>
      <c r="R158" s="32"/>
      <c r="S158" s="32"/>
      <c r="T158" s="32"/>
      <c r="U158" s="32"/>
      <c r="V158" s="32"/>
    </row>
    <row r="159" spans="1:22" s="29" customFormat="1" x14ac:dyDescent="0.25">
      <c r="A159" s="32"/>
      <c r="B159" s="28"/>
      <c r="C159"/>
      <c r="D159"/>
      <c r="F159" s="30"/>
      <c r="I159" s="28"/>
      <c r="K159" s="31"/>
      <c r="L159" s="31"/>
      <c r="M159" s="32"/>
      <c r="N159" s="79"/>
      <c r="O159" s="32"/>
      <c r="P159" s="32"/>
      <c r="Q159" s="32"/>
      <c r="R159" s="32"/>
      <c r="S159" s="32"/>
      <c r="T159" s="32"/>
      <c r="U159" s="32"/>
      <c r="V159" s="32"/>
    </row>
    <row r="160" spans="1:22" s="29" customFormat="1" x14ac:dyDescent="0.25">
      <c r="A160" s="32"/>
      <c r="B160" s="28"/>
      <c r="C160"/>
      <c r="D160"/>
      <c r="F160" s="30"/>
      <c r="I160" s="28"/>
      <c r="K160" s="31"/>
      <c r="L160" s="31"/>
      <c r="M160" s="32"/>
      <c r="N160" s="79"/>
      <c r="O160" s="32"/>
      <c r="P160" s="32"/>
      <c r="Q160" s="32"/>
      <c r="R160" s="32"/>
      <c r="S160" s="32"/>
      <c r="T160" s="32"/>
      <c r="U160" s="32"/>
      <c r="V160" s="32"/>
    </row>
    <row r="161" spans="1:22" s="29" customFormat="1" x14ac:dyDescent="0.25">
      <c r="A161" s="32"/>
      <c r="B161" s="28"/>
      <c r="C161"/>
      <c r="D161"/>
      <c r="F161" s="30"/>
      <c r="I161" s="28"/>
      <c r="K161" s="31"/>
      <c r="L161" s="31"/>
      <c r="M161" s="32"/>
      <c r="N161" s="79"/>
      <c r="O161" s="32"/>
      <c r="P161" s="32"/>
      <c r="Q161" s="32"/>
      <c r="R161" s="32"/>
      <c r="S161" s="32"/>
      <c r="T161" s="32"/>
      <c r="U161" s="32"/>
      <c r="V161" s="32"/>
    </row>
    <row r="162" spans="1:22" s="29" customFormat="1" x14ac:dyDescent="0.25">
      <c r="A162" s="32"/>
      <c r="B162" s="28"/>
      <c r="C162"/>
      <c r="D162"/>
      <c r="F162" s="30"/>
      <c r="I162" s="28"/>
      <c r="K162" s="31"/>
      <c r="L162" s="31"/>
      <c r="M162" s="32"/>
      <c r="N162" s="79"/>
      <c r="O162" s="32"/>
      <c r="P162" s="32"/>
      <c r="Q162" s="32"/>
      <c r="R162" s="32"/>
      <c r="S162" s="32"/>
      <c r="T162" s="32"/>
      <c r="U162" s="32"/>
      <c r="V162" s="32"/>
    </row>
    <row r="163" spans="1:22" s="29" customFormat="1" x14ac:dyDescent="0.25">
      <c r="A163" s="32"/>
      <c r="B163" s="28"/>
      <c r="C163"/>
      <c r="D163"/>
      <c r="F163" s="30"/>
      <c r="I163" s="28"/>
      <c r="K163" s="31"/>
      <c r="L163" s="31"/>
      <c r="M163" s="32"/>
      <c r="N163" s="79"/>
      <c r="O163" s="32"/>
      <c r="P163" s="32"/>
      <c r="Q163" s="32"/>
      <c r="R163" s="32"/>
      <c r="S163" s="32"/>
      <c r="T163" s="32"/>
      <c r="U163" s="32"/>
      <c r="V163" s="32"/>
    </row>
    <row r="164" spans="1:22" s="29" customFormat="1" x14ac:dyDescent="0.25">
      <c r="A164" s="32"/>
      <c r="B164" s="28"/>
      <c r="C164"/>
      <c r="D164"/>
      <c r="F164" s="30"/>
      <c r="I164" s="28"/>
      <c r="K164" s="31"/>
      <c r="L164" s="31"/>
      <c r="M164" s="32"/>
      <c r="N164" s="79"/>
      <c r="O164" s="32"/>
      <c r="P164" s="32"/>
      <c r="Q164" s="32"/>
      <c r="R164" s="32"/>
      <c r="S164" s="32"/>
      <c r="T164" s="32"/>
      <c r="U164" s="32"/>
      <c r="V164" s="32"/>
    </row>
    <row r="165" spans="1:22" s="29" customFormat="1" x14ac:dyDescent="0.25">
      <c r="A165" s="32"/>
      <c r="B165" s="28"/>
      <c r="C165"/>
      <c r="D165"/>
      <c r="F165" s="30"/>
      <c r="I165" s="28"/>
      <c r="K165" s="31"/>
      <c r="L165" s="31"/>
      <c r="M165" s="32"/>
      <c r="N165" s="79"/>
      <c r="O165" s="32"/>
      <c r="P165" s="32"/>
      <c r="Q165" s="32"/>
      <c r="R165" s="32"/>
      <c r="S165" s="32"/>
      <c r="T165" s="32"/>
      <c r="U165" s="32"/>
      <c r="V165" s="32"/>
    </row>
    <row r="166" spans="1:22" s="29" customFormat="1" x14ac:dyDescent="0.25">
      <c r="A166" s="32"/>
      <c r="B166" s="28"/>
      <c r="C166"/>
      <c r="D166"/>
      <c r="F166" s="30"/>
      <c r="I166" s="28"/>
      <c r="K166" s="31"/>
      <c r="L166" s="31"/>
      <c r="M166" s="32"/>
      <c r="N166" s="79"/>
      <c r="O166" s="32"/>
      <c r="P166" s="32"/>
      <c r="Q166" s="32"/>
      <c r="R166" s="32"/>
      <c r="S166" s="32"/>
      <c r="T166" s="32"/>
      <c r="U166" s="32"/>
      <c r="V166" s="32"/>
    </row>
    <row r="167" spans="1:22" s="29" customFormat="1" x14ac:dyDescent="0.25">
      <c r="A167" s="32"/>
      <c r="B167" s="28"/>
      <c r="C167"/>
      <c r="D167"/>
      <c r="F167" s="30"/>
      <c r="I167" s="28"/>
      <c r="K167" s="31"/>
      <c r="L167" s="31"/>
      <c r="M167" s="32"/>
      <c r="N167" s="79"/>
      <c r="O167" s="32"/>
      <c r="P167" s="32"/>
      <c r="Q167" s="32"/>
      <c r="R167" s="32"/>
      <c r="S167" s="32"/>
      <c r="T167" s="32"/>
      <c r="U167" s="32"/>
      <c r="V167" s="32"/>
    </row>
    <row r="168" spans="1:22" s="29" customFormat="1" x14ac:dyDescent="0.25">
      <c r="A168" s="32"/>
      <c r="B168" s="28"/>
      <c r="C168"/>
      <c r="D168"/>
      <c r="F168" s="30"/>
      <c r="I168" s="28"/>
      <c r="K168" s="31"/>
      <c r="L168" s="31"/>
      <c r="M168" s="32"/>
      <c r="N168" s="79"/>
      <c r="O168" s="32"/>
      <c r="P168" s="32"/>
      <c r="Q168" s="32"/>
      <c r="R168" s="32"/>
      <c r="S168" s="32"/>
      <c r="T168" s="32"/>
      <c r="U168" s="32"/>
      <c r="V168" s="32"/>
    </row>
    <row r="169" spans="1:22" s="29" customFormat="1" x14ac:dyDescent="0.25">
      <c r="A169" s="32"/>
      <c r="B169" s="28"/>
      <c r="C169"/>
      <c r="D169"/>
      <c r="F169" s="30"/>
      <c r="I169" s="28"/>
      <c r="K169" s="31"/>
      <c r="L169" s="31"/>
      <c r="M169" s="32"/>
      <c r="N169" s="79"/>
      <c r="O169" s="32"/>
      <c r="P169" s="32"/>
      <c r="Q169" s="32"/>
      <c r="R169" s="32"/>
      <c r="S169" s="32"/>
      <c r="T169" s="32"/>
      <c r="U169" s="32"/>
      <c r="V169" s="32"/>
    </row>
    <row r="170" spans="1:22" s="29" customFormat="1" x14ac:dyDescent="0.25">
      <c r="A170" s="32"/>
      <c r="B170" s="28"/>
      <c r="C170"/>
      <c r="D170"/>
      <c r="F170" s="30"/>
      <c r="I170" s="28"/>
      <c r="K170" s="31"/>
      <c r="L170" s="31"/>
      <c r="M170" s="32"/>
      <c r="N170" s="79"/>
      <c r="O170" s="32"/>
      <c r="P170" s="32"/>
      <c r="Q170" s="32"/>
      <c r="R170" s="32"/>
      <c r="S170" s="32"/>
      <c r="T170" s="32"/>
      <c r="U170" s="32"/>
      <c r="V170" s="32"/>
    </row>
    <row r="171" spans="1:22" s="29" customFormat="1" x14ac:dyDescent="0.25">
      <c r="A171" s="32"/>
      <c r="B171" s="28"/>
      <c r="C171"/>
      <c r="D171"/>
      <c r="F171" s="30"/>
      <c r="I171" s="28"/>
      <c r="K171" s="31"/>
      <c r="L171" s="31"/>
      <c r="M171" s="32"/>
      <c r="N171" s="79"/>
      <c r="O171" s="32"/>
      <c r="P171" s="32"/>
      <c r="Q171" s="32"/>
      <c r="R171" s="32"/>
      <c r="S171" s="32"/>
      <c r="T171" s="32"/>
      <c r="U171" s="32"/>
      <c r="V171" s="32"/>
    </row>
    <row r="172" spans="1:22" s="29" customFormat="1" x14ac:dyDescent="0.25">
      <c r="A172" s="32"/>
      <c r="B172" s="28"/>
      <c r="C172"/>
      <c r="D172"/>
      <c r="F172" s="30"/>
      <c r="I172" s="28"/>
      <c r="K172" s="31"/>
      <c r="L172" s="31"/>
      <c r="M172" s="32"/>
      <c r="N172" s="79"/>
      <c r="O172" s="32"/>
      <c r="P172" s="32"/>
      <c r="Q172" s="32"/>
      <c r="R172" s="32"/>
      <c r="S172" s="32"/>
      <c r="T172" s="32"/>
      <c r="U172" s="32"/>
      <c r="V172" s="32"/>
    </row>
    <row r="173" spans="1:22" s="29" customFormat="1" x14ac:dyDescent="0.25">
      <c r="A173" s="32"/>
      <c r="B173" s="28"/>
      <c r="C173"/>
      <c r="D173"/>
      <c r="F173" s="30"/>
      <c r="I173" s="28"/>
      <c r="K173" s="31"/>
      <c r="L173" s="31"/>
      <c r="M173" s="32"/>
      <c r="N173" s="79"/>
      <c r="O173" s="32"/>
      <c r="P173" s="32"/>
      <c r="Q173" s="32"/>
      <c r="R173" s="32"/>
      <c r="S173" s="32"/>
      <c r="T173" s="32"/>
      <c r="U173" s="32"/>
      <c r="V173" s="32"/>
    </row>
    <row r="174" spans="1:22" s="29" customFormat="1" x14ac:dyDescent="0.25">
      <c r="A174" s="32"/>
      <c r="B174" s="28"/>
      <c r="C174"/>
      <c r="D174"/>
      <c r="F174" s="30"/>
      <c r="I174" s="28"/>
      <c r="K174" s="31"/>
      <c r="L174" s="31"/>
      <c r="M174" s="32"/>
      <c r="N174" s="79"/>
      <c r="O174" s="32"/>
      <c r="P174" s="32"/>
      <c r="Q174" s="32"/>
      <c r="R174" s="32"/>
      <c r="S174" s="32"/>
      <c r="T174" s="32"/>
      <c r="U174" s="32"/>
      <c r="V174" s="32"/>
    </row>
    <row r="175" spans="1:22" s="29" customFormat="1" x14ac:dyDescent="0.25">
      <c r="A175" s="32"/>
      <c r="B175" s="28"/>
      <c r="C175"/>
      <c r="D175"/>
      <c r="F175" s="30"/>
      <c r="I175" s="28"/>
      <c r="K175" s="31"/>
      <c r="L175" s="31"/>
      <c r="M175" s="32"/>
      <c r="N175" s="79"/>
      <c r="O175" s="32"/>
      <c r="P175" s="32"/>
      <c r="Q175" s="32"/>
      <c r="R175" s="32"/>
      <c r="S175" s="32"/>
      <c r="T175" s="32"/>
      <c r="U175" s="32"/>
      <c r="V175" s="32"/>
    </row>
    <row r="176" spans="1:22" s="29" customFormat="1" x14ac:dyDescent="0.25">
      <c r="A176" s="32"/>
      <c r="B176" s="28"/>
      <c r="C176"/>
      <c r="D176"/>
      <c r="F176" s="30"/>
      <c r="I176" s="28"/>
      <c r="K176" s="31"/>
      <c r="L176" s="31"/>
      <c r="M176" s="32"/>
      <c r="N176" s="79"/>
      <c r="O176" s="32"/>
      <c r="P176" s="32"/>
      <c r="Q176" s="32"/>
      <c r="R176" s="32"/>
      <c r="S176" s="32"/>
      <c r="T176" s="32"/>
      <c r="U176" s="32"/>
      <c r="V176" s="32"/>
    </row>
    <row r="177" spans="1:22" s="29" customFormat="1" x14ac:dyDescent="0.25">
      <c r="A177" s="32"/>
      <c r="B177" s="28"/>
      <c r="C177"/>
      <c r="D177"/>
      <c r="F177" s="30"/>
      <c r="I177" s="28"/>
      <c r="K177" s="31"/>
      <c r="L177" s="31"/>
      <c r="M177" s="32"/>
      <c r="N177" s="79"/>
      <c r="O177" s="32"/>
      <c r="P177" s="32"/>
      <c r="Q177" s="32"/>
      <c r="R177" s="32"/>
      <c r="S177" s="32"/>
      <c r="T177" s="32"/>
      <c r="U177" s="32"/>
      <c r="V177" s="32"/>
    </row>
    <row r="178" spans="1:22" s="29" customFormat="1" x14ac:dyDescent="0.25">
      <c r="A178" s="32"/>
      <c r="B178" s="28"/>
      <c r="C178"/>
      <c r="D178"/>
      <c r="F178" s="30"/>
      <c r="I178" s="28"/>
      <c r="K178" s="31"/>
      <c r="L178" s="31"/>
      <c r="M178" s="32"/>
      <c r="N178" s="79"/>
      <c r="O178" s="32"/>
      <c r="P178" s="32"/>
      <c r="Q178" s="32"/>
      <c r="R178" s="32"/>
      <c r="S178" s="32"/>
      <c r="T178" s="32"/>
      <c r="U178" s="32"/>
      <c r="V178" s="32"/>
    </row>
    <row r="179" spans="1:22" s="29" customFormat="1" x14ac:dyDescent="0.25">
      <c r="A179" s="32"/>
      <c r="B179" s="28"/>
      <c r="C179"/>
      <c r="D179"/>
      <c r="F179" s="30"/>
      <c r="I179" s="28"/>
      <c r="K179" s="31"/>
      <c r="L179" s="31"/>
      <c r="M179" s="32"/>
      <c r="N179" s="79"/>
      <c r="O179" s="32"/>
      <c r="P179" s="32"/>
      <c r="Q179" s="32"/>
      <c r="R179" s="32"/>
      <c r="S179" s="32"/>
      <c r="T179" s="32"/>
      <c r="U179" s="32"/>
      <c r="V179" s="32"/>
    </row>
    <row r="180" spans="1:22" s="29" customFormat="1" x14ac:dyDescent="0.25">
      <c r="A180" s="32"/>
      <c r="B180" s="28"/>
      <c r="C180"/>
      <c r="D180"/>
      <c r="F180" s="30"/>
      <c r="I180" s="28"/>
      <c r="K180" s="31"/>
      <c r="L180" s="31"/>
      <c r="M180" s="32"/>
      <c r="N180" s="79"/>
      <c r="O180" s="32"/>
      <c r="P180" s="32"/>
      <c r="Q180" s="32"/>
      <c r="R180" s="32"/>
      <c r="S180" s="32"/>
      <c r="T180" s="32"/>
      <c r="U180" s="32"/>
      <c r="V180" s="32"/>
    </row>
    <row r="181" spans="1:22" s="29" customFormat="1" x14ac:dyDescent="0.25">
      <c r="A181" s="32"/>
      <c r="B181" s="28"/>
      <c r="C181"/>
      <c r="D181"/>
      <c r="F181" s="30"/>
      <c r="I181" s="28"/>
      <c r="K181" s="31"/>
      <c r="L181" s="31"/>
      <c r="M181" s="32"/>
      <c r="N181" s="79"/>
      <c r="O181" s="32"/>
      <c r="P181" s="32"/>
      <c r="Q181" s="32"/>
      <c r="R181" s="32"/>
      <c r="S181" s="32"/>
      <c r="T181" s="32"/>
      <c r="U181" s="32"/>
      <c r="V181" s="32"/>
    </row>
    <row r="182" spans="1:22" s="29" customFormat="1" x14ac:dyDescent="0.25">
      <c r="A182" s="32"/>
      <c r="B182" s="28"/>
      <c r="C182"/>
      <c r="D182"/>
      <c r="F182" s="30"/>
      <c r="I182" s="28"/>
      <c r="K182" s="31"/>
      <c r="L182" s="31"/>
      <c r="M182" s="32"/>
      <c r="N182" s="79"/>
      <c r="O182" s="32"/>
      <c r="P182" s="32"/>
      <c r="Q182" s="32"/>
      <c r="R182" s="32"/>
      <c r="S182" s="32"/>
      <c r="T182" s="32"/>
      <c r="U182" s="32"/>
      <c r="V182" s="32"/>
    </row>
    <row r="183" spans="1:22" s="29" customFormat="1" x14ac:dyDescent="0.25">
      <c r="A183" s="32"/>
      <c r="B183" s="28"/>
      <c r="C183"/>
      <c r="D183"/>
      <c r="F183" s="30"/>
      <c r="I183" s="28"/>
      <c r="K183" s="31"/>
      <c r="L183" s="31"/>
      <c r="M183" s="32"/>
      <c r="N183" s="79"/>
      <c r="O183" s="32"/>
      <c r="P183" s="32"/>
      <c r="Q183" s="32"/>
      <c r="R183" s="32"/>
      <c r="S183" s="32"/>
      <c r="T183" s="32"/>
      <c r="U183" s="32"/>
      <c r="V183" s="32"/>
    </row>
    <row r="184" spans="1:22" s="29" customFormat="1" x14ac:dyDescent="0.25">
      <c r="A184" s="32"/>
      <c r="B184" s="28"/>
      <c r="C184"/>
      <c r="D184"/>
      <c r="F184" s="30"/>
      <c r="I184" s="28"/>
      <c r="K184" s="31"/>
      <c r="L184" s="31"/>
      <c r="M184" s="32"/>
      <c r="N184" s="79"/>
      <c r="O184" s="32"/>
      <c r="P184" s="32"/>
      <c r="Q184" s="32"/>
      <c r="R184" s="32"/>
      <c r="S184" s="32"/>
      <c r="T184" s="32"/>
      <c r="U184" s="32"/>
      <c r="V184" s="32"/>
    </row>
    <row r="185" spans="1:22" s="29" customFormat="1" x14ac:dyDescent="0.25">
      <c r="A185" s="32"/>
      <c r="B185" s="28"/>
      <c r="C185"/>
      <c r="D185"/>
      <c r="F185" s="30"/>
      <c r="I185" s="28"/>
      <c r="K185" s="31"/>
      <c r="L185" s="31"/>
      <c r="M185" s="32"/>
      <c r="N185" s="79"/>
      <c r="O185" s="32"/>
      <c r="P185" s="32"/>
      <c r="Q185" s="32"/>
      <c r="R185" s="32"/>
      <c r="S185" s="32"/>
      <c r="T185" s="32"/>
      <c r="U185" s="32"/>
      <c r="V185" s="32"/>
    </row>
    <row r="186" spans="1:22" s="29" customFormat="1" x14ac:dyDescent="0.25">
      <c r="A186" s="32"/>
      <c r="B186" s="28"/>
      <c r="C186"/>
      <c r="D186"/>
      <c r="F186" s="30"/>
      <c r="I186" s="28"/>
      <c r="K186" s="31"/>
      <c r="L186" s="31"/>
      <c r="M186" s="32"/>
      <c r="N186" s="79"/>
      <c r="O186" s="32"/>
      <c r="P186" s="32"/>
      <c r="Q186" s="32"/>
      <c r="R186" s="32"/>
      <c r="S186" s="32"/>
      <c r="T186" s="32"/>
      <c r="U186" s="32"/>
      <c r="V186" s="32"/>
    </row>
    <row r="187" spans="1:22" s="29" customFormat="1" x14ac:dyDescent="0.25">
      <c r="A187" s="32"/>
      <c r="B187" s="28"/>
      <c r="C187"/>
      <c r="D187"/>
      <c r="F187" s="30"/>
      <c r="I187" s="28"/>
      <c r="K187" s="31"/>
      <c r="L187" s="31"/>
      <c r="M187" s="32"/>
      <c r="N187" s="79"/>
      <c r="O187" s="32"/>
      <c r="P187" s="32"/>
      <c r="Q187" s="32"/>
      <c r="R187" s="32"/>
      <c r="S187" s="32"/>
      <c r="T187" s="32"/>
      <c r="U187" s="32"/>
      <c r="V187" s="32"/>
    </row>
    <row r="188" spans="1:22" s="29" customFormat="1" x14ac:dyDescent="0.25">
      <c r="A188" s="32"/>
      <c r="B188" s="28"/>
      <c r="C188"/>
      <c r="D188"/>
      <c r="F188" s="30"/>
      <c r="I188" s="28"/>
      <c r="K188" s="31"/>
      <c r="L188" s="31"/>
      <c r="M188" s="32"/>
      <c r="N188" s="79"/>
      <c r="O188" s="32"/>
      <c r="P188" s="32"/>
      <c r="Q188" s="32"/>
      <c r="R188" s="32"/>
      <c r="S188" s="32"/>
      <c r="T188" s="32"/>
      <c r="U188" s="32"/>
      <c r="V188" s="32"/>
    </row>
    <row r="189" spans="1:22" s="29" customFormat="1" x14ac:dyDescent="0.25">
      <c r="A189" s="32"/>
      <c r="B189" s="28"/>
      <c r="C189"/>
      <c r="D189"/>
      <c r="F189" s="30"/>
      <c r="I189" s="28"/>
      <c r="K189" s="31"/>
      <c r="L189" s="31"/>
      <c r="M189" s="32"/>
      <c r="N189" s="79"/>
      <c r="O189" s="32"/>
      <c r="P189" s="32"/>
      <c r="Q189" s="32"/>
      <c r="R189" s="32"/>
      <c r="S189" s="32"/>
      <c r="T189" s="32"/>
      <c r="U189" s="32"/>
      <c r="V189" s="32"/>
    </row>
    <row r="190" spans="1:22" s="29" customFormat="1" x14ac:dyDescent="0.25">
      <c r="A190" s="32"/>
      <c r="B190" s="28"/>
      <c r="C190"/>
      <c r="D190"/>
      <c r="F190" s="30"/>
      <c r="I190" s="28"/>
      <c r="K190" s="31"/>
      <c r="L190" s="31"/>
      <c r="M190" s="32"/>
      <c r="N190" s="79"/>
      <c r="O190" s="32"/>
      <c r="P190" s="32"/>
      <c r="Q190" s="32"/>
      <c r="R190" s="32"/>
      <c r="S190" s="32"/>
      <c r="T190" s="32"/>
      <c r="U190" s="32"/>
      <c r="V190" s="32"/>
    </row>
    <row r="191" spans="1:22" s="29" customFormat="1" x14ac:dyDescent="0.25">
      <c r="A191" s="32"/>
      <c r="B191" s="28"/>
      <c r="C191"/>
      <c r="D191"/>
      <c r="F191" s="30"/>
      <c r="I191" s="28"/>
      <c r="K191" s="31"/>
      <c r="L191" s="31"/>
      <c r="M191" s="32"/>
      <c r="N191" s="79"/>
      <c r="O191" s="32"/>
      <c r="P191" s="32"/>
      <c r="Q191" s="32"/>
      <c r="R191" s="32"/>
      <c r="S191" s="32"/>
      <c r="T191" s="32"/>
      <c r="U191" s="32"/>
      <c r="V191" s="32"/>
    </row>
    <row r="192" spans="1:22" s="29" customFormat="1" x14ac:dyDescent="0.25">
      <c r="A192" s="32"/>
      <c r="B192" s="28"/>
      <c r="C192"/>
      <c r="D192"/>
      <c r="F192" s="30"/>
      <c r="I192" s="28"/>
      <c r="K192" s="31"/>
      <c r="L192" s="31"/>
      <c r="M192" s="32"/>
      <c r="N192" s="79"/>
      <c r="O192" s="32"/>
      <c r="P192" s="32"/>
      <c r="Q192" s="32"/>
      <c r="R192" s="32"/>
      <c r="S192" s="32"/>
      <c r="T192" s="32"/>
      <c r="U192" s="32"/>
      <c r="V192" s="32"/>
    </row>
    <row r="193" spans="1:22" s="29" customFormat="1" x14ac:dyDescent="0.25">
      <c r="A193" s="32"/>
      <c r="B193" s="28"/>
      <c r="C193"/>
      <c r="D193"/>
      <c r="F193" s="30"/>
      <c r="I193" s="28"/>
      <c r="K193" s="31"/>
      <c r="L193" s="31"/>
      <c r="M193" s="32"/>
      <c r="N193" s="79"/>
      <c r="O193" s="32"/>
      <c r="P193" s="32"/>
      <c r="Q193" s="32"/>
      <c r="R193" s="32"/>
      <c r="S193" s="32"/>
      <c r="T193" s="32"/>
      <c r="U193" s="32"/>
      <c r="V193" s="32"/>
    </row>
    <row r="194" spans="1:22" s="29" customFormat="1" x14ac:dyDescent="0.25">
      <c r="A194" s="32"/>
      <c r="B194" s="28"/>
      <c r="C194"/>
      <c r="D194"/>
      <c r="F194" s="30"/>
      <c r="I194" s="28"/>
      <c r="K194" s="31"/>
      <c r="L194" s="31"/>
      <c r="M194" s="32"/>
      <c r="N194" s="79"/>
      <c r="O194" s="32"/>
      <c r="P194" s="32"/>
      <c r="Q194" s="32"/>
      <c r="R194" s="32"/>
      <c r="S194" s="32"/>
      <c r="T194" s="32"/>
      <c r="U194" s="32"/>
      <c r="V194" s="32"/>
    </row>
    <row r="195" spans="1:22" s="29" customFormat="1" x14ac:dyDescent="0.25">
      <c r="A195" s="32"/>
      <c r="B195" s="28"/>
      <c r="C195"/>
      <c r="D195"/>
      <c r="F195" s="30"/>
      <c r="I195" s="28"/>
      <c r="K195" s="31"/>
      <c r="L195" s="31"/>
      <c r="M195" s="32"/>
      <c r="N195" s="79"/>
      <c r="O195" s="32"/>
      <c r="P195" s="32"/>
      <c r="Q195" s="32"/>
      <c r="R195" s="32"/>
      <c r="S195" s="32"/>
      <c r="T195" s="32"/>
      <c r="U195" s="32"/>
      <c r="V195" s="32"/>
    </row>
    <row r="196" spans="1:22" s="29" customFormat="1" x14ac:dyDescent="0.25">
      <c r="A196" s="32"/>
      <c r="B196" s="28"/>
      <c r="C196"/>
      <c r="D196"/>
      <c r="F196" s="30"/>
      <c r="I196" s="28"/>
      <c r="K196" s="31"/>
      <c r="L196" s="31"/>
      <c r="M196" s="32"/>
      <c r="N196" s="79"/>
      <c r="O196" s="32"/>
      <c r="P196" s="32"/>
      <c r="Q196" s="32"/>
      <c r="R196" s="32"/>
      <c r="S196" s="32"/>
      <c r="T196" s="32"/>
      <c r="U196" s="32"/>
      <c r="V196" s="32"/>
    </row>
    <row r="197" spans="1:22" s="29" customFormat="1" x14ac:dyDescent="0.25">
      <c r="A197" s="32"/>
      <c r="B197" s="28"/>
      <c r="C197"/>
      <c r="D197"/>
      <c r="F197" s="30"/>
      <c r="I197" s="28"/>
      <c r="K197" s="31"/>
      <c r="L197" s="31"/>
      <c r="M197" s="32"/>
      <c r="N197" s="79"/>
      <c r="O197" s="32"/>
      <c r="P197" s="32"/>
      <c r="Q197" s="32"/>
      <c r="R197" s="32"/>
      <c r="S197" s="32"/>
      <c r="T197" s="32"/>
      <c r="U197" s="32"/>
      <c r="V197" s="32"/>
    </row>
    <row r="198" spans="1:22" s="29" customFormat="1" x14ac:dyDescent="0.25">
      <c r="A198" s="32"/>
      <c r="B198" s="28"/>
      <c r="C198"/>
      <c r="D198"/>
      <c r="F198" s="30"/>
      <c r="I198" s="28"/>
      <c r="K198" s="31"/>
      <c r="L198" s="31"/>
      <c r="M198" s="32"/>
      <c r="N198" s="79"/>
      <c r="O198" s="32"/>
      <c r="P198" s="32"/>
      <c r="Q198" s="32"/>
      <c r="R198" s="32"/>
      <c r="S198" s="32"/>
      <c r="T198" s="32"/>
      <c r="U198" s="32"/>
      <c r="V198" s="32"/>
    </row>
    <row r="199" spans="1:22" s="29" customFormat="1" x14ac:dyDescent="0.25">
      <c r="A199" s="32"/>
      <c r="B199" s="28"/>
      <c r="C199"/>
      <c r="D199"/>
      <c r="F199" s="30"/>
      <c r="I199" s="28"/>
      <c r="K199" s="31"/>
      <c r="L199" s="31"/>
      <c r="M199" s="32"/>
      <c r="N199" s="79"/>
      <c r="O199" s="32"/>
      <c r="P199" s="32"/>
      <c r="Q199" s="32"/>
      <c r="R199" s="32"/>
      <c r="S199" s="32"/>
      <c r="T199" s="32"/>
      <c r="U199" s="32"/>
      <c r="V199" s="32"/>
    </row>
    <row r="200" spans="1:22" s="29" customFormat="1" x14ac:dyDescent="0.25">
      <c r="A200" s="32"/>
      <c r="B200" s="28"/>
      <c r="C200"/>
      <c r="D200"/>
      <c r="F200" s="30"/>
      <c r="I200" s="28"/>
      <c r="K200" s="31"/>
      <c r="L200" s="31"/>
      <c r="M200" s="32"/>
      <c r="N200" s="79"/>
      <c r="O200" s="32"/>
      <c r="P200" s="32"/>
      <c r="Q200" s="32"/>
      <c r="R200" s="32"/>
      <c r="S200" s="32"/>
      <c r="T200" s="32"/>
      <c r="U200" s="32"/>
      <c r="V200" s="32"/>
    </row>
    <row r="201" spans="1:22" s="29" customFormat="1" x14ac:dyDescent="0.25">
      <c r="A201" s="32"/>
      <c r="B201" s="28"/>
      <c r="C201"/>
      <c r="D201"/>
      <c r="F201" s="30"/>
      <c r="I201" s="28"/>
      <c r="K201" s="31"/>
      <c r="L201" s="31"/>
      <c r="M201" s="32"/>
      <c r="N201" s="79"/>
      <c r="O201" s="32"/>
      <c r="P201" s="32"/>
      <c r="Q201" s="32"/>
      <c r="R201" s="32"/>
      <c r="S201" s="32"/>
      <c r="T201" s="32"/>
      <c r="U201" s="32"/>
      <c r="V201" s="32"/>
    </row>
    <row r="202" spans="1:22" s="29" customFormat="1" x14ac:dyDescent="0.25">
      <c r="A202" s="32"/>
      <c r="B202" s="28"/>
      <c r="C202"/>
      <c r="D202"/>
      <c r="F202" s="30"/>
      <c r="I202" s="28"/>
      <c r="K202" s="31"/>
      <c r="L202" s="31"/>
      <c r="M202" s="32"/>
      <c r="N202" s="79"/>
      <c r="O202" s="32"/>
      <c r="P202" s="32"/>
      <c r="Q202" s="32"/>
      <c r="R202" s="32"/>
      <c r="S202" s="32"/>
      <c r="T202" s="32"/>
      <c r="U202" s="32"/>
      <c r="V202" s="32"/>
    </row>
    <row r="203" spans="1:22" s="29" customFormat="1" x14ac:dyDescent="0.25">
      <c r="A203" s="32"/>
      <c r="B203" s="28"/>
      <c r="C203"/>
      <c r="D203"/>
      <c r="F203" s="30"/>
      <c r="I203" s="28"/>
      <c r="K203" s="31"/>
      <c r="L203" s="31"/>
      <c r="M203" s="32"/>
      <c r="N203" s="79"/>
      <c r="O203" s="32"/>
      <c r="P203" s="32"/>
      <c r="Q203" s="32"/>
      <c r="R203" s="32"/>
      <c r="S203" s="32"/>
      <c r="T203" s="32"/>
      <c r="U203" s="32"/>
      <c r="V203" s="32"/>
    </row>
    <row r="204" spans="1:22" s="29" customFormat="1" x14ac:dyDescent="0.25">
      <c r="A204" s="32"/>
      <c r="B204" s="28"/>
      <c r="C204"/>
      <c r="D204"/>
      <c r="F204" s="30"/>
      <c r="I204" s="28"/>
      <c r="K204" s="31"/>
      <c r="L204" s="31"/>
      <c r="M204" s="32"/>
      <c r="N204" s="79"/>
      <c r="O204" s="32"/>
      <c r="P204" s="32"/>
      <c r="Q204" s="32"/>
      <c r="R204" s="32"/>
      <c r="S204" s="32"/>
      <c r="T204" s="32"/>
      <c r="U204" s="32"/>
      <c r="V204" s="32"/>
    </row>
    <row r="205" spans="1:22" s="29" customFormat="1" x14ac:dyDescent="0.25">
      <c r="A205" s="32"/>
      <c r="B205" s="28"/>
      <c r="C205"/>
      <c r="D205"/>
      <c r="F205" s="30"/>
      <c r="I205" s="28"/>
      <c r="K205" s="31"/>
      <c r="L205" s="31"/>
      <c r="M205" s="32"/>
      <c r="N205" s="79"/>
      <c r="O205" s="32"/>
      <c r="P205" s="32"/>
      <c r="Q205" s="32"/>
      <c r="R205" s="32"/>
      <c r="S205" s="32"/>
      <c r="T205" s="32"/>
      <c r="U205" s="32"/>
      <c r="V205" s="32"/>
    </row>
    <row r="206" spans="1:22" s="29" customFormat="1" x14ac:dyDescent="0.25">
      <c r="A206" s="32"/>
      <c r="B206" s="28"/>
      <c r="C206"/>
      <c r="D206"/>
      <c r="F206" s="30"/>
      <c r="I206" s="28"/>
      <c r="K206" s="31"/>
      <c r="L206" s="31"/>
      <c r="M206" s="32"/>
      <c r="N206" s="79"/>
      <c r="O206" s="32"/>
      <c r="P206" s="32"/>
      <c r="Q206" s="32"/>
      <c r="R206" s="32"/>
      <c r="S206" s="32"/>
      <c r="T206" s="32"/>
      <c r="U206" s="32"/>
      <c r="V206" s="32"/>
    </row>
    <row r="207" spans="1:22" s="29" customFormat="1" x14ac:dyDescent="0.25">
      <c r="A207" s="32"/>
      <c r="B207" s="28"/>
      <c r="C207"/>
      <c r="D207"/>
      <c r="F207" s="30"/>
      <c r="I207" s="28"/>
      <c r="K207" s="31"/>
      <c r="L207" s="31"/>
      <c r="M207" s="32"/>
      <c r="N207" s="79"/>
      <c r="O207" s="32"/>
      <c r="P207" s="32"/>
      <c r="Q207" s="32"/>
      <c r="R207" s="32"/>
      <c r="S207" s="32"/>
      <c r="T207" s="32"/>
      <c r="U207" s="32"/>
      <c r="V207" s="32"/>
    </row>
    <row r="208" spans="1:22" s="29" customFormat="1" x14ac:dyDescent="0.25">
      <c r="A208" s="32"/>
      <c r="B208" s="28"/>
      <c r="C208"/>
      <c r="D208"/>
      <c r="F208" s="30"/>
      <c r="I208" s="28"/>
      <c r="K208" s="31"/>
      <c r="L208" s="31"/>
      <c r="M208" s="32"/>
      <c r="N208" s="79"/>
      <c r="O208" s="32"/>
      <c r="P208" s="32"/>
      <c r="Q208" s="32"/>
      <c r="R208" s="32"/>
      <c r="S208" s="32"/>
      <c r="T208" s="32"/>
      <c r="U208" s="32"/>
      <c r="V208" s="32"/>
    </row>
    <row r="209" spans="1:22" s="29" customFormat="1" x14ac:dyDescent="0.25">
      <c r="A209" s="32"/>
      <c r="B209" s="28"/>
      <c r="C209"/>
      <c r="D209"/>
      <c r="F209" s="30"/>
      <c r="I209" s="28"/>
      <c r="K209" s="31"/>
      <c r="L209" s="31"/>
      <c r="M209" s="32"/>
      <c r="N209" s="79"/>
      <c r="O209" s="32"/>
      <c r="P209" s="32"/>
      <c r="Q209" s="32"/>
      <c r="R209" s="32"/>
      <c r="S209" s="32"/>
      <c r="T209" s="32"/>
      <c r="U209" s="32"/>
      <c r="V209" s="32"/>
    </row>
    <row r="210" spans="1:22" s="29" customFormat="1" x14ac:dyDescent="0.25">
      <c r="A210" s="32"/>
      <c r="B210" s="28"/>
      <c r="C210"/>
      <c r="D210"/>
      <c r="F210" s="30"/>
      <c r="I210" s="28"/>
      <c r="K210" s="31"/>
      <c r="L210" s="31"/>
      <c r="M210" s="32"/>
      <c r="N210" s="79"/>
      <c r="O210" s="32"/>
      <c r="P210" s="32"/>
      <c r="Q210" s="32"/>
      <c r="R210" s="32"/>
      <c r="S210" s="32"/>
      <c r="T210" s="32"/>
      <c r="U210" s="32"/>
      <c r="V210" s="32"/>
    </row>
    <row r="211" spans="1:22" s="29" customFormat="1" x14ac:dyDescent="0.25">
      <c r="A211" s="32"/>
      <c r="B211" s="28"/>
      <c r="C211"/>
      <c r="D211"/>
      <c r="F211" s="30"/>
      <c r="I211" s="28"/>
      <c r="K211" s="31"/>
      <c r="L211" s="31"/>
      <c r="M211" s="32"/>
      <c r="N211" s="79"/>
      <c r="O211" s="32"/>
      <c r="P211" s="32"/>
      <c r="Q211" s="32"/>
      <c r="R211" s="32"/>
      <c r="S211" s="32"/>
      <c r="T211" s="32"/>
      <c r="U211" s="32"/>
      <c r="V211" s="32"/>
    </row>
    <row r="212" spans="1:22" s="29" customFormat="1" x14ac:dyDescent="0.25">
      <c r="A212" s="32"/>
      <c r="B212" s="28"/>
      <c r="C212"/>
      <c r="D212"/>
      <c r="F212" s="30"/>
      <c r="I212" s="28"/>
      <c r="K212" s="31"/>
      <c r="L212" s="31"/>
      <c r="M212" s="32"/>
      <c r="N212" s="79"/>
      <c r="O212" s="32"/>
      <c r="P212" s="32"/>
      <c r="Q212" s="32"/>
      <c r="R212" s="32"/>
      <c r="S212" s="32"/>
      <c r="T212" s="32"/>
      <c r="U212" s="32"/>
      <c r="V212" s="32"/>
    </row>
    <row r="213" spans="1:22" s="29" customFormat="1" x14ac:dyDescent="0.25">
      <c r="A213" s="32"/>
      <c r="B213" s="28"/>
      <c r="C213"/>
      <c r="D213"/>
      <c r="F213" s="30"/>
      <c r="I213" s="28"/>
      <c r="K213" s="31"/>
      <c r="L213" s="31"/>
      <c r="M213" s="32"/>
      <c r="N213" s="79"/>
      <c r="O213" s="32"/>
      <c r="P213" s="32"/>
      <c r="Q213" s="32"/>
      <c r="R213" s="32"/>
      <c r="S213" s="32"/>
      <c r="T213" s="32"/>
      <c r="U213" s="32"/>
      <c r="V213" s="32"/>
    </row>
    <row r="214" spans="1:22" s="29" customFormat="1" x14ac:dyDescent="0.25">
      <c r="A214" s="32"/>
      <c r="B214" s="28"/>
      <c r="C214"/>
      <c r="D214"/>
      <c r="F214" s="30"/>
      <c r="I214" s="28"/>
      <c r="K214" s="31"/>
      <c r="L214" s="31"/>
      <c r="M214" s="32"/>
      <c r="N214" s="79"/>
      <c r="O214" s="32"/>
      <c r="P214" s="32"/>
      <c r="Q214" s="32"/>
      <c r="R214" s="32"/>
      <c r="S214" s="32"/>
      <c r="T214" s="32"/>
      <c r="U214" s="32"/>
      <c r="V214" s="32"/>
    </row>
    <row r="215" spans="1:22" s="29" customFormat="1" x14ac:dyDescent="0.25">
      <c r="A215" s="32"/>
      <c r="B215" s="28"/>
      <c r="C215"/>
      <c r="D215"/>
      <c r="F215" s="30"/>
      <c r="I215" s="28"/>
      <c r="K215" s="31"/>
      <c r="L215" s="31"/>
      <c r="M215" s="32"/>
      <c r="N215" s="79"/>
      <c r="O215" s="32"/>
      <c r="P215" s="32"/>
      <c r="Q215" s="32"/>
      <c r="R215" s="32"/>
      <c r="S215" s="32"/>
      <c r="T215" s="32"/>
      <c r="U215" s="32"/>
      <c r="V215" s="32"/>
    </row>
    <row r="216" spans="1:22" s="29" customFormat="1" x14ac:dyDescent="0.25">
      <c r="A216" s="32"/>
      <c r="B216" s="28"/>
      <c r="C216"/>
      <c r="D216"/>
      <c r="F216" s="30"/>
      <c r="I216" s="28"/>
      <c r="K216" s="31"/>
      <c r="L216" s="31"/>
      <c r="M216" s="32"/>
      <c r="N216" s="79"/>
      <c r="O216" s="32"/>
      <c r="P216" s="32"/>
      <c r="Q216" s="32"/>
      <c r="R216" s="32"/>
      <c r="S216" s="32"/>
      <c r="T216" s="32"/>
      <c r="U216" s="32"/>
      <c r="V216" s="32"/>
    </row>
    <row r="217" spans="1:22" s="29" customFormat="1" x14ac:dyDescent="0.25">
      <c r="A217" s="32"/>
      <c r="B217" s="28"/>
      <c r="C217"/>
      <c r="D217"/>
      <c r="F217" s="30"/>
      <c r="I217" s="28"/>
      <c r="K217" s="31"/>
      <c r="L217" s="31"/>
      <c r="M217" s="32"/>
      <c r="N217" s="79"/>
      <c r="O217" s="32"/>
      <c r="P217" s="32"/>
      <c r="Q217" s="32"/>
      <c r="R217" s="32"/>
      <c r="S217" s="32"/>
      <c r="T217" s="32"/>
      <c r="U217" s="32"/>
      <c r="V217" s="32"/>
    </row>
    <row r="218" spans="1:22" s="29" customFormat="1" x14ac:dyDescent="0.25">
      <c r="A218" s="32"/>
      <c r="B218" s="28"/>
      <c r="C218"/>
      <c r="D218"/>
      <c r="F218" s="30"/>
      <c r="I218" s="28"/>
      <c r="K218" s="31"/>
      <c r="L218" s="31"/>
      <c r="M218" s="32"/>
      <c r="N218" s="79"/>
      <c r="O218" s="32"/>
      <c r="P218" s="32"/>
      <c r="Q218" s="32"/>
      <c r="R218" s="32"/>
      <c r="S218" s="32"/>
      <c r="T218" s="32"/>
      <c r="U218" s="32"/>
      <c r="V218" s="32"/>
    </row>
    <row r="219" spans="1:22" s="29" customFormat="1" x14ac:dyDescent="0.25">
      <c r="A219" s="32"/>
      <c r="B219" s="28"/>
      <c r="C219"/>
      <c r="D219"/>
      <c r="F219" s="30"/>
      <c r="I219" s="28"/>
      <c r="K219" s="31"/>
      <c r="L219" s="31"/>
      <c r="M219" s="32"/>
      <c r="N219" s="79"/>
      <c r="O219" s="32"/>
      <c r="P219" s="32"/>
      <c r="Q219" s="32"/>
      <c r="R219" s="32"/>
      <c r="S219" s="32"/>
      <c r="T219" s="32"/>
      <c r="U219" s="32"/>
      <c r="V219" s="32"/>
    </row>
    <row r="220" spans="1:22" s="29" customFormat="1" x14ac:dyDescent="0.25">
      <c r="A220" s="32"/>
      <c r="B220" s="28"/>
      <c r="C220"/>
      <c r="D220"/>
      <c r="F220" s="30"/>
      <c r="I220" s="28"/>
      <c r="K220" s="31"/>
      <c r="L220" s="31"/>
      <c r="M220" s="32"/>
      <c r="N220" s="79"/>
      <c r="O220" s="32"/>
      <c r="P220" s="32"/>
      <c r="Q220" s="32"/>
      <c r="R220" s="32"/>
      <c r="S220" s="32"/>
      <c r="T220" s="32"/>
      <c r="U220" s="32"/>
      <c r="V220" s="32"/>
    </row>
    <row r="221" spans="1:22" s="29" customFormat="1" x14ac:dyDescent="0.25">
      <c r="A221" s="32"/>
      <c r="B221" s="28"/>
      <c r="C221"/>
      <c r="D221"/>
      <c r="F221" s="30"/>
      <c r="I221" s="28"/>
      <c r="K221" s="31"/>
      <c r="L221" s="31"/>
      <c r="M221" s="32"/>
      <c r="N221" s="79"/>
      <c r="O221" s="32"/>
      <c r="P221" s="32"/>
      <c r="Q221" s="32"/>
      <c r="R221" s="32"/>
      <c r="S221" s="32"/>
      <c r="T221" s="32"/>
      <c r="U221" s="32"/>
      <c r="V221" s="32"/>
    </row>
    <row r="222" spans="1:22" s="29" customFormat="1" x14ac:dyDescent="0.25">
      <c r="A222" s="32"/>
      <c r="B222" s="28"/>
      <c r="C222"/>
      <c r="D222"/>
      <c r="F222" s="30"/>
      <c r="I222" s="28"/>
      <c r="K222" s="31"/>
      <c r="L222" s="31"/>
      <c r="M222" s="32"/>
      <c r="N222" s="79"/>
      <c r="O222" s="32"/>
      <c r="P222" s="32"/>
      <c r="Q222" s="32"/>
      <c r="R222" s="32"/>
      <c r="S222" s="32"/>
      <c r="T222" s="32"/>
      <c r="U222" s="32"/>
      <c r="V222" s="32"/>
    </row>
    <row r="223" spans="1:22" s="29" customFormat="1" x14ac:dyDescent="0.25">
      <c r="A223" s="32"/>
      <c r="B223" s="28"/>
      <c r="C223"/>
      <c r="D223"/>
      <c r="F223" s="30"/>
      <c r="I223" s="28"/>
      <c r="K223" s="31"/>
      <c r="L223" s="31"/>
      <c r="M223" s="32"/>
      <c r="N223" s="79"/>
      <c r="O223" s="32"/>
      <c r="P223" s="32"/>
      <c r="Q223" s="32"/>
      <c r="R223" s="32"/>
      <c r="S223" s="32"/>
      <c r="T223" s="32"/>
      <c r="U223" s="32"/>
      <c r="V223" s="32"/>
    </row>
    <row r="224" spans="1:22" s="29" customFormat="1" x14ac:dyDescent="0.25">
      <c r="A224" s="32"/>
      <c r="B224" s="28"/>
      <c r="C224"/>
      <c r="D224"/>
      <c r="F224" s="30"/>
      <c r="I224" s="28"/>
      <c r="K224" s="31"/>
      <c r="L224" s="31"/>
      <c r="M224" s="32"/>
      <c r="N224" s="79"/>
      <c r="O224" s="32"/>
      <c r="P224" s="32"/>
      <c r="Q224" s="32"/>
      <c r="R224" s="32"/>
      <c r="S224" s="32"/>
      <c r="T224" s="32"/>
      <c r="U224" s="32"/>
      <c r="V224" s="32"/>
    </row>
    <row r="225" spans="1:22" s="29" customFormat="1" x14ac:dyDescent="0.25">
      <c r="A225" s="32"/>
      <c r="B225" s="28"/>
      <c r="C225"/>
      <c r="D225"/>
      <c r="F225" s="30"/>
      <c r="I225" s="28"/>
      <c r="K225" s="31"/>
      <c r="L225" s="31"/>
      <c r="M225" s="32"/>
      <c r="N225" s="79"/>
      <c r="O225" s="32"/>
      <c r="P225" s="32"/>
      <c r="Q225" s="32"/>
      <c r="R225" s="32"/>
      <c r="S225" s="32"/>
      <c r="T225" s="32"/>
      <c r="U225" s="32"/>
      <c r="V225" s="32"/>
    </row>
    <row r="226" spans="1:22" s="29" customFormat="1" x14ac:dyDescent="0.25">
      <c r="A226" s="32"/>
      <c r="B226" s="28"/>
      <c r="C226"/>
      <c r="D226"/>
      <c r="F226" s="30"/>
      <c r="I226" s="28"/>
      <c r="K226" s="31"/>
      <c r="L226" s="31"/>
      <c r="M226" s="32"/>
      <c r="N226" s="79"/>
      <c r="O226" s="32"/>
      <c r="P226" s="32"/>
      <c r="Q226" s="32"/>
      <c r="R226" s="32"/>
      <c r="S226" s="32"/>
      <c r="T226" s="32"/>
      <c r="U226" s="32"/>
      <c r="V226" s="32"/>
    </row>
    <row r="227" spans="1:22" s="29" customFormat="1" x14ac:dyDescent="0.25">
      <c r="A227" s="32"/>
      <c r="B227" s="28"/>
      <c r="C227"/>
      <c r="D227"/>
      <c r="F227" s="30"/>
      <c r="I227" s="28"/>
      <c r="K227" s="31"/>
      <c r="L227" s="31"/>
      <c r="M227" s="32"/>
      <c r="N227" s="79"/>
      <c r="O227" s="32"/>
      <c r="P227" s="32"/>
      <c r="Q227" s="32"/>
      <c r="R227" s="32"/>
      <c r="S227" s="32"/>
      <c r="T227" s="32"/>
      <c r="U227" s="32"/>
      <c r="V227" s="32"/>
    </row>
    <row r="228" spans="1:22" s="29" customFormat="1" x14ac:dyDescent="0.25">
      <c r="A228" s="32"/>
      <c r="B228" s="28"/>
      <c r="C228"/>
      <c r="D228"/>
      <c r="F228" s="30"/>
      <c r="I228" s="28"/>
      <c r="K228" s="31"/>
      <c r="L228" s="31"/>
      <c r="M228" s="32"/>
      <c r="N228" s="79"/>
      <c r="O228" s="32"/>
      <c r="P228" s="32"/>
      <c r="Q228" s="32"/>
      <c r="R228" s="32"/>
      <c r="S228" s="32"/>
      <c r="T228" s="32"/>
      <c r="U228" s="32"/>
      <c r="V228" s="32"/>
    </row>
    <row r="229" spans="1:22" s="29" customFormat="1" x14ac:dyDescent="0.25">
      <c r="A229" s="32"/>
      <c r="B229" s="28"/>
      <c r="C229"/>
      <c r="D229"/>
      <c r="F229" s="30"/>
      <c r="I229" s="28"/>
      <c r="K229" s="31"/>
      <c r="L229" s="31"/>
      <c r="M229" s="32"/>
      <c r="N229" s="79"/>
      <c r="O229" s="32"/>
      <c r="P229" s="32"/>
      <c r="Q229" s="32"/>
      <c r="R229" s="32"/>
      <c r="S229" s="32"/>
      <c r="T229" s="32"/>
      <c r="U229" s="32"/>
      <c r="V229" s="32"/>
    </row>
    <row r="230" spans="1:22" s="29" customFormat="1" x14ac:dyDescent="0.25">
      <c r="A230" s="32"/>
      <c r="B230" s="28"/>
      <c r="C230"/>
      <c r="D230"/>
      <c r="F230" s="30"/>
      <c r="I230" s="28"/>
      <c r="K230" s="31"/>
      <c r="L230" s="31"/>
      <c r="M230" s="32"/>
      <c r="N230" s="79"/>
      <c r="O230" s="32"/>
      <c r="P230" s="32"/>
      <c r="Q230" s="32"/>
      <c r="R230" s="32"/>
      <c r="S230" s="32"/>
      <c r="T230" s="32"/>
      <c r="U230" s="32"/>
      <c r="V230" s="32"/>
    </row>
    <row r="231" spans="1:22" s="29" customFormat="1" x14ac:dyDescent="0.25">
      <c r="A231" s="32"/>
      <c r="B231" s="28"/>
      <c r="C231"/>
      <c r="D231"/>
      <c r="F231" s="30"/>
      <c r="I231" s="28"/>
      <c r="K231" s="31"/>
      <c r="L231" s="31"/>
      <c r="M231" s="32"/>
      <c r="N231" s="79"/>
      <c r="O231" s="32"/>
      <c r="P231" s="32"/>
      <c r="Q231" s="32"/>
      <c r="R231" s="32"/>
      <c r="S231" s="32"/>
      <c r="T231" s="32"/>
      <c r="U231" s="32"/>
      <c r="V231" s="32"/>
    </row>
    <row r="232" spans="1:22" s="29" customFormat="1" x14ac:dyDescent="0.25">
      <c r="A232" s="32"/>
      <c r="B232" s="28"/>
      <c r="C232"/>
      <c r="D232"/>
      <c r="F232" s="30"/>
      <c r="I232" s="28"/>
      <c r="K232" s="31"/>
      <c r="L232" s="31"/>
      <c r="M232" s="32"/>
      <c r="N232" s="79"/>
      <c r="O232" s="32"/>
      <c r="P232" s="32"/>
      <c r="Q232" s="32"/>
      <c r="R232" s="32"/>
      <c r="S232" s="32"/>
      <c r="T232" s="32"/>
      <c r="U232" s="32"/>
      <c r="V232" s="32"/>
    </row>
    <row r="233" spans="1:22" s="29" customFormat="1" x14ac:dyDescent="0.25">
      <c r="A233" s="32"/>
      <c r="B233" s="28"/>
      <c r="C233"/>
      <c r="D233"/>
      <c r="F233" s="30"/>
      <c r="I233" s="28"/>
      <c r="K233" s="31"/>
      <c r="L233" s="31"/>
      <c r="M233" s="32"/>
      <c r="N233" s="79"/>
      <c r="O233" s="32"/>
      <c r="P233" s="32"/>
      <c r="Q233" s="32"/>
      <c r="R233" s="32"/>
      <c r="S233" s="32"/>
      <c r="T233" s="32"/>
      <c r="U233" s="32"/>
      <c r="V233" s="32"/>
    </row>
    <row r="234" spans="1:22" s="29" customFormat="1" x14ac:dyDescent="0.25">
      <c r="A234" s="32"/>
      <c r="B234" s="28"/>
      <c r="C234"/>
      <c r="D234"/>
      <c r="F234" s="30"/>
      <c r="I234" s="28"/>
      <c r="K234" s="31"/>
      <c r="L234" s="31"/>
      <c r="M234" s="32"/>
      <c r="N234" s="79"/>
      <c r="O234" s="32"/>
      <c r="P234" s="32"/>
      <c r="Q234" s="32"/>
      <c r="R234" s="32"/>
      <c r="S234" s="32"/>
      <c r="T234" s="32"/>
      <c r="U234" s="32"/>
      <c r="V234" s="32"/>
    </row>
    <row r="235" spans="1:22" s="29" customFormat="1" x14ac:dyDescent="0.25">
      <c r="A235" s="32"/>
      <c r="B235" s="28"/>
      <c r="C235"/>
      <c r="D235"/>
      <c r="F235" s="30"/>
      <c r="I235" s="28"/>
      <c r="K235" s="31"/>
      <c r="L235" s="31"/>
      <c r="M235" s="32"/>
      <c r="N235" s="79"/>
      <c r="O235" s="32"/>
      <c r="P235" s="32"/>
      <c r="Q235" s="32"/>
      <c r="R235" s="32"/>
      <c r="S235" s="32"/>
      <c r="T235" s="32"/>
      <c r="U235" s="32"/>
      <c r="V235" s="32"/>
    </row>
    <row r="236" spans="1:22" s="29" customFormat="1" x14ac:dyDescent="0.25">
      <c r="A236" s="32"/>
      <c r="B236" s="28"/>
      <c r="C236"/>
      <c r="D236"/>
      <c r="F236" s="30"/>
      <c r="I236" s="28"/>
      <c r="K236" s="31"/>
      <c r="L236" s="31"/>
      <c r="M236" s="32"/>
      <c r="N236" s="79"/>
      <c r="O236" s="32"/>
      <c r="P236" s="32"/>
      <c r="Q236" s="32"/>
      <c r="R236" s="32"/>
      <c r="S236" s="32"/>
      <c r="T236" s="32"/>
      <c r="U236" s="32"/>
      <c r="V236" s="32"/>
    </row>
    <row r="237" spans="1:22" s="29" customFormat="1" x14ac:dyDescent="0.25">
      <c r="A237" s="32"/>
      <c r="B237" s="28"/>
      <c r="C237"/>
      <c r="D237"/>
      <c r="F237" s="30"/>
      <c r="I237" s="28"/>
      <c r="K237" s="31"/>
      <c r="L237" s="31"/>
      <c r="M237" s="32"/>
      <c r="N237" s="79"/>
      <c r="O237" s="32"/>
      <c r="P237" s="32"/>
      <c r="Q237" s="32"/>
      <c r="R237" s="32"/>
      <c r="S237" s="32"/>
      <c r="T237" s="32"/>
      <c r="U237" s="32"/>
      <c r="V237" s="32"/>
    </row>
    <row r="238" spans="1:22" s="29" customFormat="1" x14ac:dyDescent="0.25">
      <c r="A238" s="32"/>
      <c r="B238" s="28"/>
      <c r="C238"/>
      <c r="D238"/>
      <c r="F238" s="30"/>
      <c r="I238" s="28"/>
      <c r="K238" s="31"/>
      <c r="L238" s="31"/>
      <c r="M238" s="32"/>
      <c r="N238" s="79"/>
      <c r="O238" s="32"/>
      <c r="P238" s="32"/>
      <c r="Q238" s="32"/>
      <c r="R238" s="32"/>
      <c r="S238" s="32"/>
      <c r="T238" s="32"/>
      <c r="U238" s="32"/>
      <c r="V238" s="32"/>
    </row>
    <row r="239" spans="1:22" s="29" customFormat="1" x14ac:dyDescent="0.25">
      <c r="A239" s="32"/>
      <c r="B239" s="28"/>
      <c r="C239"/>
      <c r="D239"/>
      <c r="F239" s="30"/>
      <c r="I239" s="28"/>
      <c r="K239" s="31"/>
      <c r="L239" s="31"/>
      <c r="M239" s="32"/>
      <c r="N239" s="79"/>
      <c r="O239" s="32"/>
      <c r="P239" s="32"/>
      <c r="Q239" s="32"/>
      <c r="R239" s="32"/>
      <c r="S239" s="32"/>
      <c r="T239" s="32"/>
      <c r="U239" s="32"/>
      <c r="V239" s="32"/>
    </row>
    <row r="240" spans="1:22" s="29" customFormat="1" x14ac:dyDescent="0.25">
      <c r="A240" s="32"/>
      <c r="B240" s="28"/>
      <c r="C240"/>
      <c r="D240"/>
      <c r="F240" s="30"/>
      <c r="I240" s="28"/>
      <c r="K240" s="31"/>
      <c r="L240" s="31"/>
      <c r="M240" s="32"/>
      <c r="N240" s="79"/>
      <c r="O240" s="32"/>
      <c r="P240" s="32"/>
      <c r="Q240" s="32"/>
      <c r="R240" s="32"/>
      <c r="S240" s="32"/>
      <c r="T240" s="32"/>
      <c r="U240" s="32"/>
      <c r="V240" s="32"/>
    </row>
    <row r="241" spans="1:22" s="29" customFormat="1" x14ac:dyDescent="0.25">
      <c r="A241" s="32"/>
      <c r="B241" s="28"/>
      <c r="C241"/>
      <c r="D241"/>
      <c r="F241" s="30"/>
      <c r="I241" s="28"/>
      <c r="K241" s="31"/>
      <c r="L241" s="31"/>
      <c r="M241" s="32"/>
      <c r="N241" s="79"/>
      <c r="O241" s="32"/>
      <c r="P241" s="32"/>
      <c r="Q241" s="32"/>
      <c r="R241" s="32"/>
      <c r="S241" s="32"/>
      <c r="T241" s="32"/>
      <c r="U241" s="32"/>
      <c r="V241" s="32"/>
    </row>
    <row r="242" spans="1:22" s="29" customFormat="1" x14ac:dyDescent="0.25">
      <c r="A242" s="32"/>
      <c r="B242" s="28"/>
      <c r="C242"/>
      <c r="D242"/>
      <c r="F242" s="30"/>
      <c r="I242" s="28"/>
      <c r="K242" s="31"/>
      <c r="L242" s="31"/>
      <c r="M242" s="32"/>
      <c r="N242" s="79"/>
      <c r="O242" s="32"/>
      <c r="P242" s="32"/>
      <c r="Q242" s="32"/>
      <c r="R242" s="32"/>
      <c r="S242" s="32"/>
      <c r="T242" s="32"/>
      <c r="U242" s="32"/>
      <c r="V242" s="32"/>
    </row>
    <row r="243" spans="1:22" s="29" customFormat="1" x14ac:dyDescent="0.25">
      <c r="A243" s="32"/>
      <c r="B243" s="28"/>
      <c r="C243"/>
      <c r="D243"/>
      <c r="F243" s="30"/>
      <c r="I243" s="28"/>
      <c r="K243" s="31"/>
      <c r="L243" s="31"/>
      <c r="M243" s="32"/>
      <c r="N243" s="79"/>
      <c r="O243" s="32"/>
      <c r="P243" s="32"/>
      <c r="Q243" s="32"/>
      <c r="R243" s="32"/>
      <c r="S243" s="32"/>
      <c r="T243" s="32"/>
      <c r="U243" s="32"/>
      <c r="V243" s="32"/>
    </row>
    <row r="244" spans="1:22" s="29" customFormat="1" x14ac:dyDescent="0.25">
      <c r="A244" s="32"/>
      <c r="B244" s="28"/>
      <c r="C244"/>
      <c r="D244"/>
      <c r="F244" s="30"/>
      <c r="I244" s="28"/>
      <c r="K244" s="31"/>
      <c r="L244" s="31"/>
      <c r="M244" s="32"/>
      <c r="N244" s="79"/>
      <c r="O244" s="32"/>
      <c r="P244" s="32"/>
      <c r="Q244" s="32"/>
      <c r="R244" s="32"/>
      <c r="S244" s="32"/>
      <c r="T244" s="32"/>
      <c r="U244" s="32"/>
      <c r="V244" s="32"/>
    </row>
    <row r="245" spans="1:22" s="29" customFormat="1" x14ac:dyDescent="0.25">
      <c r="A245" s="32"/>
      <c r="B245" s="28"/>
      <c r="C245"/>
      <c r="D245"/>
      <c r="F245" s="30"/>
      <c r="I245" s="28"/>
      <c r="K245" s="31"/>
      <c r="L245" s="31"/>
      <c r="M245" s="32"/>
      <c r="N245" s="79"/>
      <c r="O245" s="32"/>
      <c r="P245" s="32"/>
      <c r="Q245" s="32"/>
      <c r="R245" s="32"/>
      <c r="S245" s="32"/>
      <c r="T245" s="32"/>
      <c r="U245" s="32"/>
      <c r="V245" s="32"/>
    </row>
    <row r="246" spans="1:22" s="29" customFormat="1" x14ac:dyDescent="0.25">
      <c r="A246" s="32"/>
      <c r="B246" s="28"/>
      <c r="C246"/>
      <c r="D246"/>
      <c r="F246" s="30"/>
      <c r="I246" s="28"/>
      <c r="K246" s="31"/>
      <c r="L246" s="31"/>
      <c r="M246" s="32"/>
      <c r="N246" s="79"/>
      <c r="O246" s="32"/>
      <c r="P246" s="32"/>
      <c r="Q246" s="32"/>
      <c r="R246" s="32"/>
      <c r="S246" s="32"/>
      <c r="T246" s="32"/>
      <c r="U246" s="32"/>
      <c r="V246" s="32"/>
    </row>
    <row r="247" spans="1:22" s="29" customFormat="1" x14ac:dyDescent="0.25">
      <c r="A247" s="32"/>
      <c r="B247" s="28"/>
      <c r="C247"/>
      <c r="D247"/>
      <c r="F247" s="30"/>
      <c r="I247" s="28"/>
      <c r="K247" s="31"/>
      <c r="L247" s="31"/>
      <c r="M247" s="32"/>
      <c r="N247" s="79"/>
      <c r="O247" s="32"/>
      <c r="P247" s="32"/>
      <c r="Q247" s="32"/>
      <c r="R247" s="32"/>
      <c r="S247" s="32"/>
      <c r="T247" s="32"/>
      <c r="U247" s="32"/>
      <c r="V247" s="32"/>
    </row>
    <row r="248" spans="1:22" s="29" customFormat="1" x14ac:dyDescent="0.25">
      <c r="A248" s="32"/>
      <c r="B248" s="28"/>
      <c r="C248"/>
      <c r="D248"/>
      <c r="F248" s="30"/>
      <c r="I248" s="28"/>
      <c r="K248" s="31"/>
      <c r="L248" s="31"/>
      <c r="M248" s="32"/>
      <c r="N248" s="79"/>
      <c r="O248" s="32"/>
      <c r="P248" s="32"/>
      <c r="Q248" s="32"/>
      <c r="R248" s="32"/>
      <c r="S248" s="32"/>
      <c r="T248" s="32"/>
      <c r="U248" s="32"/>
      <c r="V248" s="32"/>
    </row>
    <row r="249" spans="1:22" s="29" customFormat="1" x14ac:dyDescent="0.25">
      <c r="A249" s="32"/>
      <c r="B249" s="28"/>
      <c r="C249"/>
      <c r="D249"/>
      <c r="F249" s="30"/>
      <c r="I249" s="28"/>
      <c r="K249" s="31"/>
      <c r="L249" s="31"/>
      <c r="M249" s="32"/>
      <c r="N249" s="79"/>
      <c r="O249" s="32"/>
      <c r="P249" s="32"/>
      <c r="Q249" s="32"/>
      <c r="R249" s="32"/>
      <c r="S249" s="32"/>
      <c r="T249" s="32"/>
      <c r="U249" s="32"/>
      <c r="V249" s="32"/>
    </row>
    <row r="250" spans="1:22" s="29" customFormat="1" x14ac:dyDescent="0.25">
      <c r="A250" s="32"/>
      <c r="B250" s="28"/>
      <c r="C250"/>
      <c r="D250"/>
      <c r="F250" s="30"/>
      <c r="I250" s="28"/>
      <c r="K250" s="31"/>
      <c r="L250" s="31"/>
      <c r="M250" s="32"/>
      <c r="N250" s="79"/>
      <c r="O250" s="32"/>
      <c r="P250" s="32"/>
      <c r="Q250" s="32"/>
      <c r="R250" s="32"/>
      <c r="S250" s="32"/>
      <c r="T250" s="32"/>
      <c r="U250" s="32"/>
      <c r="V250" s="32"/>
    </row>
    <row r="251" spans="1:22" s="29" customFormat="1" x14ac:dyDescent="0.25">
      <c r="A251" s="32"/>
      <c r="B251" s="28"/>
      <c r="C251"/>
      <c r="D251"/>
      <c r="F251" s="30"/>
      <c r="I251" s="28"/>
      <c r="K251" s="31"/>
      <c r="L251" s="31"/>
      <c r="M251" s="32"/>
      <c r="N251" s="79"/>
      <c r="O251" s="32"/>
      <c r="P251" s="32"/>
      <c r="Q251" s="32"/>
      <c r="R251" s="32"/>
      <c r="S251" s="32"/>
      <c r="T251" s="32"/>
      <c r="U251" s="32"/>
      <c r="V251" s="32"/>
    </row>
    <row r="252" spans="1:22" s="29" customFormat="1" x14ac:dyDescent="0.25">
      <c r="A252" s="32"/>
      <c r="B252" s="28"/>
      <c r="C252"/>
      <c r="D252"/>
      <c r="F252" s="30"/>
      <c r="I252" s="28"/>
      <c r="K252" s="31"/>
      <c r="L252" s="31"/>
      <c r="M252" s="32"/>
      <c r="N252" s="79"/>
      <c r="O252" s="32"/>
      <c r="P252" s="32"/>
      <c r="Q252" s="32"/>
      <c r="R252" s="32"/>
      <c r="S252" s="32"/>
      <c r="T252" s="32"/>
      <c r="U252" s="32"/>
      <c r="V252" s="32"/>
    </row>
    <row r="253" spans="1:22" s="29" customFormat="1" x14ac:dyDescent="0.25">
      <c r="A253" s="32"/>
      <c r="B253" s="28"/>
      <c r="C253"/>
      <c r="D253"/>
      <c r="F253" s="30"/>
      <c r="I253" s="28"/>
      <c r="K253" s="31"/>
      <c r="L253" s="31"/>
      <c r="M253" s="32"/>
      <c r="N253" s="79"/>
      <c r="O253" s="32"/>
      <c r="P253" s="32"/>
      <c r="Q253" s="32"/>
      <c r="R253" s="32"/>
      <c r="S253" s="32"/>
      <c r="T253" s="32"/>
      <c r="U253" s="32"/>
      <c r="V253" s="32"/>
    </row>
    <row r="254" spans="1:22" s="29" customFormat="1" x14ac:dyDescent="0.25">
      <c r="A254" s="32"/>
      <c r="B254" s="28"/>
      <c r="C254"/>
      <c r="D254"/>
      <c r="F254" s="30"/>
      <c r="I254" s="28"/>
      <c r="K254" s="31"/>
      <c r="L254" s="31"/>
      <c r="M254" s="32"/>
      <c r="N254" s="79"/>
      <c r="O254" s="32"/>
      <c r="P254" s="32"/>
      <c r="Q254" s="32"/>
      <c r="R254" s="32"/>
      <c r="S254" s="32"/>
      <c r="T254" s="32"/>
      <c r="U254" s="32"/>
      <c r="V254" s="32"/>
    </row>
    <row r="255" spans="1:22" s="29" customFormat="1" x14ac:dyDescent="0.25">
      <c r="A255" s="32"/>
      <c r="B255" s="28"/>
      <c r="C255"/>
      <c r="D255"/>
      <c r="F255" s="30"/>
      <c r="I255" s="28"/>
      <c r="K255" s="31"/>
      <c r="L255" s="31"/>
      <c r="M255" s="32"/>
      <c r="N255" s="79"/>
      <c r="O255" s="32"/>
      <c r="P255" s="32"/>
      <c r="Q255" s="32"/>
      <c r="R255" s="32"/>
      <c r="S255" s="32"/>
      <c r="T255" s="32"/>
      <c r="U255" s="32"/>
      <c r="V255" s="32"/>
    </row>
    <row r="256" spans="1:22" s="29" customFormat="1" x14ac:dyDescent="0.25">
      <c r="A256" s="32"/>
      <c r="B256" s="28"/>
      <c r="C256"/>
      <c r="D256"/>
      <c r="F256" s="30"/>
      <c r="I256" s="28"/>
      <c r="K256" s="31"/>
      <c r="L256" s="31"/>
      <c r="M256" s="32"/>
      <c r="N256" s="79"/>
      <c r="O256" s="32"/>
      <c r="P256" s="32"/>
      <c r="Q256" s="32"/>
      <c r="R256" s="32"/>
      <c r="S256" s="32"/>
      <c r="T256" s="32"/>
      <c r="U256" s="32"/>
      <c r="V256" s="32"/>
    </row>
    <row r="257" spans="1:22" s="29" customFormat="1" x14ac:dyDescent="0.25">
      <c r="A257" s="32"/>
      <c r="B257" s="28"/>
      <c r="C257"/>
      <c r="D257"/>
      <c r="F257" s="30"/>
      <c r="I257" s="28"/>
      <c r="K257" s="31"/>
      <c r="L257" s="31"/>
      <c r="M257" s="32"/>
      <c r="N257" s="79"/>
      <c r="O257" s="32"/>
      <c r="P257" s="32"/>
      <c r="Q257" s="32"/>
      <c r="R257" s="32"/>
      <c r="S257" s="32"/>
      <c r="T257" s="32"/>
      <c r="U257" s="32"/>
      <c r="V257" s="32"/>
    </row>
    <row r="258" spans="1:22" s="29" customFormat="1" x14ac:dyDescent="0.25">
      <c r="A258" s="32"/>
      <c r="B258" s="28"/>
      <c r="C258"/>
      <c r="D258"/>
      <c r="F258" s="30"/>
      <c r="I258" s="28"/>
      <c r="K258" s="31"/>
      <c r="L258" s="31"/>
      <c r="M258" s="32"/>
      <c r="N258" s="79"/>
      <c r="O258" s="32"/>
      <c r="P258" s="32"/>
      <c r="Q258" s="32"/>
      <c r="R258" s="32"/>
      <c r="S258" s="32"/>
      <c r="T258" s="32"/>
      <c r="U258" s="32"/>
      <c r="V258" s="32"/>
    </row>
    <row r="259" spans="1:22" s="29" customFormat="1" x14ac:dyDescent="0.25">
      <c r="A259" s="32"/>
      <c r="B259" s="28"/>
      <c r="C259"/>
      <c r="D259"/>
      <c r="F259" s="30"/>
      <c r="I259" s="28"/>
      <c r="K259" s="31"/>
      <c r="L259" s="31"/>
      <c r="M259" s="32"/>
      <c r="N259" s="79"/>
      <c r="O259" s="32"/>
      <c r="P259" s="32"/>
      <c r="Q259" s="32"/>
      <c r="R259" s="32"/>
      <c r="S259" s="32"/>
      <c r="T259" s="32"/>
      <c r="U259" s="32"/>
      <c r="V259" s="32"/>
    </row>
    <row r="260" spans="1:22" s="29" customFormat="1" x14ac:dyDescent="0.25">
      <c r="A260" s="32"/>
      <c r="B260" s="28"/>
      <c r="C260"/>
      <c r="D260"/>
      <c r="F260" s="30"/>
      <c r="I260" s="28"/>
      <c r="K260" s="31"/>
      <c r="L260" s="31"/>
      <c r="M260" s="32"/>
      <c r="N260" s="79"/>
      <c r="O260" s="32"/>
      <c r="P260" s="32"/>
      <c r="Q260" s="32"/>
      <c r="R260" s="32"/>
      <c r="S260" s="32"/>
      <c r="T260" s="32"/>
      <c r="U260" s="32"/>
      <c r="V260" s="32"/>
    </row>
    <row r="261" spans="1:22" s="29" customFormat="1" x14ac:dyDescent="0.25">
      <c r="A261" s="32"/>
      <c r="B261" s="28"/>
      <c r="C261"/>
      <c r="D261"/>
      <c r="F261" s="30"/>
      <c r="I261" s="28"/>
      <c r="K261" s="31"/>
      <c r="L261" s="31"/>
      <c r="M261" s="32"/>
      <c r="N261" s="79"/>
      <c r="O261" s="32"/>
      <c r="P261" s="32"/>
      <c r="Q261" s="32"/>
      <c r="R261" s="32"/>
      <c r="S261" s="32"/>
      <c r="T261" s="32"/>
      <c r="U261" s="32"/>
      <c r="V261" s="32"/>
    </row>
    <row r="262" spans="1:22" s="29" customFormat="1" x14ac:dyDescent="0.25">
      <c r="A262" s="32"/>
      <c r="B262" s="28"/>
      <c r="C262"/>
      <c r="D262"/>
      <c r="F262" s="30"/>
      <c r="I262" s="28"/>
      <c r="K262" s="31"/>
      <c r="L262" s="31"/>
      <c r="M262" s="32"/>
      <c r="N262" s="79"/>
      <c r="O262" s="32"/>
      <c r="P262" s="32"/>
      <c r="Q262" s="32"/>
      <c r="R262" s="32"/>
      <c r="S262" s="32"/>
      <c r="T262" s="32"/>
      <c r="U262" s="32"/>
      <c r="V262" s="32"/>
    </row>
    <row r="263" spans="1:22" s="29" customFormat="1" x14ac:dyDescent="0.25">
      <c r="A263" s="32"/>
      <c r="B263" s="28"/>
      <c r="C263"/>
      <c r="D263"/>
      <c r="F263" s="30"/>
      <c r="I263" s="28"/>
      <c r="K263" s="31"/>
      <c r="L263" s="31"/>
      <c r="M263" s="32"/>
      <c r="N263" s="79"/>
      <c r="O263" s="32"/>
      <c r="P263" s="32"/>
      <c r="Q263" s="32"/>
      <c r="R263" s="32"/>
      <c r="S263" s="32"/>
      <c r="T263" s="32"/>
      <c r="U263" s="32"/>
      <c r="V263" s="32"/>
    </row>
    <row r="264" spans="1:22" s="29" customFormat="1" x14ac:dyDescent="0.25">
      <c r="A264" s="32"/>
      <c r="B264" s="28"/>
      <c r="C264"/>
      <c r="D264"/>
      <c r="F264" s="30"/>
      <c r="I264" s="28"/>
      <c r="K264" s="31"/>
      <c r="L264" s="31"/>
      <c r="M264" s="32"/>
      <c r="N264" s="79"/>
      <c r="O264" s="32"/>
      <c r="P264" s="32"/>
      <c r="Q264" s="32"/>
      <c r="R264" s="32"/>
      <c r="S264" s="32"/>
      <c r="T264" s="32"/>
      <c r="U264" s="32"/>
      <c r="V264" s="32"/>
    </row>
    <row r="265" spans="1:22" s="29" customFormat="1" x14ac:dyDescent="0.25">
      <c r="A265" s="32"/>
      <c r="B265" s="28"/>
      <c r="C265"/>
      <c r="D265"/>
      <c r="F265" s="30"/>
      <c r="I265" s="28"/>
      <c r="K265" s="31"/>
      <c r="L265" s="31"/>
      <c r="M265" s="32"/>
      <c r="N265" s="79"/>
      <c r="O265" s="32"/>
      <c r="P265" s="32"/>
      <c r="Q265" s="32"/>
      <c r="R265" s="32"/>
      <c r="S265" s="32"/>
      <c r="T265" s="32"/>
      <c r="U265" s="32"/>
      <c r="V265" s="32"/>
    </row>
    <row r="266" spans="1:22" s="29" customFormat="1" x14ac:dyDescent="0.25">
      <c r="A266" s="32"/>
      <c r="B266" s="28"/>
      <c r="C266"/>
      <c r="D266"/>
      <c r="F266" s="30"/>
      <c r="I266" s="28"/>
      <c r="K266" s="31"/>
      <c r="L266" s="31"/>
      <c r="M266" s="32"/>
      <c r="N266" s="79"/>
      <c r="O266" s="32"/>
      <c r="P266" s="32"/>
      <c r="Q266" s="32"/>
      <c r="R266" s="32"/>
      <c r="S266" s="32"/>
      <c r="T266" s="32"/>
      <c r="U266" s="32"/>
      <c r="V266" s="32"/>
    </row>
    <row r="267" spans="1:22" s="29" customFormat="1" x14ac:dyDescent="0.25">
      <c r="A267" s="32"/>
      <c r="B267" s="28"/>
      <c r="C267"/>
      <c r="D267"/>
      <c r="F267" s="30"/>
      <c r="I267" s="28"/>
      <c r="K267" s="31"/>
      <c r="L267" s="31"/>
      <c r="M267" s="32"/>
      <c r="N267" s="79"/>
      <c r="O267" s="32"/>
      <c r="P267" s="32"/>
      <c r="Q267" s="32"/>
      <c r="R267" s="32"/>
      <c r="S267" s="32"/>
      <c r="T267" s="32"/>
      <c r="U267" s="32"/>
      <c r="V267" s="32"/>
    </row>
    <row r="268" spans="1:22" s="29" customFormat="1" x14ac:dyDescent="0.25">
      <c r="A268" s="32"/>
      <c r="B268" s="28"/>
      <c r="C268"/>
      <c r="D268"/>
      <c r="F268" s="30"/>
      <c r="I268" s="28"/>
      <c r="K268" s="31"/>
      <c r="L268" s="31"/>
      <c r="M268" s="32"/>
      <c r="N268" s="79"/>
      <c r="O268" s="32"/>
      <c r="P268" s="32"/>
      <c r="Q268" s="32"/>
      <c r="R268" s="32"/>
      <c r="S268" s="32"/>
      <c r="T268" s="32"/>
      <c r="U268" s="32"/>
      <c r="V268" s="32"/>
    </row>
    <row r="269" spans="1:22" s="29" customFormat="1" x14ac:dyDescent="0.25">
      <c r="A269" s="32"/>
      <c r="B269" s="28"/>
      <c r="C269"/>
      <c r="D269"/>
      <c r="F269" s="30"/>
      <c r="I269" s="28"/>
      <c r="K269" s="31"/>
      <c r="L269" s="31"/>
      <c r="M269" s="32"/>
      <c r="N269" s="79"/>
      <c r="O269" s="32"/>
      <c r="P269" s="32"/>
      <c r="Q269" s="32"/>
      <c r="R269" s="32"/>
      <c r="S269" s="32"/>
      <c r="T269" s="32"/>
      <c r="U269" s="32"/>
      <c r="V269" s="32"/>
    </row>
    <row r="270" spans="1:22" s="29" customFormat="1" x14ac:dyDescent="0.25">
      <c r="A270" s="32"/>
      <c r="B270" s="28"/>
      <c r="C270"/>
      <c r="D270"/>
      <c r="F270" s="30"/>
      <c r="I270" s="28"/>
      <c r="K270" s="31"/>
      <c r="L270" s="31"/>
      <c r="M270" s="32"/>
      <c r="N270" s="79"/>
      <c r="O270" s="32"/>
      <c r="P270" s="32"/>
      <c r="Q270" s="32"/>
      <c r="R270" s="32"/>
      <c r="S270" s="32"/>
      <c r="T270" s="32"/>
      <c r="U270" s="32"/>
      <c r="V270" s="32"/>
    </row>
    <row r="271" spans="1:22" s="29" customFormat="1" x14ac:dyDescent="0.25">
      <c r="A271" s="32"/>
      <c r="B271" s="28"/>
      <c r="C271"/>
      <c r="D271"/>
      <c r="F271" s="30"/>
      <c r="I271" s="28"/>
      <c r="K271" s="31"/>
      <c r="L271" s="31"/>
      <c r="M271" s="32"/>
      <c r="N271" s="79"/>
      <c r="O271" s="32"/>
      <c r="P271" s="32"/>
      <c r="Q271" s="32"/>
      <c r="R271" s="32"/>
      <c r="S271" s="32"/>
      <c r="T271" s="32"/>
      <c r="U271" s="32"/>
      <c r="V271" s="32"/>
    </row>
    <row r="272" spans="1:22" s="29" customFormat="1" x14ac:dyDescent="0.25">
      <c r="A272" s="32"/>
      <c r="B272" s="28"/>
      <c r="C272"/>
      <c r="D272"/>
      <c r="F272" s="30"/>
      <c r="I272" s="28"/>
      <c r="K272" s="31"/>
      <c r="L272" s="31"/>
      <c r="M272" s="32"/>
      <c r="N272" s="79"/>
      <c r="O272" s="32"/>
      <c r="P272" s="32"/>
      <c r="Q272" s="32"/>
      <c r="R272" s="32"/>
      <c r="S272" s="32"/>
      <c r="T272" s="32"/>
      <c r="U272" s="32"/>
      <c r="V272" s="32"/>
    </row>
    <row r="273" spans="1:22" s="29" customFormat="1" x14ac:dyDescent="0.25">
      <c r="A273" s="32"/>
      <c r="B273" s="28"/>
      <c r="C273"/>
      <c r="D273"/>
      <c r="F273" s="30"/>
      <c r="I273" s="28"/>
      <c r="K273" s="31"/>
      <c r="L273" s="31"/>
      <c r="M273" s="32"/>
      <c r="N273" s="79"/>
      <c r="O273" s="32"/>
      <c r="P273" s="32"/>
      <c r="Q273" s="32"/>
      <c r="R273" s="32"/>
      <c r="S273" s="32"/>
      <c r="T273" s="32"/>
      <c r="U273" s="32"/>
      <c r="V273" s="32"/>
    </row>
    <row r="274" spans="1:22" s="29" customFormat="1" x14ac:dyDescent="0.25">
      <c r="A274" s="32"/>
      <c r="B274" s="28"/>
      <c r="C274"/>
      <c r="D274"/>
      <c r="F274" s="30"/>
      <c r="I274" s="28"/>
      <c r="K274" s="31"/>
      <c r="L274" s="31"/>
      <c r="M274" s="32"/>
      <c r="N274" s="79"/>
      <c r="O274" s="32"/>
      <c r="P274" s="32"/>
      <c r="Q274" s="32"/>
      <c r="R274" s="32"/>
      <c r="S274" s="32"/>
      <c r="T274" s="32"/>
      <c r="U274" s="32"/>
      <c r="V274" s="32"/>
    </row>
    <row r="275" spans="1:22" s="29" customFormat="1" x14ac:dyDescent="0.25">
      <c r="A275" s="32"/>
      <c r="B275" s="28"/>
      <c r="C275"/>
      <c r="D275"/>
      <c r="F275" s="30"/>
      <c r="I275" s="28"/>
      <c r="K275" s="31"/>
      <c r="L275" s="31"/>
      <c r="M275" s="32"/>
      <c r="N275" s="79"/>
      <c r="O275" s="32"/>
      <c r="P275" s="32"/>
      <c r="Q275" s="32"/>
      <c r="R275" s="32"/>
      <c r="S275" s="32"/>
      <c r="T275" s="32"/>
      <c r="U275" s="32"/>
      <c r="V275" s="32"/>
    </row>
    <row r="276" spans="1:22" s="29" customFormat="1" x14ac:dyDescent="0.25">
      <c r="A276" s="32"/>
      <c r="B276" s="28"/>
      <c r="C276"/>
      <c r="D276"/>
      <c r="F276" s="30"/>
      <c r="I276" s="28"/>
      <c r="K276" s="31"/>
      <c r="L276" s="31"/>
      <c r="M276" s="32"/>
      <c r="N276" s="79"/>
      <c r="O276" s="32"/>
      <c r="P276" s="32"/>
      <c r="Q276" s="32"/>
      <c r="R276" s="32"/>
      <c r="S276" s="32"/>
      <c r="T276" s="32"/>
      <c r="U276" s="32"/>
      <c r="V276" s="32"/>
    </row>
    <row r="277" spans="1:22" s="29" customFormat="1" x14ac:dyDescent="0.25">
      <c r="A277" s="32"/>
      <c r="B277" s="28"/>
      <c r="C277"/>
      <c r="D277"/>
      <c r="F277" s="30"/>
      <c r="I277" s="28"/>
      <c r="K277" s="31"/>
      <c r="L277" s="31"/>
      <c r="M277" s="32"/>
      <c r="N277" s="79"/>
      <c r="O277" s="32"/>
      <c r="P277" s="32"/>
      <c r="Q277" s="32"/>
      <c r="R277" s="32"/>
      <c r="S277" s="32"/>
      <c r="T277" s="32"/>
      <c r="U277" s="32"/>
      <c r="V277" s="32"/>
    </row>
    <row r="278" spans="1:22" s="29" customFormat="1" x14ac:dyDescent="0.25">
      <c r="A278" s="32"/>
      <c r="B278" s="28"/>
      <c r="C278"/>
      <c r="D278"/>
      <c r="F278" s="30"/>
      <c r="I278" s="28"/>
      <c r="K278" s="31"/>
      <c r="L278" s="31"/>
      <c r="M278" s="32"/>
      <c r="N278" s="79"/>
      <c r="O278" s="32"/>
      <c r="P278" s="32"/>
      <c r="Q278" s="32"/>
      <c r="R278" s="32"/>
      <c r="S278" s="32"/>
      <c r="T278" s="32"/>
      <c r="U278" s="32"/>
      <c r="V278" s="32"/>
    </row>
    <row r="279" spans="1:22" s="29" customFormat="1" x14ac:dyDescent="0.25">
      <c r="A279" s="32"/>
      <c r="B279" s="28"/>
      <c r="C279"/>
      <c r="D279"/>
      <c r="F279" s="30"/>
      <c r="I279" s="28"/>
      <c r="K279" s="31"/>
      <c r="L279" s="31"/>
      <c r="M279" s="32"/>
      <c r="N279" s="79"/>
      <c r="O279" s="32"/>
      <c r="P279" s="32"/>
      <c r="Q279" s="32"/>
      <c r="R279" s="32"/>
      <c r="S279" s="32"/>
      <c r="T279" s="32"/>
      <c r="U279" s="32"/>
      <c r="V279" s="32"/>
    </row>
    <row r="280" spans="1:22" s="29" customFormat="1" x14ac:dyDescent="0.25">
      <c r="A280" s="32"/>
      <c r="B280" s="28"/>
      <c r="C280"/>
      <c r="D280"/>
      <c r="F280" s="30"/>
      <c r="I280" s="28"/>
      <c r="K280" s="31"/>
      <c r="L280" s="31"/>
      <c r="M280" s="32"/>
      <c r="N280" s="79"/>
      <c r="O280" s="32"/>
      <c r="P280" s="32"/>
      <c r="Q280" s="32"/>
      <c r="R280" s="32"/>
      <c r="S280" s="32"/>
      <c r="T280" s="32"/>
      <c r="U280" s="32"/>
      <c r="V280" s="32"/>
    </row>
    <row r="281" spans="1:22" s="29" customFormat="1" x14ac:dyDescent="0.25">
      <c r="A281" s="32"/>
      <c r="B281" s="28"/>
      <c r="C281"/>
      <c r="D281"/>
      <c r="F281" s="30"/>
      <c r="I281" s="28"/>
      <c r="K281" s="31"/>
      <c r="L281" s="31"/>
      <c r="M281" s="32"/>
      <c r="N281" s="79"/>
      <c r="O281" s="32"/>
      <c r="P281" s="32"/>
      <c r="Q281" s="32"/>
      <c r="R281" s="32"/>
      <c r="S281" s="32"/>
      <c r="T281" s="32"/>
      <c r="U281" s="32"/>
      <c r="V281" s="32"/>
    </row>
    <row r="282" spans="1:22" s="29" customFormat="1" x14ac:dyDescent="0.25">
      <c r="A282" s="32"/>
      <c r="B282" s="28"/>
      <c r="C282"/>
      <c r="D282"/>
      <c r="F282" s="30"/>
      <c r="I282" s="28"/>
      <c r="K282" s="31"/>
      <c r="L282" s="31"/>
      <c r="M282" s="32"/>
      <c r="N282" s="79"/>
      <c r="O282" s="32"/>
      <c r="P282" s="32"/>
      <c r="Q282" s="32"/>
      <c r="R282" s="32"/>
      <c r="S282" s="32"/>
      <c r="T282" s="32"/>
      <c r="U282" s="32"/>
      <c r="V282" s="32"/>
    </row>
    <row r="283" spans="1:22" s="29" customFormat="1" x14ac:dyDescent="0.25">
      <c r="A283" s="32"/>
      <c r="B283" s="28"/>
      <c r="C283"/>
      <c r="D283"/>
      <c r="F283" s="30"/>
      <c r="I283" s="28"/>
      <c r="K283" s="31"/>
      <c r="L283" s="31"/>
      <c r="M283" s="32"/>
      <c r="N283" s="79"/>
      <c r="O283" s="32"/>
      <c r="P283" s="32"/>
      <c r="Q283" s="32"/>
      <c r="R283" s="32"/>
      <c r="S283" s="32"/>
      <c r="T283" s="32"/>
      <c r="U283" s="32"/>
      <c r="V283" s="32"/>
    </row>
    <row r="284" spans="1:22" s="29" customFormat="1" x14ac:dyDescent="0.25">
      <c r="A284" s="32"/>
      <c r="B284" s="28"/>
      <c r="C284"/>
      <c r="D284"/>
      <c r="F284" s="30"/>
      <c r="I284" s="28"/>
      <c r="K284" s="31"/>
      <c r="L284" s="31"/>
      <c r="M284" s="32"/>
      <c r="N284" s="79"/>
      <c r="O284" s="32"/>
      <c r="P284" s="32"/>
      <c r="Q284" s="32"/>
      <c r="R284" s="32"/>
      <c r="S284" s="32"/>
      <c r="T284" s="32"/>
      <c r="U284" s="32"/>
      <c r="V284" s="32"/>
    </row>
    <row r="285" spans="1:22" s="29" customFormat="1" x14ac:dyDescent="0.25">
      <c r="A285" s="32"/>
      <c r="B285" s="28"/>
      <c r="C285"/>
      <c r="D285"/>
      <c r="F285" s="30"/>
      <c r="I285" s="28"/>
      <c r="K285" s="31"/>
      <c r="L285" s="31"/>
      <c r="M285" s="32"/>
      <c r="N285" s="79"/>
      <c r="O285" s="32"/>
      <c r="P285" s="32"/>
      <c r="Q285" s="32"/>
      <c r="R285" s="32"/>
      <c r="S285" s="32"/>
      <c r="T285" s="32"/>
      <c r="U285" s="32"/>
      <c r="V285" s="32"/>
    </row>
    <row r="286" spans="1:22" s="29" customFormat="1" x14ac:dyDescent="0.25">
      <c r="A286" s="32"/>
      <c r="B286" s="28"/>
      <c r="C286"/>
      <c r="D286"/>
      <c r="F286" s="30"/>
      <c r="I286" s="28"/>
      <c r="K286" s="31"/>
      <c r="L286" s="31"/>
      <c r="M286" s="32"/>
      <c r="N286" s="79"/>
      <c r="O286" s="32"/>
      <c r="P286" s="32"/>
      <c r="Q286" s="32"/>
      <c r="R286" s="32"/>
      <c r="S286" s="32"/>
      <c r="T286" s="32"/>
      <c r="U286" s="32"/>
      <c r="V286" s="32"/>
    </row>
    <row r="287" spans="1:22" s="29" customFormat="1" x14ac:dyDescent="0.25">
      <c r="A287" s="32"/>
      <c r="B287" s="28"/>
      <c r="C287"/>
      <c r="D287"/>
      <c r="F287" s="30"/>
      <c r="I287" s="28"/>
      <c r="K287" s="31"/>
      <c r="L287" s="31"/>
      <c r="M287" s="32"/>
      <c r="N287" s="79"/>
      <c r="O287" s="32"/>
      <c r="P287" s="32"/>
      <c r="Q287" s="32"/>
      <c r="R287" s="32"/>
      <c r="S287" s="32"/>
      <c r="T287" s="32"/>
      <c r="U287" s="32"/>
      <c r="V287" s="32"/>
    </row>
    <row r="288" spans="1:22" s="29" customFormat="1" x14ac:dyDescent="0.25">
      <c r="A288" s="32"/>
      <c r="B288" s="28"/>
      <c r="C288"/>
      <c r="D288"/>
      <c r="F288" s="30"/>
      <c r="I288" s="28"/>
      <c r="K288" s="31"/>
      <c r="L288" s="31"/>
      <c r="M288" s="32"/>
      <c r="N288" s="79"/>
      <c r="O288" s="32"/>
      <c r="P288" s="32"/>
      <c r="Q288" s="32"/>
      <c r="R288" s="32"/>
      <c r="S288" s="32"/>
      <c r="T288" s="32"/>
      <c r="U288" s="32"/>
      <c r="V288" s="32"/>
    </row>
    <row r="289" spans="1:22" s="29" customFormat="1" x14ac:dyDescent="0.25">
      <c r="A289" s="32"/>
      <c r="B289" s="28"/>
      <c r="C289"/>
      <c r="D289"/>
      <c r="F289" s="30"/>
      <c r="I289" s="28"/>
      <c r="K289" s="31"/>
      <c r="L289" s="31"/>
      <c r="M289" s="32"/>
      <c r="N289" s="79"/>
      <c r="O289" s="32"/>
      <c r="P289" s="32"/>
      <c r="Q289" s="32"/>
      <c r="R289" s="32"/>
      <c r="S289" s="32"/>
      <c r="T289" s="32"/>
      <c r="U289" s="32"/>
      <c r="V289" s="32"/>
    </row>
    <row r="290" spans="1:22" s="29" customFormat="1" x14ac:dyDescent="0.25">
      <c r="A290" s="32"/>
      <c r="B290" s="28"/>
      <c r="C290"/>
      <c r="D290"/>
      <c r="F290" s="30"/>
      <c r="I290" s="28"/>
      <c r="K290" s="31"/>
      <c r="L290" s="31"/>
      <c r="M290" s="32"/>
      <c r="N290" s="79"/>
      <c r="O290" s="32"/>
      <c r="P290" s="32"/>
      <c r="Q290" s="32"/>
      <c r="R290" s="32"/>
      <c r="S290" s="32"/>
      <c r="T290" s="32"/>
      <c r="U290" s="32"/>
      <c r="V290" s="32"/>
    </row>
    <row r="291" spans="1:22" s="29" customFormat="1" x14ac:dyDescent="0.25">
      <c r="A291" s="32"/>
      <c r="B291" s="28"/>
      <c r="C291"/>
      <c r="D291"/>
      <c r="F291" s="30"/>
      <c r="I291" s="28"/>
      <c r="K291" s="31"/>
      <c r="L291" s="31"/>
      <c r="M291" s="32"/>
      <c r="N291" s="79"/>
      <c r="O291" s="32"/>
      <c r="P291" s="32"/>
      <c r="Q291" s="32"/>
      <c r="R291" s="32"/>
      <c r="S291" s="32"/>
      <c r="T291" s="32"/>
      <c r="U291" s="32"/>
      <c r="V291" s="32"/>
    </row>
    <row r="292" spans="1:22" s="29" customFormat="1" x14ac:dyDescent="0.25">
      <c r="A292" s="32"/>
      <c r="B292" s="28"/>
      <c r="C292"/>
      <c r="D292"/>
      <c r="F292" s="30"/>
      <c r="I292" s="28"/>
      <c r="K292" s="31"/>
      <c r="L292" s="31"/>
      <c r="M292" s="32"/>
      <c r="N292" s="79"/>
      <c r="O292" s="32"/>
      <c r="P292" s="32"/>
      <c r="Q292" s="32"/>
      <c r="R292" s="32"/>
      <c r="S292" s="32"/>
      <c r="T292" s="32"/>
      <c r="U292" s="32"/>
      <c r="V292" s="32"/>
    </row>
    <row r="293" spans="1:22" s="29" customFormat="1" x14ac:dyDescent="0.25">
      <c r="A293" s="32"/>
      <c r="B293" s="28"/>
      <c r="C293"/>
      <c r="D293"/>
      <c r="F293" s="30"/>
      <c r="I293" s="28"/>
      <c r="K293" s="31"/>
      <c r="L293" s="31"/>
      <c r="M293" s="32"/>
      <c r="N293" s="79"/>
      <c r="O293" s="32"/>
      <c r="P293" s="32"/>
      <c r="Q293" s="32"/>
      <c r="R293" s="32"/>
      <c r="S293" s="32"/>
      <c r="T293" s="32"/>
      <c r="U293" s="32"/>
      <c r="V293" s="32"/>
    </row>
    <row r="294" spans="1:22" s="29" customFormat="1" x14ac:dyDescent="0.25">
      <c r="A294" s="32"/>
      <c r="B294" s="28"/>
      <c r="C294"/>
      <c r="D294"/>
      <c r="F294" s="30"/>
      <c r="I294" s="28"/>
      <c r="K294" s="31"/>
      <c r="L294" s="31"/>
      <c r="M294" s="32"/>
      <c r="N294" s="79"/>
      <c r="O294" s="32"/>
      <c r="P294" s="32"/>
      <c r="Q294" s="32"/>
      <c r="R294" s="32"/>
      <c r="S294" s="32"/>
      <c r="T294" s="32"/>
      <c r="U294" s="32"/>
      <c r="V294" s="32"/>
    </row>
    <row r="295" spans="1:22" s="29" customFormat="1" x14ac:dyDescent="0.25">
      <c r="A295" s="32"/>
      <c r="B295" s="28"/>
      <c r="C295"/>
      <c r="D295"/>
      <c r="F295" s="30"/>
      <c r="I295" s="28"/>
      <c r="K295" s="31"/>
      <c r="L295" s="31"/>
      <c r="M295" s="32"/>
      <c r="N295" s="79"/>
      <c r="O295" s="32"/>
      <c r="P295" s="32"/>
      <c r="Q295" s="32"/>
      <c r="R295" s="32"/>
      <c r="S295" s="32"/>
      <c r="T295" s="32"/>
      <c r="U295" s="32"/>
      <c r="V295" s="32"/>
    </row>
    <row r="296" spans="1:22" s="29" customFormat="1" x14ac:dyDescent="0.25">
      <c r="A296" s="32"/>
      <c r="B296" s="28"/>
      <c r="C296"/>
      <c r="D296"/>
      <c r="F296" s="30"/>
      <c r="I296" s="28"/>
      <c r="K296" s="31"/>
      <c r="L296" s="31"/>
      <c r="M296" s="32"/>
      <c r="N296" s="79"/>
      <c r="O296" s="32"/>
      <c r="P296" s="32"/>
      <c r="Q296" s="32"/>
      <c r="R296" s="32"/>
      <c r="S296" s="32"/>
      <c r="T296" s="32"/>
      <c r="U296" s="32"/>
      <c r="V296" s="32"/>
    </row>
    <row r="297" spans="1:22" s="29" customFormat="1" x14ac:dyDescent="0.25">
      <c r="A297" s="32"/>
      <c r="B297" s="28"/>
      <c r="C297"/>
      <c r="D297"/>
      <c r="F297" s="30"/>
      <c r="I297" s="28"/>
      <c r="K297" s="31"/>
      <c r="L297" s="31"/>
      <c r="M297" s="32"/>
      <c r="N297" s="79"/>
      <c r="O297" s="32"/>
      <c r="P297" s="32"/>
      <c r="Q297" s="32"/>
      <c r="R297" s="32"/>
      <c r="S297" s="32"/>
      <c r="T297" s="32"/>
      <c r="U297" s="32"/>
      <c r="V297" s="32"/>
    </row>
    <row r="298" spans="1:22" s="29" customFormat="1" x14ac:dyDescent="0.25">
      <c r="A298" s="32"/>
      <c r="B298" s="28"/>
      <c r="C298"/>
      <c r="D298"/>
      <c r="F298" s="30"/>
      <c r="I298" s="28"/>
      <c r="K298" s="31"/>
      <c r="L298" s="31"/>
      <c r="M298" s="32"/>
      <c r="N298" s="79"/>
      <c r="O298" s="32"/>
      <c r="P298" s="32"/>
      <c r="Q298" s="32"/>
      <c r="R298" s="32"/>
      <c r="S298" s="32"/>
      <c r="T298" s="32"/>
      <c r="U298" s="32"/>
      <c r="V298" s="32"/>
    </row>
    <row r="299" spans="1:22" s="29" customFormat="1" x14ac:dyDescent="0.25">
      <c r="A299" s="32"/>
      <c r="B299" s="28"/>
      <c r="C299"/>
      <c r="D299"/>
      <c r="F299" s="30"/>
      <c r="I299" s="28"/>
      <c r="K299" s="31"/>
      <c r="L299" s="31"/>
      <c r="M299" s="32"/>
      <c r="N299" s="79"/>
      <c r="O299" s="32"/>
      <c r="P299" s="32"/>
      <c r="Q299" s="32"/>
      <c r="R299" s="32"/>
      <c r="S299" s="32"/>
      <c r="T299" s="32"/>
      <c r="U299" s="32"/>
      <c r="V299" s="32"/>
    </row>
    <row r="300" spans="1:22" s="29" customFormat="1" x14ac:dyDescent="0.25">
      <c r="A300" s="32"/>
      <c r="B300" s="28"/>
      <c r="C300"/>
      <c r="D300"/>
      <c r="F300" s="30"/>
      <c r="I300" s="28"/>
      <c r="K300" s="31"/>
      <c r="L300" s="31"/>
      <c r="M300" s="32"/>
      <c r="N300" s="79"/>
      <c r="O300" s="32"/>
      <c r="P300" s="32"/>
      <c r="Q300" s="32"/>
      <c r="R300" s="32"/>
      <c r="S300" s="32"/>
      <c r="T300" s="32"/>
      <c r="U300" s="32"/>
      <c r="V300" s="32"/>
    </row>
    <row r="301" spans="1:22" s="29" customFormat="1" x14ac:dyDescent="0.25">
      <c r="A301" s="32"/>
      <c r="B301" s="28"/>
      <c r="C301"/>
      <c r="D301"/>
      <c r="F301" s="30"/>
      <c r="I301" s="28"/>
      <c r="K301" s="31"/>
      <c r="L301" s="31"/>
      <c r="M301" s="32"/>
      <c r="N301" s="79"/>
      <c r="O301" s="32"/>
      <c r="P301" s="32"/>
      <c r="Q301" s="32"/>
      <c r="R301" s="32"/>
      <c r="S301" s="32"/>
      <c r="T301" s="32"/>
      <c r="U301" s="32"/>
      <c r="V301" s="32"/>
    </row>
    <row r="302" spans="1:22" s="29" customFormat="1" x14ac:dyDescent="0.25">
      <c r="A302" s="32"/>
      <c r="B302" s="28"/>
      <c r="C302"/>
      <c r="D302"/>
      <c r="F302" s="30"/>
      <c r="I302" s="28"/>
      <c r="K302" s="31"/>
      <c r="L302" s="31"/>
      <c r="M302" s="32"/>
      <c r="N302" s="79"/>
      <c r="O302" s="32"/>
      <c r="P302" s="32"/>
      <c r="Q302" s="32"/>
      <c r="R302" s="32"/>
      <c r="S302" s="32"/>
      <c r="T302" s="32"/>
      <c r="U302" s="32"/>
      <c r="V302" s="32"/>
    </row>
    <row r="303" spans="1:22" s="29" customFormat="1" x14ac:dyDescent="0.25">
      <c r="A303" s="32"/>
      <c r="B303" s="28"/>
      <c r="C303"/>
      <c r="D303"/>
      <c r="F303" s="30"/>
      <c r="I303" s="28"/>
      <c r="K303" s="31"/>
      <c r="L303" s="31"/>
      <c r="M303" s="32"/>
      <c r="N303" s="79"/>
      <c r="O303" s="32"/>
      <c r="P303" s="32"/>
      <c r="Q303" s="32"/>
      <c r="R303" s="32"/>
      <c r="S303" s="32"/>
      <c r="T303" s="32"/>
      <c r="U303" s="32"/>
      <c r="V303" s="32"/>
    </row>
    <row r="304" spans="1:22" s="29" customFormat="1" x14ac:dyDescent="0.25">
      <c r="A304" s="32"/>
      <c r="B304" s="28"/>
      <c r="C304"/>
      <c r="D304"/>
      <c r="F304" s="30"/>
      <c r="I304" s="28"/>
      <c r="K304" s="31"/>
      <c r="L304" s="31"/>
      <c r="M304" s="32"/>
      <c r="N304" s="79"/>
      <c r="O304" s="32"/>
      <c r="P304" s="32"/>
      <c r="Q304" s="32"/>
      <c r="R304" s="32"/>
      <c r="S304" s="32"/>
      <c r="T304" s="32"/>
      <c r="U304" s="32"/>
      <c r="V304" s="32"/>
    </row>
    <row r="305" spans="1:22" s="29" customFormat="1" x14ac:dyDescent="0.25">
      <c r="A305" s="32"/>
      <c r="B305" s="28"/>
      <c r="C305"/>
      <c r="D305"/>
      <c r="F305" s="30"/>
      <c r="I305" s="28"/>
      <c r="K305" s="31"/>
      <c r="L305" s="31"/>
      <c r="M305" s="32"/>
      <c r="N305" s="79"/>
      <c r="O305" s="32"/>
      <c r="P305" s="32"/>
      <c r="Q305" s="32"/>
      <c r="R305" s="32"/>
      <c r="S305" s="32"/>
      <c r="T305" s="32"/>
      <c r="U305" s="32"/>
      <c r="V305" s="32"/>
    </row>
    <row r="306" spans="1:22" s="29" customFormat="1" x14ac:dyDescent="0.25">
      <c r="A306" s="32"/>
      <c r="B306" s="28"/>
      <c r="C306"/>
      <c r="D306"/>
      <c r="F306" s="30"/>
      <c r="I306" s="28"/>
      <c r="K306" s="31"/>
      <c r="L306" s="31"/>
      <c r="M306" s="32"/>
      <c r="N306" s="79"/>
      <c r="O306" s="32"/>
      <c r="P306" s="32"/>
      <c r="Q306" s="32"/>
      <c r="R306" s="32"/>
      <c r="S306" s="32"/>
      <c r="T306" s="32"/>
      <c r="U306" s="32"/>
      <c r="V306" s="32"/>
    </row>
    <row r="307" spans="1:22" s="29" customFormat="1" x14ac:dyDescent="0.25">
      <c r="A307" s="32"/>
      <c r="B307" s="28"/>
      <c r="C307"/>
      <c r="D307"/>
      <c r="F307" s="30"/>
      <c r="I307" s="28"/>
      <c r="K307" s="31"/>
      <c r="L307" s="31"/>
      <c r="M307" s="32"/>
      <c r="N307" s="79"/>
      <c r="O307" s="32"/>
      <c r="P307" s="32"/>
      <c r="Q307" s="32"/>
      <c r="R307" s="32"/>
      <c r="S307" s="32"/>
      <c r="T307" s="32"/>
      <c r="U307" s="32"/>
      <c r="V307" s="32"/>
    </row>
    <row r="308" spans="1:22" s="29" customFormat="1" x14ac:dyDescent="0.25">
      <c r="A308" s="32"/>
      <c r="B308" s="28"/>
      <c r="C308"/>
      <c r="D308"/>
      <c r="F308" s="30"/>
      <c r="I308" s="28"/>
      <c r="K308" s="31"/>
      <c r="L308" s="31"/>
      <c r="M308" s="32"/>
      <c r="N308" s="79"/>
      <c r="O308" s="32"/>
      <c r="P308" s="32"/>
      <c r="Q308" s="32"/>
      <c r="R308" s="32"/>
      <c r="S308" s="32"/>
      <c r="T308" s="32"/>
      <c r="U308" s="32"/>
      <c r="V308" s="32"/>
    </row>
    <row r="309" spans="1:22" s="29" customFormat="1" x14ac:dyDescent="0.25">
      <c r="A309" s="32"/>
      <c r="B309" s="28"/>
      <c r="C309"/>
      <c r="D309"/>
      <c r="F309" s="30"/>
      <c r="I309" s="28"/>
      <c r="K309" s="31"/>
      <c r="L309" s="31"/>
      <c r="M309" s="32"/>
      <c r="N309" s="79"/>
      <c r="O309" s="32"/>
      <c r="P309" s="32"/>
      <c r="Q309" s="32"/>
      <c r="R309" s="32"/>
      <c r="S309" s="32"/>
      <c r="T309" s="32"/>
      <c r="U309" s="32"/>
      <c r="V309" s="32"/>
    </row>
    <row r="310" spans="1:22" s="29" customFormat="1" x14ac:dyDescent="0.25">
      <c r="A310" s="32"/>
      <c r="B310" s="28"/>
      <c r="C310"/>
      <c r="D310"/>
      <c r="F310" s="30"/>
      <c r="I310" s="28"/>
      <c r="K310" s="31"/>
      <c r="L310" s="31"/>
      <c r="M310" s="32"/>
      <c r="N310" s="79"/>
      <c r="O310" s="32"/>
      <c r="P310" s="32"/>
      <c r="Q310" s="32"/>
      <c r="R310" s="32"/>
      <c r="S310" s="32"/>
      <c r="T310" s="32"/>
      <c r="U310" s="32"/>
      <c r="V310" s="32"/>
    </row>
    <row r="311" spans="1:22" s="29" customFormat="1" x14ac:dyDescent="0.25">
      <c r="A311" s="32"/>
      <c r="B311" s="28"/>
      <c r="C311"/>
      <c r="D311"/>
      <c r="F311" s="30"/>
      <c r="I311" s="28"/>
      <c r="K311" s="31"/>
      <c r="L311" s="31"/>
      <c r="M311" s="32"/>
      <c r="N311" s="79"/>
      <c r="O311" s="32"/>
      <c r="P311" s="32"/>
      <c r="Q311" s="32"/>
      <c r="R311" s="32"/>
      <c r="S311" s="32"/>
      <c r="T311" s="32"/>
      <c r="U311" s="32"/>
      <c r="V311" s="32"/>
    </row>
    <row r="312" spans="1:22" s="29" customFormat="1" x14ac:dyDescent="0.25">
      <c r="A312" s="32"/>
      <c r="B312" s="28"/>
      <c r="C312"/>
      <c r="D312"/>
      <c r="F312" s="30"/>
      <c r="I312" s="28"/>
      <c r="K312" s="31"/>
      <c r="L312" s="31"/>
      <c r="M312" s="32"/>
      <c r="N312" s="79"/>
      <c r="O312" s="32"/>
      <c r="P312" s="32"/>
      <c r="Q312" s="32"/>
      <c r="R312" s="32"/>
      <c r="S312" s="32"/>
      <c r="T312" s="32"/>
      <c r="U312" s="32"/>
      <c r="V312" s="32"/>
    </row>
    <row r="313" spans="1:22" s="29" customFormat="1" x14ac:dyDescent="0.25">
      <c r="A313" s="32"/>
      <c r="B313" s="28"/>
      <c r="C313"/>
      <c r="D313"/>
      <c r="F313" s="30"/>
      <c r="I313" s="28"/>
      <c r="K313" s="31"/>
      <c r="L313" s="31"/>
      <c r="M313" s="32"/>
      <c r="N313" s="79"/>
      <c r="O313" s="32"/>
      <c r="P313" s="32"/>
      <c r="Q313" s="32"/>
      <c r="R313" s="32"/>
      <c r="S313" s="32"/>
      <c r="T313" s="32"/>
      <c r="U313" s="32"/>
      <c r="V313" s="32"/>
    </row>
    <row r="314" spans="1:22" s="29" customFormat="1" x14ac:dyDescent="0.25">
      <c r="A314" s="32"/>
      <c r="B314" s="28"/>
      <c r="C314"/>
      <c r="D314"/>
      <c r="F314" s="30"/>
      <c r="I314" s="28"/>
      <c r="K314" s="31"/>
      <c r="L314" s="31"/>
      <c r="M314" s="32"/>
      <c r="N314" s="79"/>
      <c r="O314" s="32"/>
      <c r="P314" s="32"/>
      <c r="Q314" s="32"/>
      <c r="R314" s="32"/>
      <c r="S314" s="32"/>
      <c r="T314" s="32"/>
      <c r="U314" s="32"/>
      <c r="V314" s="32"/>
    </row>
    <row r="315" spans="1:22" s="29" customFormat="1" x14ac:dyDescent="0.25">
      <c r="A315" s="32"/>
      <c r="B315" s="28"/>
      <c r="C315"/>
      <c r="D315"/>
      <c r="F315" s="30"/>
      <c r="I315" s="28"/>
      <c r="K315" s="31"/>
      <c r="L315" s="31"/>
      <c r="M315" s="32"/>
      <c r="N315" s="79"/>
      <c r="O315" s="32"/>
      <c r="P315" s="32"/>
      <c r="Q315" s="32"/>
      <c r="R315" s="32"/>
      <c r="S315" s="32"/>
      <c r="T315" s="32"/>
      <c r="U315" s="32"/>
      <c r="V315" s="32"/>
    </row>
    <row r="316" spans="1:22" s="29" customFormat="1" x14ac:dyDescent="0.25">
      <c r="A316" s="32"/>
      <c r="B316" s="28"/>
      <c r="C316"/>
      <c r="D316"/>
      <c r="F316" s="30"/>
      <c r="I316" s="28"/>
      <c r="K316" s="31"/>
      <c r="L316" s="31"/>
      <c r="M316" s="32"/>
      <c r="N316" s="79"/>
      <c r="O316" s="32"/>
      <c r="P316" s="32"/>
      <c r="Q316" s="32"/>
      <c r="R316" s="32"/>
      <c r="S316" s="32"/>
      <c r="T316" s="32"/>
      <c r="U316" s="32"/>
      <c r="V316" s="32"/>
    </row>
    <row r="317" spans="1:22" s="29" customFormat="1" x14ac:dyDescent="0.25">
      <c r="A317" s="32"/>
      <c r="B317" s="28"/>
      <c r="C317"/>
      <c r="D317"/>
      <c r="F317" s="30"/>
      <c r="I317" s="28"/>
      <c r="K317" s="31"/>
      <c r="L317" s="31"/>
      <c r="M317" s="32"/>
      <c r="N317" s="79"/>
      <c r="O317" s="32"/>
      <c r="P317" s="32"/>
      <c r="Q317" s="32"/>
      <c r="R317" s="32"/>
      <c r="S317" s="32"/>
      <c r="T317" s="32"/>
      <c r="U317" s="32"/>
      <c r="V317" s="32"/>
    </row>
    <row r="318" spans="1:22" s="29" customFormat="1" x14ac:dyDescent="0.25">
      <c r="A318" s="32"/>
      <c r="B318" s="28"/>
      <c r="C318"/>
      <c r="D318"/>
      <c r="F318" s="30"/>
      <c r="I318" s="28"/>
      <c r="K318" s="31"/>
      <c r="L318" s="31"/>
      <c r="M318" s="32"/>
      <c r="N318" s="79"/>
      <c r="O318" s="32"/>
      <c r="P318" s="32"/>
      <c r="Q318" s="32"/>
      <c r="R318" s="32"/>
      <c r="S318" s="32"/>
      <c r="T318" s="32"/>
      <c r="U318" s="32"/>
      <c r="V318" s="32"/>
    </row>
    <row r="319" spans="1:22" s="29" customFormat="1" x14ac:dyDescent="0.25">
      <c r="A319" s="32"/>
      <c r="B319" s="28"/>
      <c r="C319"/>
      <c r="D319"/>
      <c r="F319" s="30"/>
      <c r="I319" s="28"/>
      <c r="K319" s="31"/>
      <c r="L319" s="31"/>
      <c r="M319" s="32"/>
      <c r="N319" s="79"/>
      <c r="O319" s="32"/>
      <c r="P319" s="32"/>
      <c r="Q319" s="32"/>
      <c r="R319" s="32"/>
      <c r="S319" s="32"/>
      <c r="T319" s="32"/>
      <c r="U319" s="32"/>
      <c r="V319" s="32"/>
    </row>
    <row r="320" spans="1:22" s="29" customFormat="1" x14ac:dyDescent="0.25">
      <c r="A320" s="32"/>
      <c r="B320" s="28"/>
      <c r="C320"/>
      <c r="D320"/>
      <c r="F320" s="30"/>
      <c r="I320" s="28"/>
      <c r="K320" s="31"/>
      <c r="L320" s="31"/>
      <c r="M320" s="32"/>
      <c r="N320" s="79"/>
      <c r="O320" s="32"/>
      <c r="P320" s="32"/>
      <c r="Q320" s="32"/>
      <c r="R320" s="32"/>
      <c r="S320" s="32"/>
      <c r="T320" s="32"/>
      <c r="U320" s="32"/>
      <c r="V320" s="32"/>
    </row>
    <row r="321" spans="1:22" s="29" customFormat="1" x14ac:dyDescent="0.25">
      <c r="A321" s="32"/>
      <c r="B321" s="28"/>
      <c r="C321"/>
      <c r="D321"/>
      <c r="F321" s="30"/>
      <c r="I321" s="28"/>
      <c r="K321" s="31"/>
      <c r="L321" s="31"/>
      <c r="M321" s="32"/>
      <c r="N321" s="79"/>
      <c r="O321" s="32"/>
      <c r="P321" s="32"/>
      <c r="Q321" s="32"/>
      <c r="R321" s="32"/>
      <c r="S321" s="32"/>
      <c r="T321" s="32"/>
      <c r="U321" s="32"/>
      <c r="V321" s="32"/>
    </row>
    <row r="322" spans="1:22" s="29" customFormat="1" x14ac:dyDescent="0.25">
      <c r="A322" s="32"/>
      <c r="B322" s="28"/>
      <c r="C322"/>
      <c r="D322"/>
      <c r="F322" s="30"/>
      <c r="I322" s="28"/>
      <c r="K322" s="31"/>
      <c r="L322" s="31"/>
      <c r="M322" s="32"/>
      <c r="N322" s="79"/>
      <c r="O322" s="32"/>
      <c r="P322" s="32"/>
      <c r="Q322" s="32"/>
      <c r="R322" s="32"/>
      <c r="S322" s="32"/>
      <c r="T322" s="32"/>
      <c r="U322" s="32"/>
      <c r="V322" s="32"/>
    </row>
    <row r="323" spans="1:22" s="29" customFormat="1" x14ac:dyDescent="0.25">
      <c r="A323" s="32"/>
      <c r="B323" s="28"/>
      <c r="C323"/>
      <c r="D323"/>
      <c r="F323" s="30"/>
      <c r="I323" s="28"/>
      <c r="K323" s="31"/>
      <c r="L323" s="31"/>
      <c r="M323" s="32"/>
      <c r="N323" s="79"/>
      <c r="O323" s="32"/>
      <c r="P323" s="32"/>
      <c r="Q323" s="32"/>
      <c r="R323" s="32"/>
      <c r="S323" s="32"/>
      <c r="T323" s="32"/>
      <c r="U323" s="32"/>
      <c r="V323" s="32"/>
    </row>
    <row r="324" spans="1:22" s="29" customFormat="1" x14ac:dyDescent="0.25">
      <c r="A324" s="32"/>
      <c r="B324" s="28"/>
      <c r="C324"/>
      <c r="D324"/>
      <c r="F324" s="30"/>
      <c r="I324" s="28"/>
      <c r="K324" s="31"/>
      <c r="L324" s="31"/>
      <c r="M324" s="32"/>
      <c r="N324" s="79"/>
      <c r="O324" s="32"/>
      <c r="P324" s="32"/>
      <c r="Q324" s="32"/>
      <c r="R324" s="32"/>
      <c r="S324" s="32"/>
      <c r="T324" s="32"/>
      <c r="U324" s="32"/>
      <c r="V324" s="32"/>
    </row>
    <row r="325" spans="1:22" s="29" customFormat="1" x14ac:dyDescent="0.25">
      <c r="A325" s="32"/>
      <c r="B325" s="28"/>
      <c r="C325"/>
      <c r="D325"/>
      <c r="F325" s="30"/>
      <c r="I325" s="28"/>
      <c r="K325" s="31"/>
      <c r="L325" s="31"/>
      <c r="M325" s="32"/>
      <c r="N325" s="79"/>
      <c r="O325" s="32"/>
      <c r="P325" s="32"/>
      <c r="Q325" s="32"/>
      <c r="R325" s="32"/>
      <c r="S325" s="32"/>
      <c r="T325" s="32"/>
      <c r="U325" s="32"/>
      <c r="V325" s="32"/>
    </row>
    <row r="326" spans="1:22" s="29" customFormat="1" x14ac:dyDescent="0.25">
      <c r="A326" s="32"/>
      <c r="B326" s="28"/>
      <c r="C326"/>
      <c r="D326"/>
      <c r="F326" s="30"/>
      <c r="I326" s="28"/>
      <c r="K326" s="31"/>
      <c r="L326" s="31"/>
      <c r="M326" s="32"/>
      <c r="N326" s="79"/>
      <c r="O326" s="32"/>
      <c r="P326" s="32"/>
      <c r="Q326" s="32"/>
      <c r="R326" s="32"/>
      <c r="S326" s="32"/>
      <c r="T326" s="32"/>
      <c r="U326" s="32"/>
      <c r="V326" s="32"/>
    </row>
    <row r="327" spans="1:22" s="29" customFormat="1" x14ac:dyDescent="0.25">
      <c r="A327" s="32"/>
      <c r="B327" s="28"/>
      <c r="C327"/>
      <c r="D327"/>
      <c r="F327" s="30"/>
      <c r="I327" s="28"/>
      <c r="K327" s="31"/>
      <c r="L327" s="31"/>
      <c r="M327" s="32"/>
      <c r="N327" s="79"/>
      <c r="O327" s="32"/>
      <c r="P327" s="32"/>
      <c r="Q327" s="32"/>
      <c r="R327" s="32"/>
      <c r="S327" s="32"/>
      <c r="T327" s="32"/>
      <c r="U327" s="32"/>
      <c r="V327" s="32"/>
    </row>
    <row r="328" spans="1:22" s="29" customFormat="1" x14ac:dyDescent="0.25">
      <c r="A328" s="32"/>
      <c r="B328" s="28"/>
      <c r="C328"/>
      <c r="D328"/>
      <c r="F328" s="30"/>
      <c r="I328" s="28"/>
      <c r="K328" s="31"/>
      <c r="L328" s="31"/>
      <c r="M328" s="32"/>
      <c r="N328" s="79"/>
      <c r="O328" s="32"/>
      <c r="P328" s="32"/>
      <c r="Q328" s="32"/>
      <c r="R328" s="32"/>
      <c r="S328" s="32"/>
      <c r="T328" s="32"/>
      <c r="U328" s="32"/>
      <c r="V328" s="32"/>
    </row>
    <row r="329" spans="1:22" s="29" customFormat="1" x14ac:dyDescent="0.25">
      <c r="A329" s="32"/>
      <c r="B329" s="28"/>
      <c r="C329"/>
      <c r="D329"/>
      <c r="F329" s="30"/>
      <c r="I329" s="28"/>
      <c r="K329" s="31"/>
      <c r="L329" s="31"/>
      <c r="M329" s="32"/>
      <c r="N329" s="79"/>
      <c r="O329" s="32"/>
      <c r="P329" s="32"/>
      <c r="Q329" s="32"/>
      <c r="R329" s="32"/>
      <c r="S329" s="32"/>
      <c r="T329" s="32"/>
      <c r="U329" s="32"/>
      <c r="V329" s="32"/>
    </row>
    <row r="330" spans="1:22" s="29" customFormat="1" x14ac:dyDescent="0.25">
      <c r="A330" s="32"/>
      <c r="B330" s="28"/>
      <c r="C330"/>
      <c r="D330"/>
      <c r="F330" s="30"/>
      <c r="I330" s="28"/>
      <c r="K330" s="31"/>
      <c r="L330" s="31"/>
      <c r="M330" s="32"/>
      <c r="N330" s="79"/>
      <c r="O330" s="32"/>
      <c r="P330" s="32"/>
      <c r="Q330" s="32"/>
      <c r="R330" s="32"/>
      <c r="S330" s="32"/>
      <c r="T330" s="32"/>
      <c r="U330" s="32"/>
      <c r="V330" s="32"/>
    </row>
    <row r="331" spans="1:22" s="29" customFormat="1" x14ac:dyDescent="0.25">
      <c r="A331" s="32"/>
      <c r="B331" s="28"/>
      <c r="C331"/>
      <c r="D331"/>
      <c r="F331" s="30"/>
      <c r="I331" s="28"/>
      <c r="K331" s="31"/>
      <c r="L331" s="31"/>
      <c r="M331" s="32"/>
      <c r="N331" s="79"/>
      <c r="O331" s="32"/>
      <c r="P331" s="32"/>
      <c r="Q331" s="32"/>
      <c r="R331" s="32"/>
      <c r="S331" s="32"/>
      <c r="T331" s="32"/>
      <c r="U331" s="32"/>
      <c r="V331" s="32"/>
    </row>
    <row r="332" spans="1:22" s="29" customFormat="1" x14ac:dyDescent="0.25">
      <c r="A332" s="32"/>
      <c r="B332" s="28"/>
      <c r="C332"/>
      <c r="D332"/>
      <c r="F332" s="30"/>
      <c r="I332" s="28"/>
      <c r="K332" s="31"/>
      <c r="L332" s="31"/>
      <c r="M332" s="32"/>
      <c r="N332" s="79"/>
      <c r="O332" s="32"/>
      <c r="P332" s="32"/>
      <c r="Q332" s="32"/>
      <c r="R332" s="32"/>
      <c r="S332" s="32"/>
      <c r="T332" s="32"/>
      <c r="U332" s="32"/>
      <c r="V332" s="32"/>
    </row>
    <row r="333" spans="1:22" s="29" customFormat="1" x14ac:dyDescent="0.25">
      <c r="A333" s="32"/>
      <c r="B333" s="28"/>
      <c r="C333"/>
      <c r="D333"/>
      <c r="F333" s="30"/>
      <c r="I333" s="28"/>
      <c r="K333" s="31"/>
      <c r="L333" s="31"/>
      <c r="M333" s="32"/>
      <c r="N333" s="79"/>
      <c r="O333" s="32"/>
      <c r="P333" s="32"/>
      <c r="Q333" s="32"/>
      <c r="R333" s="32"/>
      <c r="S333" s="32"/>
      <c r="T333" s="32"/>
      <c r="U333" s="32"/>
      <c r="V333" s="32"/>
    </row>
    <row r="334" spans="1:22" s="29" customFormat="1" x14ac:dyDescent="0.25">
      <c r="A334" s="32"/>
      <c r="B334" s="28"/>
      <c r="C334"/>
      <c r="D334"/>
      <c r="F334" s="30"/>
      <c r="I334" s="28"/>
      <c r="K334" s="31"/>
      <c r="L334" s="31"/>
      <c r="M334" s="32"/>
      <c r="N334" s="79"/>
      <c r="O334" s="32"/>
      <c r="P334" s="32"/>
      <c r="Q334" s="32"/>
      <c r="R334" s="32"/>
      <c r="S334" s="32"/>
      <c r="T334" s="32"/>
      <c r="U334" s="32"/>
      <c r="V334" s="32"/>
    </row>
    <row r="335" spans="1:22" s="29" customFormat="1" x14ac:dyDescent="0.25">
      <c r="A335" s="32"/>
      <c r="B335" s="28"/>
      <c r="C335"/>
      <c r="D335"/>
      <c r="F335" s="30"/>
      <c r="I335" s="28"/>
      <c r="K335" s="31"/>
      <c r="L335" s="31"/>
      <c r="M335" s="32"/>
      <c r="N335" s="79"/>
      <c r="O335" s="32"/>
      <c r="P335" s="32"/>
      <c r="Q335" s="32"/>
      <c r="R335" s="32"/>
      <c r="S335" s="32"/>
      <c r="T335" s="32"/>
      <c r="U335" s="32"/>
      <c r="V335" s="32"/>
    </row>
    <row r="336" spans="1:22" s="29" customFormat="1" x14ac:dyDescent="0.25">
      <c r="A336" s="32"/>
      <c r="B336" s="28"/>
      <c r="C336"/>
      <c r="D336"/>
      <c r="F336" s="30"/>
      <c r="I336" s="28"/>
      <c r="K336" s="31"/>
      <c r="L336" s="31"/>
      <c r="M336" s="32"/>
      <c r="N336" s="79"/>
      <c r="O336" s="32"/>
      <c r="P336" s="32"/>
      <c r="Q336" s="32"/>
      <c r="R336" s="32"/>
      <c r="S336" s="32"/>
      <c r="T336" s="32"/>
      <c r="U336" s="32"/>
      <c r="V336" s="32"/>
    </row>
    <row r="337" spans="1:22" s="29" customFormat="1" x14ac:dyDescent="0.25">
      <c r="A337" s="32"/>
      <c r="B337" s="28"/>
      <c r="C337"/>
      <c r="D337"/>
      <c r="F337" s="30"/>
      <c r="I337" s="28"/>
      <c r="K337" s="31"/>
      <c r="L337" s="31"/>
      <c r="M337" s="32"/>
      <c r="N337" s="79"/>
      <c r="O337" s="32"/>
      <c r="P337" s="32"/>
      <c r="Q337" s="32"/>
      <c r="R337" s="32"/>
      <c r="S337" s="32"/>
      <c r="T337" s="32"/>
      <c r="U337" s="32"/>
      <c r="V337" s="32"/>
    </row>
    <row r="338" spans="1:22" s="29" customFormat="1" x14ac:dyDescent="0.25">
      <c r="A338" s="32"/>
      <c r="B338" s="28"/>
      <c r="C338"/>
      <c r="D338"/>
      <c r="F338" s="30"/>
      <c r="I338" s="28"/>
      <c r="K338" s="31"/>
      <c r="L338" s="31"/>
      <c r="M338" s="32"/>
      <c r="N338" s="79"/>
      <c r="O338" s="32"/>
      <c r="P338" s="32"/>
      <c r="Q338" s="32"/>
      <c r="R338" s="32"/>
      <c r="S338" s="32"/>
      <c r="T338" s="32"/>
      <c r="U338" s="32"/>
      <c r="V338" s="32"/>
    </row>
    <row r="339" spans="1:22" s="29" customFormat="1" x14ac:dyDescent="0.25">
      <c r="A339" s="32"/>
      <c r="B339" s="28"/>
      <c r="C339"/>
      <c r="D339"/>
      <c r="F339" s="30"/>
      <c r="I339" s="28"/>
      <c r="K339" s="31"/>
      <c r="L339" s="31"/>
      <c r="M339" s="32"/>
      <c r="N339" s="79"/>
      <c r="O339" s="32"/>
      <c r="P339" s="32"/>
      <c r="Q339" s="32"/>
      <c r="R339" s="32"/>
      <c r="S339" s="32"/>
      <c r="T339" s="32"/>
      <c r="U339" s="32"/>
      <c r="V339" s="32"/>
    </row>
    <row r="340" spans="1:22" s="29" customFormat="1" x14ac:dyDescent="0.25">
      <c r="A340" s="32"/>
      <c r="B340" s="28"/>
      <c r="C340"/>
      <c r="D340"/>
      <c r="F340" s="30"/>
      <c r="I340" s="28"/>
      <c r="K340" s="31"/>
      <c r="L340" s="31"/>
      <c r="M340" s="32"/>
      <c r="N340" s="79"/>
      <c r="O340" s="32"/>
      <c r="P340" s="32"/>
      <c r="Q340" s="32"/>
      <c r="R340" s="32"/>
      <c r="S340" s="32"/>
      <c r="T340" s="32"/>
      <c r="U340" s="32"/>
      <c r="V340" s="32"/>
    </row>
    <row r="341" spans="1:22" s="29" customFormat="1" x14ac:dyDescent="0.25">
      <c r="A341" s="32"/>
      <c r="B341" s="28"/>
      <c r="C341"/>
      <c r="D341"/>
      <c r="F341" s="30"/>
      <c r="I341" s="28"/>
      <c r="K341" s="31"/>
      <c r="L341" s="31"/>
      <c r="M341" s="32"/>
      <c r="N341" s="79"/>
      <c r="O341" s="32"/>
      <c r="P341" s="32"/>
      <c r="Q341" s="32"/>
      <c r="R341" s="32"/>
      <c r="S341" s="32"/>
      <c r="T341" s="32"/>
      <c r="U341" s="32"/>
      <c r="V341" s="32"/>
    </row>
    <row r="342" spans="1:22" s="29" customFormat="1" x14ac:dyDescent="0.25">
      <c r="A342" s="32"/>
      <c r="B342" s="28"/>
      <c r="C342"/>
      <c r="D342"/>
      <c r="F342" s="30"/>
      <c r="I342" s="28"/>
      <c r="K342" s="31"/>
      <c r="L342" s="31"/>
      <c r="M342" s="32"/>
      <c r="N342" s="79"/>
      <c r="O342" s="32"/>
      <c r="P342" s="32"/>
      <c r="Q342" s="32"/>
      <c r="R342" s="32"/>
      <c r="S342" s="32"/>
      <c r="T342" s="32"/>
      <c r="U342" s="32"/>
      <c r="V342" s="32"/>
    </row>
    <row r="343" spans="1:22" s="29" customFormat="1" x14ac:dyDescent="0.25">
      <c r="A343" s="32"/>
      <c r="B343" s="28"/>
      <c r="C343"/>
      <c r="D343"/>
      <c r="F343" s="30"/>
      <c r="I343" s="28"/>
      <c r="K343" s="31"/>
      <c r="L343" s="31"/>
      <c r="M343" s="32"/>
      <c r="N343" s="79"/>
      <c r="O343" s="32"/>
      <c r="P343" s="32"/>
      <c r="Q343" s="32"/>
      <c r="R343" s="32"/>
      <c r="S343" s="32"/>
      <c r="T343" s="32"/>
      <c r="U343" s="32"/>
      <c r="V343" s="32"/>
    </row>
    <row r="344" spans="1:22" s="29" customFormat="1" x14ac:dyDescent="0.25">
      <c r="A344" s="32"/>
      <c r="B344" s="28"/>
      <c r="C344"/>
      <c r="D344"/>
      <c r="F344" s="30"/>
      <c r="I344" s="28"/>
      <c r="K344" s="31"/>
      <c r="L344" s="31"/>
      <c r="M344" s="32"/>
      <c r="N344" s="79"/>
      <c r="O344" s="32"/>
      <c r="P344" s="32"/>
      <c r="Q344" s="32"/>
      <c r="R344" s="32"/>
      <c r="S344" s="32"/>
      <c r="T344" s="32"/>
      <c r="U344" s="32"/>
      <c r="V344" s="32"/>
    </row>
    <row r="345" spans="1:22" s="29" customFormat="1" x14ac:dyDescent="0.25">
      <c r="A345" s="32"/>
      <c r="B345" s="28"/>
      <c r="C345"/>
      <c r="D345"/>
      <c r="F345" s="30"/>
      <c r="I345" s="28"/>
      <c r="K345" s="31"/>
      <c r="L345" s="31"/>
      <c r="M345" s="32"/>
      <c r="N345" s="79"/>
      <c r="O345" s="32"/>
      <c r="P345" s="32"/>
      <c r="Q345" s="32"/>
      <c r="R345" s="32"/>
      <c r="S345" s="32"/>
      <c r="T345" s="32"/>
      <c r="U345" s="32"/>
      <c r="V345" s="32"/>
    </row>
    <row r="346" spans="1:22" s="29" customFormat="1" x14ac:dyDescent="0.25">
      <c r="A346" s="32"/>
      <c r="B346" s="28"/>
      <c r="C346"/>
      <c r="D346"/>
      <c r="F346" s="30"/>
      <c r="I346" s="28"/>
      <c r="K346" s="31"/>
      <c r="L346" s="31"/>
      <c r="M346" s="32"/>
      <c r="N346" s="79"/>
      <c r="O346" s="32"/>
      <c r="P346" s="32"/>
      <c r="Q346" s="32"/>
      <c r="R346" s="32"/>
      <c r="S346" s="32"/>
      <c r="T346" s="32"/>
      <c r="U346" s="32"/>
      <c r="V346" s="32"/>
    </row>
    <row r="347" spans="1:22" s="29" customFormat="1" x14ac:dyDescent="0.25">
      <c r="A347" s="32"/>
      <c r="B347" s="28"/>
      <c r="C347"/>
      <c r="D347"/>
      <c r="F347" s="30"/>
      <c r="I347" s="28"/>
      <c r="K347" s="31"/>
      <c r="L347" s="31"/>
      <c r="M347" s="32"/>
      <c r="N347" s="79"/>
      <c r="O347" s="32"/>
      <c r="P347" s="32"/>
      <c r="Q347" s="32"/>
      <c r="R347" s="32"/>
      <c r="S347" s="32"/>
      <c r="T347" s="32"/>
      <c r="U347" s="32"/>
      <c r="V347" s="32"/>
    </row>
    <row r="348" spans="1:22" s="29" customFormat="1" x14ac:dyDescent="0.25">
      <c r="A348" s="32"/>
      <c r="B348" s="28"/>
      <c r="C348"/>
      <c r="D348"/>
      <c r="F348" s="30"/>
      <c r="I348" s="28"/>
      <c r="K348" s="31"/>
      <c r="L348" s="31"/>
      <c r="M348" s="32"/>
      <c r="N348" s="79"/>
      <c r="O348" s="32"/>
      <c r="P348" s="32"/>
      <c r="Q348" s="32"/>
      <c r="R348" s="32"/>
      <c r="S348" s="32"/>
      <c r="T348" s="32"/>
      <c r="U348" s="32"/>
      <c r="V348" s="32"/>
    </row>
    <row r="349" spans="1:22" s="29" customFormat="1" x14ac:dyDescent="0.25">
      <c r="A349" s="32"/>
      <c r="B349" s="28"/>
      <c r="C349"/>
      <c r="D349"/>
      <c r="F349" s="30"/>
      <c r="I349" s="28"/>
      <c r="K349" s="31"/>
      <c r="L349" s="31"/>
      <c r="M349" s="32"/>
      <c r="N349" s="79"/>
      <c r="O349" s="32"/>
      <c r="P349" s="32"/>
      <c r="Q349" s="32"/>
      <c r="R349" s="32"/>
      <c r="S349" s="32"/>
      <c r="T349" s="32"/>
      <c r="U349" s="32"/>
      <c r="V349" s="32"/>
    </row>
    <row r="350" spans="1:22" s="29" customFormat="1" x14ac:dyDescent="0.25">
      <c r="A350" s="32"/>
      <c r="B350" s="28"/>
      <c r="C350"/>
      <c r="D350"/>
      <c r="F350" s="30"/>
      <c r="I350" s="28"/>
      <c r="K350" s="31"/>
      <c r="L350" s="31"/>
      <c r="M350" s="32"/>
      <c r="N350" s="79"/>
      <c r="O350" s="32"/>
      <c r="P350" s="32"/>
      <c r="Q350" s="32"/>
      <c r="R350" s="32"/>
      <c r="S350" s="32"/>
      <c r="T350" s="32"/>
      <c r="U350" s="32"/>
      <c r="V350" s="32"/>
    </row>
    <row r="351" spans="1:22" s="29" customFormat="1" x14ac:dyDescent="0.25">
      <c r="A351" s="32"/>
      <c r="B351" s="28"/>
      <c r="C351"/>
      <c r="D351"/>
      <c r="F351" s="30"/>
      <c r="I351" s="28"/>
      <c r="K351" s="31"/>
      <c r="L351" s="31"/>
      <c r="M351" s="32"/>
      <c r="N351" s="79"/>
      <c r="O351" s="32"/>
      <c r="P351" s="32"/>
      <c r="Q351" s="32"/>
      <c r="R351" s="32"/>
      <c r="S351" s="32"/>
      <c r="T351" s="32"/>
      <c r="U351" s="32"/>
      <c r="V351" s="32"/>
    </row>
    <row r="352" spans="1:22" s="29" customFormat="1" x14ac:dyDescent="0.25">
      <c r="A352" s="32"/>
      <c r="B352" s="28"/>
      <c r="C352"/>
      <c r="D352"/>
      <c r="F352" s="30"/>
      <c r="I352" s="28"/>
      <c r="K352" s="31"/>
      <c r="L352" s="31"/>
      <c r="M352" s="32"/>
      <c r="N352" s="79"/>
      <c r="O352" s="32"/>
      <c r="P352" s="32"/>
      <c r="Q352" s="32"/>
      <c r="R352" s="32"/>
      <c r="S352" s="32"/>
      <c r="T352" s="32"/>
      <c r="U352" s="32"/>
      <c r="V352" s="32"/>
    </row>
    <row r="353" spans="1:22" s="29" customFormat="1" x14ac:dyDescent="0.25">
      <c r="A353" s="32"/>
      <c r="B353" s="28"/>
      <c r="C353"/>
      <c r="D353"/>
      <c r="F353" s="30"/>
      <c r="I353" s="28"/>
      <c r="K353" s="31"/>
      <c r="L353" s="31"/>
      <c r="M353" s="32"/>
      <c r="N353" s="79"/>
      <c r="O353" s="32"/>
      <c r="P353" s="32"/>
      <c r="Q353" s="32"/>
      <c r="R353" s="32"/>
      <c r="S353" s="32"/>
      <c r="T353" s="32"/>
      <c r="U353" s="32"/>
      <c r="V353" s="32"/>
    </row>
    <row r="354" spans="1:22" s="29" customFormat="1" x14ac:dyDescent="0.25">
      <c r="A354" s="32"/>
      <c r="B354" s="28"/>
      <c r="C354"/>
      <c r="D354"/>
      <c r="F354" s="30"/>
      <c r="I354" s="28"/>
      <c r="K354" s="31"/>
      <c r="L354" s="31"/>
      <c r="M354" s="32"/>
      <c r="N354" s="79"/>
      <c r="O354" s="32"/>
      <c r="P354" s="32"/>
      <c r="Q354" s="32"/>
      <c r="R354" s="32"/>
      <c r="S354" s="32"/>
      <c r="T354" s="32"/>
      <c r="U354" s="32"/>
      <c r="V354" s="32"/>
    </row>
    <row r="355" spans="1:22" s="29" customFormat="1" x14ac:dyDescent="0.25">
      <c r="A355" s="32"/>
      <c r="B355" s="28"/>
      <c r="C355"/>
      <c r="D355"/>
      <c r="F355" s="30"/>
      <c r="I355" s="28"/>
      <c r="K355" s="31"/>
      <c r="L355" s="31"/>
      <c r="M355" s="32"/>
      <c r="N355" s="79"/>
      <c r="O355" s="32"/>
      <c r="P355" s="32"/>
      <c r="Q355" s="32"/>
      <c r="R355" s="32"/>
      <c r="S355" s="32"/>
      <c r="T355" s="32"/>
      <c r="U355" s="32"/>
      <c r="V355" s="32"/>
    </row>
    <row r="356" spans="1:22" s="29" customFormat="1" x14ac:dyDescent="0.25">
      <c r="A356" s="32"/>
      <c r="B356" s="28"/>
      <c r="C356"/>
      <c r="D356"/>
      <c r="F356" s="30"/>
      <c r="I356" s="28"/>
      <c r="K356" s="31"/>
      <c r="L356" s="31"/>
      <c r="M356" s="32"/>
      <c r="N356" s="79"/>
      <c r="O356" s="32"/>
      <c r="P356" s="32"/>
      <c r="Q356" s="32"/>
      <c r="R356" s="32"/>
      <c r="S356" s="32"/>
      <c r="T356" s="32"/>
      <c r="U356" s="32"/>
      <c r="V356" s="32"/>
    </row>
    <row r="357" spans="1:22" s="29" customFormat="1" x14ac:dyDescent="0.25">
      <c r="A357" s="32"/>
      <c r="B357" s="28"/>
      <c r="C357"/>
      <c r="D357"/>
      <c r="F357" s="30"/>
      <c r="I357" s="28"/>
      <c r="K357" s="31"/>
      <c r="L357" s="31"/>
      <c r="M357" s="32"/>
      <c r="N357" s="79"/>
      <c r="O357" s="32"/>
      <c r="P357" s="32"/>
      <c r="Q357" s="32"/>
      <c r="R357" s="32"/>
      <c r="S357" s="32"/>
      <c r="T357" s="32"/>
      <c r="U357" s="32"/>
      <c r="V357" s="32"/>
    </row>
    <row r="358" spans="1:22" s="29" customFormat="1" x14ac:dyDescent="0.25">
      <c r="A358" s="32"/>
      <c r="B358" s="28"/>
      <c r="C358"/>
      <c r="D358"/>
      <c r="F358" s="30"/>
      <c r="I358" s="28"/>
      <c r="K358" s="31"/>
      <c r="L358" s="31"/>
      <c r="M358" s="32"/>
      <c r="N358" s="79"/>
      <c r="O358" s="32"/>
      <c r="P358" s="32"/>
      <c r="Q358" s="32"/>
      <c r="R358" s="32"/>
      <c r="S358" s="32"/>
      <c r="T358" s="32"/>
      <c r="U358" s="32"/>
      <c r="V358" s="32"/>
    </row>
    <row r="359" spans="1:22" s="29" customFormat="1" x14ac:dyDescent="0.25">
      <c r="A359" s="32"/>
      <c r="B359" s="28"/>
      <c r="C359"/>
      <c r="D359"/>
      <c r="F359" s="30"/>
      <c r="I359" s="28"/>
      <c r="K359" s="31"/>
      <c r="L359" s="31"/>
      <c r="M359" s="32"/>
      <c r="N359" s="79"/>
      <c r="O359" s="32"/>
      <c r="P359" s="32"/>
      <c r="Q359" s="32"/>
      <c r="R359" s="32"/>
      <c r="S359" s="32"/>
      <c r="T359" s="32"/>
      <c r="U359" s="32"/>
      <c r="V359" s="32"/>
    </row>
    <row r="360" spans="1:22" s="29" customFormat="1" x14ac:dyDescent="0.25">
      <c r="A360" s="32"/>
      <c r="B360" s="28"/>
      <c r="C360"/>
      <c r="D360"/>
      <c r="F360" s="30"/>
      <c r="I360" s="28"/>
      <c r="K360" s="31"/>
      <c r="L360" s="31"/>
      <c r="M360" s="32"/>
      <c r="N360" s="79"/>
      <c r="O360" s="32"/>
      <c r="P360" s="32"/>
      <c r="Q360" s="32"/>
      <c r="R360" s="32"/>
      <c r="S360" s="32"/>
      <c r="T360" s="32"/>
      <c r="U360" s="32"/>
      <c r="V360" s="32"/>
    </row>
    <row r="361" spans="1:22" s="29" customFormat="1" x14ac:dyDescent="0.25">
      <c r="A361" s="32"/>
      <c r="B361" s="28"/>
      <c r="C361"/>
      <c r="D361"/>
      <c r="F361" s="30"/>
      <c r="I361" s="28"/>
      <c r="K361" s="31"/>
      <c r="L361" s="31"/>
      <c r="M361" s="32"/>
      <c r="N361" s="79"/>
      <c r="O361" s="32"/>
      <c r="P361" s="32"/>
      <c r="Q361" s="32"/>
      <c r="R361" s="32"/>
      <c r="S361" s="32"/>
      <c r="T361" s="32"/>
      <c r="U361" s="32"/>
      <c r="V361" s="32"/>
    </row>
    <row r="362" spans="1:22" s="29" customFormat="1" x14ac:dyDescent="0.25">
      <c r="A362" s="32"/>
      <c r="B362" s="28"/>
      <c r="C362"/>
      <c r="D362"/>
      <c r="F362" s="30"/>
      <c r="I362" s="28"/>
      <c r="K362" s="31"/>
      <c r="L362" s="31"/>
      <c r="M362" s="32"/>
      <c r="N362" s="79"/>
      <c r="O362" s="32"/>
      <c r="P362" s="32"/>
      <c r="Q362" s="32"/>
      <c r="R362" s="32"/>
      <c r="S362" s="32"/>
      <c r="T362" s="32"/>
      <c r="U362" s="32"/>
      <c r="V362" s="32"/>
    </row>
    <row r="363" spans="1:22" s="29" customFormat="1" x14ac:dyDescent="0.25">
      <c r="A363" s="32"/>
      <c r="B363" s="28"/>
      <c r="C363"/>
      <c r="D363"/>
      <c r="F363" s="30"/>
      <c r="I363" s="28"/>
      <c r="K363" s="31"/>
      <c r="L363" s="31"/>
      <c r="M363" s="32"/>
      <c r="N363" s="79"/>
      <c r="O363" s="32"/>
      <c r="P363" s="32"/>
      <c r="Q363" s="32"/>
      <c r="R363" s="32"/>
      <c r="S363" s="32"/>
      <c r="T363" s="32"/>
      <c r="U363" s="32"/>
      <c r="V363" s="32"/>
    </row>
    <row r="364" spans="1:22" s="29" customFormat="1" x14ac:dyDescent="0.25">
      <c r="A364" s="32"/>
      <c r="B364" s="28"/>
      <c r="C364"/>
      <c r="D364"/>
      <c r="F364" s="30"/>
      <c r="I364" s="28"/>
      <c r="K364" s="31"/>
      <c r="L364" s="31"/>
      <c r="M364" s="32"/>
      <c r="N364" s="79"/>
      <c r="O364" s="32"/>
      <c r="P364" s="32"/>
      <c r="Q364" s="32"/>
      <c r="R364" s="32"/>
      <c r="S364" s="32"/>
      <c r="T364" s="32"/>
      <c r="U364" s="32"/>
      <c r="V364" s="32"/>
    </row>
    <row r="365" spans="1:22" s="29" customFormat="1" x14ac:dyDescent="0.25">
      <c r="A365" s="32"/>
      <c r="B365" s="28"/>
      <c r="C365"/>
      <c r="D365"/>
      <c r="F365" s="30"/>
      <c r="I365" s="28"/>
      <c r="K365" s="31"/>
      <c r="L365" s="31"/>
      <c r="M365" s="32"/>
      <c r="N365" s="79"/>
      <c r="O365" s="32"/>
      <c r="P365" s="32"/>
      <c r="Q365" s="32"/>
      <c r="R365" s="32"/>
      <c r="S365" s="32"/>
      <c r="T365" s="32"/>
      <c r="U365" s="32"/>
      <c r="V365" s="32"/>
    </row>
    <row r="366" spans="1:22" s="29" customFormat="1" x14ac:dyDescent="0.25">
      <c r="A366" s="32"/>
      <c r="B366" s="28"/>
      <c r="C366"/>
      <c r="D366"/>
      <c r="F366" s="30"/>
      <c r="I366" s="28"/>
      <c r="K366" s="31"/>
      <c r="L366" s="31"/>
      <c r="M366" s="32"/>
      <c r="N366" s="79"/>
      <c r="O366" s="32"/>
      <c r="P366" s="32"/>
      <c r="Q366" s="32"/>
      <c r="R366" s="32"/>
      <c r="S366" s="32"/>
      <c r="T366" s="32"/>
      <c r="U366" s="32"/>
      <c r="V366" s="32"/>
    </row>
    <row r="367" spans="1:22" s="29" customFormat="1" x14ac:dyDescent="0.25">
      <c r="A367" s="32"/>
      <c r="B367" s="28"/>
      <c r="C367"/>
      <c r="D367"/>
      <c r="F367" s="30"/>
      <c r="I367" s="28"/>
      <c r="K367" s="31"/>
      <c r="L367" s="31"/>
      <c r="M367" s="32"/>
      <c r="N367" s="79"/>
      <c r="O367" s="32"/>
      <c r="P367" s="32"/>
      <c r="Q367" s="32"/>
      <c r="R367" s="32"/>
      <c r="S367" s="32"/>
      <c r="T367" s="32"/>
      <c r="U367" s="32"/>
      <c r="V367" s="32"/>
    </row>
    <row r="368" spans="1:22" s="29" customFormat="1" x14ac:dyDescent="0.25">
      <c r="A368" s="32"/>
      <c r="B368" s="28"/>
      <c r="C368"/>
      <c r="D368"/>
      <c r="F368" s="30"/>
      <c r="I368" s="28"/>
      <c r="K368" s="31"/>
      <c r="L368" s="31"/>
      <c r="M368" s="32"/>
      <c r="N368" s="79"/>
      <c r="O368" s="32"/>
      <c r="P368" s="32"/>
      <c r="Q368" s="32"/>
      <c r="R368" s="32"/>
      <c r="S368" s="32"/>
      <c r="T368" s="32"/>
      <c r="U368" s="32"/>
      <c r="V368" s="32"/>
    </row>
    <row r="369" spans="1:22" s="29" customFormat="1" x14ac:dyDescent="0.25">
      <c r="A369" s="32"/>
      <c r="B369" s="28"/>
      <c r="C369"/>
      <c r="D369"/>
      <c r="F369" s="30"/>
      <c r="I369" s="28"/>
      <c r="K369" s="31"/>
      <c r="L369" s="31"/>
      <c r="M369" s="32"/>
      <c r="N369" s="79"/>
      <c r="O369" s="32"/>
      <c r="P369" s="32"/>
      <c r="Q369" s="32"/>
      <c r="R369" s="32"/>
      <c r="S369" s="32"/>
      <c r="T369" s="32"/>
      <c r="U369" s="32"/>
      <c r="V369" s="32"/>
    </row>
    <row r="370" spans="1:22" s="29" customFormat="1" x14ac:dyDescent="0.25">
      <c r="A370" s="32"/>
      <c r="B370" s="28"/>
      <c r="C370"/>
      <c r="D370"/>
      <c r="F370" s="30"/>
      <c r="I370" s="28"/>
      <c r="K370" s="31"/>
      <c r="L370" s="31"/>
      <c r="M370" s="32"/>
      <c r="N370" s="79"/>
      <c r="O370" s="32"/>
      <c r="P370" s="32"/>
      <c r="Q370" s="32"/>
      <c r="R370" s="32"/>
      <c r="S370" s="32"/>
      <c r="T370" s="32"/>
      <c r="U370" s="32"/>
      <c r="V370" s="32"/>
    </row>
    <row r="371" spans="1:22" s="29" customFormat="1" x14ac:dyDescent="0.25">
      <c r="A371" s="32"/>
      <c r="B371" s="28"/>
      <c r="C371"/>
      <c r="D371"/>
      <c r="F371" s="30"/>
      <c r="I371" s="28"/>
      <c r="K371" s="31"/>
      <c r="L371" s="31"/>
      <c r="M371" s="32"/>
      <c r="N371" s="79"/>
      <c r="O371" s="32"/>
      <c r="P371" s="32"/>
      <c r="Q371" s="32"/>
      <c r="R371" s="32"/>
      <c r="S371" s="32"/>
      <c r="T371" s="32"/>
      <c r="U371" s="32"/>
      <c r="V371" s="32"/>
    </row>
    <row r="372" spans="1:22" s="29" customFormat="1" x14ac:dyDescent="0.25">
      <c r="A372" s="32"/>
      <c r="B372" s="28"/>
      <c r="C372"/>
      <c r="D372"/>
      <c r="F372" s="30"/>
      <c r="I372" s="28"/>
      <c r="K372" s="31"/>
      <c r="L372" s="31"/>
      <c r="M372" s="32"/>
      <c r="N372" s="79"/>
      <c r="O372" s="32"/>
      <c r="P372" s="32"/>
      <c r="Q372" s="32"/>
      <c r="R372" s="32"/>
      <c r="S372" s="32"/>
      <c r="T372" s="32"/>
      <c r="U372" s="32"/>
      <c r="V372" s="32"/>
    </row>
    <row r="373" spans="1:22" s="29" customFormat="1" x14ac:dyDescent="0.25">
      <c r="A373" s="32"/>
      <c r="B373" s="28"/>
      <c r="C373"/>
      <c r="D373"/>
      <c r="F373" s="30"/>
      <c r="I373" s="28"/>
      <c r="K373" s="31"/>
      <c r="L373" s="31"/>
      <c r="M373" s="32"/>
      <c r="N373" s="79"/>
      <c r="O373" s="32"/>
      <c r="P373" s="32"/>
      <c r="Q373" s="32"/>
      <c r="R373" s="32"/>
      <c r="S373" s="32"/>
      <c r="T373" s="32"/>
      <c r="U373" s="32"/>
      <c r="V373" s="32"/>
    </row>
    <row r="374" spans="1:22" s="29" customFormat="1" x14ac:dyDescent="0.25">
      <c r="A374" s="32"/>
      <c r="B374" s="28"/>
      <c r="C374"/>
      <c r="D374"/>
      <c r="F374" s="30"/>
      <c r="I374" s="28"/>
      <c r="K374" s="31"/>
      <c r="L374" s="31"/>
      <c r="M374" s="32"/>
      <c r="N374" s="79"/>
      <c r="O374" s="32"/>
      <c r="P374" s="32"/>
      <c r="Q374" s="32"/>
      <c r="R374" s="32"/>
      <c r="S374" s="32"/>
      <c r="T374" s="32"/>
      <c r="U374" s="32"/>
      <c r="V374" s="32"/>
    </row>
    <row r="375" spans="1:22" s="29" customFormat="1" x14ac:dyDescent="0.25">
      <c r="A375" s="32"/>
      <c r="B375" s="28"/>
      <c r="C375"/>
      <c r="D375"/>
      <c r="F375" s="30"/>
      <c r="I375" s="28"/>
      <c r="K375" s="31"/>
      <c r="L375" s="31"/>
      <c r="M375" s="32"/>
      <c r="N375" s="79"/>
      <c r="O375" s="32"/>
      <c r="P375" s="32"/>
      <c r="Q375" s="32"/>
      <c r="R375" s="32"/>
      <c r="S375" s="32"/>
      <c r="T375" s="32"/>
      <c r="U375" s="32"/>
      <c r="V375" s="32"/>
    </row>
    <row r="376" spans="1:22" s="29" customFormat="1" x14ac:dyDescent="0.25">
      <c r="A376" s="32"/>
      <c r="B376" s="28"/>
      <c r="C376"/>
      <c r="D376"/>
      <c r="F376" s="30"/>
      <c r="I376" s="28"/>
      <c r="K376" s="31"/>
      <c r="L376" s="31"/>
      <c r="M376" s="32"/>
      <c r="N376" s="79"/>
      <c r="O376" s="32"/>
      <c r="P376" s="32"/>
      <c r="Q376" s="32"/>
      <c r="R376" s="32"/>
      <c r="S376" s="32"/>
      <c r="T376" s="32"/>
      <c r="U376" s="32"/>
      <c r="V376" s="32"/>
    </row>
    <row r="377" spans="1:22" s="29" customFormat="1" x14ac:dyDescent="0.25">
      <c r="A377" s="32"/>
      <c r="B377" s="28"/>
      <c r="C377"/>
      <c r="D377"/>
      <c r="F377" s="30"/>
      <c r="I377" s="28"/>
      <c r="K377" s="31"/>
      <c r="L377" s="31"/>
      <c r="M377" s="32"/>
      <c r="N377" s="79"/>
      <c r="O377" s="32"/>
      <c r="P377" s="32"/>
      <c r="Q377" s="32"/>
      <c r="R377" s="32"/>
      <c r="S377" s="32"/>
      <c r="T377" s="32"/>
      <c r="U377" s="32"/>
      <c r="V377" s="32"/>
    </row>
    <row r="378" spans="1:22" s="29" customFormat="1" x14ac:dyDescent="0.25">
      <c r="A378" s="32"/>
      <c r="B378" s="28"/>
      <c r="C378"/>
      <c r="D378"/>
      <c r="F378" s="30"/>
      <c r="I378" s="28"/>
      <c r="K378" s="31"/>
      <c r="L378" s="31"/>
      <c r="M378" s="32"/>
      <c r="N378" s="79"/>
      <c r="O378" s="32"/>
      <c r="P378" s="32"/>
      <c r="Q378" s="32"/>
      <c r="R378" s="32"/>
      <c r="S378" s="32"/>
      <c r="T378" s="32"/>
      <c r="U378" s="32"/>
      <c r="V378" s="32"/>
    </row>
    <row r="379" spans="1:22" s="29" customFormat="1" x14ac:dyDescent="0.25">
      <c r="A379" s="32"/>
      <c r="B379" s="28"/>
      <c r="C379"/>
      <c r="D379"/>
      <c r="F379" s="30"/>
      <c r="I379" s="28"/>
      <c r="K379" s="31"/>
      <c r="L379" s="31"/>
      <c r="M379" s="32"/>
      <c r="N379" s="79"/>
      <c r="O379" s="32"/>
      <c r="P379" s="32"/>
      <c r="Q379" s="32"/>
      <c r="R379" s="32"/>
      <c r="S379" s="32"/>
      <c r="T379" s="32"/>
      <c r="U379" s="32"/>
      <c r="V379" s="32"/>
    </row>
    <row r="380" spans="1:22" s="29" customFormat="1" x14ac:dyDescent="0.25">
      <c r="A380" s="32"/>
      <c r="B380" s="28"/>
      <c r="C380"/>
      <c r="D380"/>
      <c r="F380" s="30"/>
      <c r="I380" s="28"/>
      <c r="K380" s="31"/>
      <c r="L380" s="31"/>
      <c r="M380" s="32"/>
      <c r="N380" s="79"/>
      <c r="O380" s="32"/>
      <c r="P380" s="32"/>
      <c r="Q380" s="32"/>
      <c r="R380" s="32"/>
      <c r="S380" s="32"/>
      <c r="T380" s="32"/>
      <c r="U380" s="32"/>
      <c r="V380" s="32"/>
    </row>
    <row r="381" spans="1:22" s="29" customFormat="1" x14ac:dyDescent="0.25">
      <c r="A381" s="32"/>
      <c r="B381" s="28"/>
      <c r="C381"/>
      <c r="D381"/>
      <c r="F381" s="30"/>
      <c r="I381" s="28"/>
      <c r="K381" s="31"/>
      <c r="L381" s="31"/>
      <c r="M381" s="32"/>
      <c r="N381" s="79"/>
      <c r="O381" s="32"/>
      <c r="P381" s="32"/>
      <c r="Q381" s="32"/>
      <c r="R381" s="32"/>
      <c r="S381" s="32"/>
      <c r="T381" s="32"/>
      <c r="U381" s="32"/>
      <c r="V381" s="32"/>
    </row>
    <row r="382" spans="1:22" s="29" customFormat="1" x14ac:dyDescent="0.25">
      <c r="A382" s="32"/>
      <c r="B382" s="28"/>
      <c r="C382"/>
      <c r="D382"/>
      <c r="F382" s="30"/>
      <c r="I382" s="28"/>
      <c r="K382" s="31"/>
      <c r="L382" s="31"/>
      <c r="M382" s="32"/>
      <c r="N382" s="79"/>
      <c r="O382" s="32"/>
      <c r="P382" s="32"/>
      <c r="Q382" s="32"/>
      <c r="R382" s="32"/>
      <c r="S382" s="32"/>
      <c r="T382" s="32"/>
      <c r="U382" s="32"/>
      <c r="V382" s="32"/>
    </row>
    <row r="383" spans="1:22" s="29" customFormat="1" x14ac:dyDescent="0.25">
      <c r="A383" s="32"/>
      <c r="B383" s="28"/>
      <c r="C383"/>
      <c r="D383"/>
      <c r="F383" s="30"/>
      <c r="I383" s="28"/>
      <c r="K383" s="31"/>
      <c r="L383" s="31"/>
      <c r="M383" s="32"/>
      <c r="N383" s="79"/>
      <c r="O383" s="32"/>
      <c r="P383" s="32"/>
      <c r="Q383" s="32"/>
      <c r="R383" s="32"/>
      <c r="S383" s="32"/>
      <c r="T383" s="32"/>
      <c r="U383" s="32"/>
      <c r="V383" s="32"/>
    </row>
    <row r="384" spans="1:22" s="29" customFormat="1" x14ac:dyDescent="0.25">
      <c r="A384" s="32"/>
      <c r="B384" s="28"/>
      <c r="C384"/>
      <c r="D384"/>
      <c r="F384" s="30"/>
      <c r="I384" s="28"/>
      <c r="K384" s="31"/>
      <c r="L384" s="31"/>
      <c r="M384" s="32"/>
      <c r="N384" s="79"/>
      <c r="O384" s="32"/>
      <c r="P384" s="32"/>
      <c r="Q384" s="32"/>
      <c r="R384" s="32"/>
      <c r="S384" s="32"/>
      <c r="T384" s="32"/>
      <c r="U384" s="32"/>
      <c r="V384" s="32"/>
    </row>
    <row r="385" spans="1:22" s="29" customFormat="1" x14ac:dyDescent="0.25">
      <c r="A385" s="32"/>
      <c r="B385" s="28"/>
      <c r="C385"/>
      <c r="D385"/>
      <c r="F385" s="30"/>
      <c r="I385" s="28"/>
      <c r="K385" s="31"/>
      <c r="L385" s="31"/>
      <c r="M385" s="32"/>
      <c r="N385" s="79"/>
      <c r="O385" s="32"/>
      <c r="P385" s="32"/>
      <c r="Q385" s="32"/>
      <c r="R385" s="32"/>
      <c r="S385" s="32"/>
      <c r="T385" s="32"/>
      <c r="U385" s="32"/>
      <c r="V385" s="32"/>
    </row>
    <row r="386" spans="1:22" s="29" customFormat="1" x14ac:dyDescent="0.25">
      <c r="A386" s="32"/>
      <c r="B386" s="28"/>
      <c r="C386"/>
      <c r="D386"/>
      <c r="F386" s="30"/>
      <c r="I386" s="28"/>
      <c r="K386" s="31"/>
      <c r="L386" s="31"/>
      <c r="M386" s="32"/>
      <c r="N386" s="79"/>
      <c r="O386" s="32"/>
      <c r="P386" s="32"/>
      <c r="Q386" s="32"/>
      <c r="R386" s="32"/>
      <c r="S386" s="32"/>
      <c r="T386" s="32"/>
      <c r="U386" s="32"/>
      <c r="V386" s="32"/>
    </row>
    <row r="387" spans="1:22" s="29" customFormat="1" x14ac:dyDescent="0.25">
      <c r="A387" s="32"/>
      <c r="B387" s="28"/>
      <c r="C387"/>
      <c r="D387"/>
      <c r="F387" s="30"/>
      <c r="I387" s="28"/>
      <c r="K387" s="31"/>
      <c r="L387" s="31"/>
      <c r="M387" s="32"/>
      <c r="N387" s="79"/>
      <c r="O387" s="32"/>
      <c r="P387" s="32"/>
      <c r="Q387" s="32"/>
      <c r="R387" s="32"/>
      <c r="S387" s="32"/>
      <c r="T387" s="32"/>
      <c r="U387" s="32"/>
      <c r="V387" s="32"/>
    </row>
    <row r="388" spans="1:22" s="29" customFormat="1" x14ac:dyDescent="0.25">
      <c r="A388" s="32"/>
      <c r="B388" s="28"/>
      <c r="C388"/>
      <c r="D388"/>
      <c r="F388" s="30"/>
      <c r="I388" s="28"/>
      <c r="K388" s="31"/>
      <c r="L388" s="31"/>
      <c r="M388" s="32"/>
      <c r="N388" s="79"/>
      <c r="O388" s="32"/>
      <c r="P388" s="32"/>
      <c r="Q388" s="32"/>
      <c r="R388" s="32"/>
      <c r="S388" s="32"/>
      <c r="T388" s="32"/>
      <c r="U388" s="32"/>
      <c r="V388" s="32"/>
    </row>
    <row r="389" spans="1:22" s="29" customFormat="1" x14ac:dyDescent="0.25">
      <c r="A389" s="32"/>
      <c r="B389" s="28"/>
      <c r="C389"/>
      <c r="D389"/>
      <c r="F389" s="30"/>
      <c r="I389" s="28"/>
      <c r="K389" s="31"/>
      <c r="L389" s="31"/>
      <c r="M389" s="32"/>
      <c r="N389" s="79"/>
      <c r="O389" s="32"/>
      <c r="P389" s="32"/>
      <c r="Q389" s="32"/>
      <c r="R389" s="32"/>
      <c r="S389" s="32"/>
      <c r="T389" s="32"/>
      <c r="U389" s="32"/>
      <c r="V389" s="32"/>
    </row>
    <row r="390" spans="1:22" s="29" customFormat="1" x14ac:dyDescent="0.25">
      <c r="A390" s="32"/>
      <c r="B390" s="28"/>
      <c r="C390"/>
      <c r="D390"/>
      <c r="F390" s="30"/>
      <c r="I390" s="28"/>
      <c r="K390" s="31"/>
      <c r="L390" s="31"/>
      <c r="M390" s="32"/>
      <c r="N390" s="79"/>
      <c r="O390" s="32"/>
      <c r="P390" s="32"/>
      <c r="Q390" s="32"/>
      <c r="R390" s="32"/>
      <c r="S390" s="32"/>
      <c r="T390" s="32"/>
      <c r="U390" s="32"/>
      <c r="V390" s="32"/>
    </row>
    <row r="391" spans="1:22" s="29" customFormat="1" x14ac:dyDescent="0.25">
      <c r="A391" s="32"/>
      <c r="B391" s="28"/>
      <c r="C391"/>
      <c r="D391"/>
      <c r="F391" s="30"/>
      <c r="I391" s="28"/>
      <c r="K391" s="31"/>
      <c r="L391" s="31"/>
      <c r="M391" s="32"/>
      <c r="N391" s="79"/>
      <c r="O391" s="32"/>
      <c r="P391" s="32"/>
      <c r="Q391" s="32"/>
      <c r="R391" s="32"/>
      <c r="S391" s="32"/>
      <c r="T391" s="32"/>
      <c r="U391" s="32"/>
      <c r="V391" s="32"/>
    </row>
    <row r="392" spans="1:22" s="29" customFormat="1" x14ac:dyDescent="0.25">
      <c r="A392" s="32"/>
      <c r="B392" s="28"/>
      <c r="C392"/>
      <c r="D392"/>
      <c r="F392" s="30"/>
      <c r="I392" s="28"/>
      <c r="K392" s="31"/>
      <c r="L392" s="31"/>
      <c r="M392" s="32"/>
      <c r="N392" s="79"/>
      <c r="O392" s="32"/>
      <c r="P392" s="32"/>
      <c r="Q392" s="32"/>
      <c r="R392" s="32"/>
      <c r="S392" s="32"/>
      <c r="T392" s="32"/>
      <c r="U392" s="32"/>
      <c r="V392" s="32"/>
    </row>
    <row r="393" spans="1:22" s="29" customFormat="1" x14ac:dyDescent="0.25">
      <c r="A393" s="32"/>
      <c r="B393" s="28"/>
      <c r="C393"/>
      <c r="D393"/>
      <c r="F393" s="30"/>
      <c r="I393" s="28"/>
      <c r="K393" s="31"/>
      <c r="L393" s="31"/>
      <c r="M393" s="32"/>
      <c r="N393" s="79"/>
      <c r="O393" s="32"/>
      <c r="P393" s="32"/>
      <c r="Q393" s="32"/>
      <c r="R393" s="32"/>
      <c r="S393" s="32"/>
      <c r="T393" s="32"/>
      <c r="U393" s="32"/>
      <c r="V393" s="32"/>
    </row>
    <row r="394" spans="1:22" s="29" customFormat="1" x14ac:dyDescent="0.25">
      <c r="A394" s="32"/>
      <c r="B394" s="28"/>
      <c r="C394"/>
      <c r="D394"/>
      <c r="F394" s="30"/>
      <c r="I394" s="28"/>
      <c r="K394" s="31"/>
      <c r="L394" s="31"/>
      <c r="M394" s="32"/>
      <c r="N394" s="79"/>
      <c r="O394" s="32"/>
      <c r="P394" s="32"/>
      <c r="Q394" s="32"/>
      <c r="R394" s="32"/>
      <c r="S394" s="32"/>
      <c r="T394" s="32"/>
      <c r="U394" s="32"/>
      <c r="V394" s="32"/>
    </row>
    <row r="395" spans="1:22" s="29" customFormat="1" x14ac:dyDescent="0.25">
      <c r="A395" s="32"/>
      <c r="B395" s="28"/>
      <c r="C395"/>
      <c r="D395"/>
      <c r="F395" s="30"/>
      <c r="I395" s="28"/>
      <c r="K395" s="31"/>
      <c r="L395" s="31"/>
      <c r="M395" s="32"/>
      <c r="N395" s="79"/>
      <c r="O395" s="32"/>
      <c r="P395" s="32"/>
      <c r="Q395" s="32"/>
      <c r="R395" s="32"/>
      <c r="S395" s="32"/>
      <c r="T395" s="32"/>
      <c r="U395" s="32"/>
      <c r="V395" s="32"/>
    </row>
    <row r="396" spans="1:22" s="29" customFormat="1" x14ac:dyDescent="0.25">
      <c r="A396" s="32"/>
      <c r="B396" s="28"/>
      <c r="C396"/>
      <c r="D396"/>
      <c r="F396" s="30"/>
      <c r="I396" s="28"/>
      <c r="K396" s="31"/>
      <c r="L396" s="31"/>
      <c r="M396" s="32"/>
      <c r="N396" s="79"/>
      <c r="O396" s="32"/>
      <c r="P396" s="32"/>
      <c r="Q396" s="32"/>
      <c r="R396" s="32"/>
      <c r="S396" s="32"/>
      <c r="T396" s="32"/>
      <c r="U396" s="32"/>
      <c r="V396" s="32"/>
    </row>
    <row r="397" spans="1:22" s="29" customFormat="1" x14ac:dyDescent="0.25">
      <c r="A397" s="32"/>
      <c r="B397" s="28"/>
      <c r="C397"/>
      <c r="D397"/>
      <c r="F397" s="30"/>
      <c r="I397" s="28"/>
      <c r="K397" s="31"/>
      <c r="L397" s="31"/>
      <c r="M397" s="32"/>
      <c r="N397" s="79"/>
      <c r="O397" s="32"/>
      <c r="P397" s="32"/>
      <c r="Q397" s="32"/>
      <c r="R397" s="32"/>
      <c r="S397" s="32"/>
      <c r="T397" s="32"/>
      <c r="U397" s="32"/>
      <c r="V397" s="32"/>
    </row>
    <row r="398" spans="1:22" s="29" customFormat="1" x14ac:dyDescent="0.25">
      <c r="A398" s="32"/>
      <c r="B398" s="28"/>
      <c r="C398"/>
      <c r="D398"/>
      <c r="F398" s="30"/>
      <c r="I398" s="28"/>
      <c r="K398" s="31"/>
      <c r="L398" s="31"/>
      <c r="M398" s="32"/>
      <c r="N398" s="79"/>
      <c r="O398" s="32"/>
      <c r="P398" s="32"/>
      <c r="Q398" s="32"/>
      <c r="R398" s="32"/>
      <c r="S398" s="32"/>
      <c r="T398" s="32"/>
      <c r="U398" s="32"/>
      <c r="V398" s="32"/>
    </row>
    <row r="399" spans="1:22" s="29" customFormat="1" x14ac:dyDescent="0.25">
      <c r="A399" s="32"/>
      <c r="B399" s="28"/>
      <c r="C399"/>
      <c r="D399"/>
      <c r="F399" s="30"/>
      <c r="I399" s="28"/>
      <c r="K399" s="31"/>
      <c r="L399" s="31"/>
      <c r="M399" s="32"/>
      <c r="N399" s="79"/>
      <c r="O399" s="32"/>
      <c r="P399" s="32"/>
      <c r="Q399" s="32"/>
      <c r="R399" s="32"/>
      <c r="S399" s="32"/>
      <c r="T399" s="32"/>
      <c r="U399" s="32"/>
      <c r="V399" s="32"/>
    </row>
    <row r="400" spans="1:22" s="29" customFormat="1" x14ac:dyDescent="0.25">
      <c r="A400" s="32"/>
      <c r="B400" s="28"/>
      <c r="C400"/>
      <c r="D400"/>
      <c r="F400" s="30"/>
      <c r="I400" s="28"/>
      <c r="K400" s="31"/>
      <c r="L400" s="31"/>
      <c r="M400" s="32"/>
      <c r="N400" s="79"/>
      <c r="O400" s="32"/>
      <c r="P400" s="32"/>
      <c r="Q400" s="32"/>
      <c r="R400" s="32"/>
      <c r="S400" s="32"/>
      <c r="T400" s="32"/>
      <c r="U400" s="32"/>
      <c r="V400" s="32"/>
    </row>
    <row r="401" spans="1:22" s="29" customFormat="1" x14ac:dyDescent="0.25">
      <c r="A401" s="32"/>
      <c r="B401" s="28"/>
      <c r="C401"/>
      <c r="D401"/>
      <c r="F401" s="30"/>
      <c r="I401" s="28"/>
      <c r="K401" s="31"/>
      <c r="L401" s="31"/>
      <c r="M401" s="32"/>
      <c r="N401" s="79"/>
      <c r="O401" s="32"/>
      <c r="P401" s="32"/>
      <c r="Q401" s="32"/>
      <c r="R401" s="32"/>
      <c r="S401" s="32"/>
      <c r="T401" s="32"/>
      <c r="U401" s="32"/>
      <c r="V401" s="32"/>
    </row>
    <row r="402" spans="1:22" s="29" customFormat="1" x14ac:dyDescent="0.25">
      <c r="A402" s="32"/>
      <c r="B402" s="28"/>
      <c r="C402"/>
      <c r="D402"/>
      <c r="F402" s="30"/>
      <c r="I402" s="28"/>
      <c r="K402" s="31"/>
      <c r="L402" s="31"/>
      <c r="M402" s="32"/>
      <c r="N402" s="79"/>
      <c r="O402" s="32"/>
      <c r="P402" s="32"/>
      <c r="Q402" s="32"/>
      <c r="R402" s="32"/>
      <c r="S402" s="32"/>
      <c r="T402" s="32"/>
      <c r="U402" s="32"/>
      <c r="V402" s="32"/>
    </row>
    <row r="403" spans="1:22" s="29" customFormat="1" x14ac:dyDescent="0.25">
      <c r="A403" s="32"/>
      <c r="B403" s="28"/>
      <c r="C403"/>
      <c r="D403"/>
      <c r="F403" s="30"/>
      <c r="I403" s="28"/>
      <c r="K403" s="31"/>
      <c r="L403" s="31"/>
      <c r="M403" s="32"/>
      <c r="N403" s="79"/>
      <c r="O403" s="32"/>
      <c r="P403" s="32"/>
      <c r="Q403" s="32"/>
      <c r="R403" s="32"/>
      <c r="S403" s="32"/>
      <c r="T403" s="32"/>
      <c r="U403" s="32"/>
      <c r="V403" s="32"/>
    </row>
    <row r="404" spans="1:22" s="29" customFormat="1" x14ac:dyDescent="0.25">
      <c r="A404" s="32"/>
      <c r="B404" s="28"/>
      <c r="C404"/>
      <c r="D404"/>
      <c r="F404" s="30"/>
      <c r="I404" s="28"/>
      <c r="K404" s="31"/>
      <c r="L404" s="31"/>
      <c r="M404" s="32"/>
      <c r="N404" s="79"/>
      <c r="O404" s="32"/>
      <c r="P404" s="32"/>
      <c r="Q404" s="32"/>
      <c r="R404" s="32"/>
      <c r="S404" s="32"/>
      <c r="T404" s="32"/>
      <c r="U404" s="32"/>
      <c r="V404" s="32"/>
    </row>
    <row r="405" spans="1:22" s="29" customFormat="1" x14ac:dyDescent="0.25">
      <c r="A405" s="32"/>
      <c r="B405" s="28"/>
      <c r="C405"/>
      <c r="D405"/>
      <c r="F405" s="30"/>
      <c r="I405" s="28"/>
      <c r="K405" s="31"/>
      <c r="L405" s="31"/>
      <c r="M405" s="32"/>
      <c r="N405" s="79"/>
      <c r="O405" s="32"/>
      <c r="P405" s="32"/>
      <c r="Q405" s="32"/>
      <c r="R405" s="32"/>
      <c r="S405" s="32"/>
      <c r="T405" s="32"/>
      <c r="U405" s="32"/>
      <c r="V405" s="32"/>
    </row>
    <row r="406" spans="1:22" s="29" customFormat="1" x14ac:dyDescent="0.25">
      <c r="A406" s="32"/>
      <c r="B406" s="28"/>
      <c r="C406"/>
      <c r="D406"/>
      <c r="F406" s="30"/>
      <c r="I406" s="28"/>
      <c r="K406" s="31"/>
      <c r="L406" s="31"/>
      <c r="M406" s="32"/>
      <c r="N406" s="79"/>
      <c r="O406" s="32"/>
      <c r="P406" s="32"/>
      <c r="Q406" s="32"/>
      <c r="R406" s="32"/>
      <c r="S406" s="32"/>
      <c r="T406" s="32"/>
      <c r="U406" s="32"/>
      <c r="V406" s="32"/>
    </row>
    <row r="407" spans="1:22" s="29" customFormat="1" x14ac:dyDescent="0.25">
      <c r="A407" s="32"/>
      <c r="B407" s="28"/>
      <c r="C407"/>
      <c r="D407"/>
      <c r="F407" s="30"/>
      <c r="I407" s="28"/>
      <c r="K407" s="31"/>
      <c r="L407" s="31"/>
      <c r="M407" s="32"/>
      <c r="N407" s="79"/>
      <c r="O407" s="32"/>
      <c r="P407" s="32"/>
      <c r="Q407" s="32"/>
      <c r="R407" s="32"/>
      <c r="S407" s="32"/>
      <c r="T407" s="32"/>
      <c r="U407" s="32"/>
      <c r="V407" s="32"/>
    </row>
    <row r="408" spans="1:22" s="29" customFormat="1" x14ac:dyDescent="0.25">
      <c r="A408" s="32"/>
      <c r="B408" s="28"/>
      <c r="C408"/>
      <c r="D408"/>
      <c r="F408" s="30"/>
      <c r="I408" s="28"/>
      <c r="K408" s="31"/>
      <c r="L408" s="31"/>
      <c r="M408" s="32"/>
      <c r="N408" s="79"/>
      <c r="O408" s="32"/>
      <c r="P408" s="32"/>
      <c r="Q408" s="32"/>
      <c r="R408" s="32"/>
      <c r="S408" s="32"/>
      <c r="T408" s="32"/>
      <c r="U408" s="32"/>
      <c r="V408" s="32"/>
    </row>
    <row r="409" spans="1:22" s="29" customFormat="1" x14ac:dyDescent="0.25">
      <c r="A409" s="32"/>
      <c r="B409" s="28"/>
      <c r="C409"/>
      <c r="D409"/>
      <c r="F409" s="30"/>
      <c r="I409" s="28"/>
      <c r="K409" s="31"/>
      <c r="L409" s="31"/>
      <c r="M409" s="32"/>
      <c r="N409" s="79"/>
      <c r="O409" s="32"/>
      <c r="P409" s="32"/>
      <c r="Q409" s="32"/>
      <c r="R409" s="32"/>
      <c r="S409" s="32"/>
      <c r="T409" s="32"/>
      <c r="U409" s="32"/>
      <c r="V409" s="32"/>
    </row>
    <row r="410" spans="1:22" s="29" customFormat="1" x14ac:dyDescent="0.25">
      <c r="A410" s="32"/>
      <c r="B410" s="28"/>
      <c r="C410"/>
      <c r="D410"/>
      <c r="F410" s="30"/>
      <c r="I410" s="28"/>
      <c r="K410" s="31"/>
      <c r="L410" s="31"/>
      <c r="M410" s="32"/>
      <c r="N410" s="79"/>
      <c r="O410" s="32"/>
      <c r="P410" s="32"/>
      <c r="Q410" s="32"/>
      <c r="R410" s="32"/>
      <c r="S410" s="32"/>
      <c r="T410" s="32"/>
      <c r="U410" s="32"/>
      <c r="V410" s="32"/>
    </row>
    <row r="411" spans="1:22" s="29" customFormat="1" x14ac:dyDescent="0.25">
      <c r="A411" s="32"/>
      <c r="B411" s="28"/>
      <c r="C411"/>
      <c r="D411"/>
      <c r="F411" s="30"/>
      <c r="I411" s="28"/>
      <c r="K411" s="31"/>
      <c r="L411" s="31"/>
      <c r="M411" s="32"/>
      <c r="N411" s="79"/>
      <c r="O411" s="32"/>
      <c r="P411" s="32"/>
      <c r="Q411" s="32"/>
      <c r="R411" s="32"/>
      <c r="S411" s="32"/>
      <c r="T411" s="32"/>
      <c r="U411" s="32"/>
      <c r="V411" s="32"/>
    </row>
    <row r="412" spans="1:22" s="29" customFormat="1" x14ac:dyDescent="0.25">
      <c r="A412" s="32"/>
      <c r="B412" s="28"/>
      <c r="C412"/>
      <c r="D412"/>
      <c r="F412" s="30"/>
      <c r="I412" s="28"/>
      <c r="K412" s="31"/>
      <c r="L412" s="31"/>
      <c r="M412" s="32"/>
      <c r="N412" s="79"/>
      <c r="O412" s="32"/>
      <c r="P412" s="32"/>
      <c r="Q412" s="32"/>
      <c r="R412" s="32"/>
      <c r="S412" s="32"/>
      <c r="T412" s="32"/>
      <c r="U412" s="32"/>
      <c r="V412" s="32"/>
    </row>
    <row r="413" spans="1:22" s="29" customFormat="1" x14ac:dyDescent="0.25">
      <c r="A413" s="32"/>
      <c r="B413" s="28"/>
      <c r="C413"/>
      <c r="D413"/>
      <c r="F413" s="30"/>
      <c r="I413" s="28"/>
      <c r="K413" s="31"/>
      <c r="L413" s="31"/>
      <c r="M413" s="32"/>
      <c r="N413" s="79"/>
      <c r="O413" s="32"/>
      <c r="P413" s="32"/>
      <c r="Q413" s="32"/>
      <c r="R413" s="32"/>
      <c r="S413" s="32"/>
      <c r="T413" s="32"/>
      <c r="U413" s="32"/>
      <c r="V413" s="32"/>
    </row>
    <row r="414" spans="1:22" s="29" customFormat="1" x14ac:dyDescent="0.25">
      <c r="A414" s="32"/>
      <c r="B414" s="28"/>
      <c r="C414"/>
      <c r="D414"/>
      <c r="F414" s="30"/>
      <c r="I414" s="28"/>
      <c r="K414" s="31"/>
      <c r="L414" s="31"/>
      <c r="M414" s="32"/>
      <c r="N414" s="79"/>
      <c r="O414" s="32"/>
      <c r="P414" s="32"/>
      <c r="Q414" s="32"/>
      <c r="R414" s="32"/>
      <c r="S414" s="32"/>
      <c r="T414" s="32"/>
      <c r="U414" s="32"/>
      <c r="V414" s="32"/>
    </row>
    <row r="415" spans="1:22" s="29" customFormat="1" x14ac:dyDescent="0.25">
      <c r="A415" s="32"/>
      <c r="B415" s="28"/>
      <c r="C415"/>
      <c r="D415"/>
      <c r="F415" s="30"/>
      <c r="I415" s="28"/>
      <c r="K415" s="31"/>
      <c r="L415" s="31"/>
      <c r="M415" s="32"/>
      <c r="N415" s="79"/>
      <c r="O415" s="32"/>
      <c r="P415" s="32"/>
      <c r="Q415" s="32"/>
      <c r="R415" s="32"/>
      <c r="S415" s="32"/>
      <c r="T415" s="32"/>
      <c r="U415" s="32"/>
      <c r="V415" s="32"/>
    </row>
    <row r="416" spans="1:22" s="29" customFormat="1" x14ac:dyDescent="0.25">
      <c r="A416" s="32"/>
      <c r="B416" s="28"/>
      <c r="C416"/>
      <c r="D416"/>
      <c r="F416" s="30"/>
      <c r="I416" s="28"/>
      <c r="K416" s="31"/>
      <c r="L416" s="31"/>
      <c r="M416" s="32"/>
      <c r="N416" s="79"/>
      <c r="O416" s="32"/>
      <c r="P416" s="32"/>
      <c r="Q416" s="32"/>
      <c r="R416" s="32"/>
      <c r="S416" s="32"/>
      <c r="T416" s="32"/>
      <c r="U416" s="32"/>
      <c r="V416" s="32"/>
    </row>
    <row r="417" spans="1:22" s="29" customFormat="1" x14ac:dyDescent="0.25">
      <c r="A417" s="32"/>
      <c r="B417" s="28"/>
      <c r="C417"/>
      <c r="D417"/>
      <c r="F417" s="30"/>
      <c r="I417" s="28"/>
      <c r="K417" s="31"/>
      <c r="L417" s="31"/>
      <c r="M417" s="32"/>
      <c r="N417" s="79"/>
      <c r="O417" s="32"/>
      <c r="P417" s="32"/>
      <c r="Q417" s="32"/>
      <c r="R417" s="32"/>
      <c r="S417" s="32"/>
      <c r="T417" s="32"/>
      <c r="U417" s="32"/>
      <c r="V417" s="32"/>
    </row>
    <row r="418" spans="1:22" s="29" customFormat="1" x14ac:dyDescent="0.25">
      <c r="A418" s="32"/>
      <c r="B418" s="28"/>
      <c r="C418"/>
      <c r="D418"/>
      <c r="F418" s="30"/>
      <c r="I418" s="28"/>
      <c r="K418" s="31"/>
      <c r="L418" s="31"/>
      <c r="M418" s="32"/>
      <c r="N418" s="79"/>
      <c r="O418" s="32"/>
      <c r="P418" s="32"/>
      <c r="Q418" s="32"/>
      <c r="R418" s="32"/>
      <c r="S418" s="32"/>
      <c r="T418" s="32"/>
      <c r="U418" s="32"/>
      <c r="V418" s="32"/>
    </row>
    <row r="419" spans="1:22" s="29" customFormat="1" x14ac:dyDescent="0.25">
      <c r="A419" s="32"/>
      <c r="B419" s="28"/>
      <c r="C419"/>
      <c r="D419"/>
      <c r="F419" s="30"/>
      <c r="I419" s="28"/>
      <c r="K419" s="31"/>
      <c r="L419" s="31"/>
      <c r="M419" s="32"/>
      <c r="N419" s="79"/>
      <c r="O419" s="32"/>
      <c r="P419" s="32"/>
      <c r="Q419" s="32"/>
      <c r="R419" s="32"/>
      <c r="S419" s="32"/>
      <c r="T419" s="32"/>
      <c r="U419" s="32"/>
      <c r="V419" s="32"/>
    </row>
    <row r="420" spans="1:22" s="29" customFormat="1" x14ac:dyDescent="0.25">
      <c r="A420" s="32"/>
      <c r="B420" s="28"/>
      <c r="C420"/>
      <c r="D420"/>
      <c r="F420" s="30"/>
      <c r="I420" s="28"/>
      <c r="K420" s="31"/>
      <c r="L420" s="31"/>
      <c r="M420" s="32"/>
      <c r="N420" s="79"/>
      <c r="O420" s="32"/>
      <c r="P420" s="32"/>
      <c r="Q420" s="32"/>
      <c r="R420" s="32"/>
      <c r="S420" s="32"/>
      <c r="T420" s="32"/>
      <c r="U420" s="32"/>
      <c r="V420" s="32"/>
    </row>
    <row r="421" spans="1:22" s="29" customFormat="1" x14ac:dyDescent="0.25">
      <c r="A421" s="32"/>
      <c r="B421" s="28"/>
      <c r="C421"/>
      <c r="D421"/>
      <c r="F421" s="30"/>
      <c r="I421" s="28"/>
      <c r="K421" s="31"/>
      <c r="L421" s="31"/>
      <c r="M421" s="32"/>
      <c r="N421" s="79"/>
      <c r="O421" s="32"/>
      <c r="P421" s="32"/>
      <c r="Q421" s="32"/>
      <c r="R421" s="32"/>
      <c r="S421" s="32"/>
      <c r="T421" s="32"/>
      <c r="U421" s="32"/>
      <c r="V421" s="32"/>
    </row>
    <row r="422" spans="1:22" s="29" customFormat="1" x14ac:dyDescent="0.25">
      <c r="A422" s="32"/>
      <c r="B422" s="28"/>
      <c r="C422"/>
      <c r="D422"/>
      <c r="F422" s="30"/>
      <c r="I422" s="28"/>
      <c r="K422" s="31"/>
      <c r="L422" s="31"/>
      <c r="M422" s="32"/>
      <c r="N422" s="79"/>
      <c r="O422" s="32"/>
      <c r="P422" s="32"/>
      <c r="Q422" s="32"/>
      <c r="R422" s="32"/>
      <c r="S422" s="32"/>
      <c r="T422" s="32"/>
      <c r="U422" s="32"/>
      <c r="V422" s="32"/>
    </row>
    <row r="423" spans="1:22" s="29" customFormat="1" x14ac:dyDescent="0.25">
      <c r="A423" s="32"/>
      <c r="B423" s="28"/>
      <c r="C423"/>
      <c r="D423"/>
      <c r="F423" s="30"/>
      <c r="I423" s="28"/>
      <c r="K423" s="31"/>
      <c r="L423" s="31"/>
      <c r="M423" s="32"/>
      <c r="N423" s="79"/>
      <c r="O423" s="32"/>
      <c r="P423" s="32"/>
      <c r="Q423" s="32"/>
      <c r="R423" s="32"/>
      <c r="S423" s="32"/>
      <c r="T423" s="32"/>
      <c r="U423" s="32"/>
      <c r="V423" s="32"/>
    </row>
    <row r="424" spans="1:22" s="29" customFormat="1" x14ac:dyDescent="0.25">
      <c r="A424" s="32"/>
      <c r="B424" s="28"/>
      <c r="C424"/>
      <c r="D424"/>
      <c r="F424" s="30"/>
      <c r="I424" s="28"/>
      <c r="K424" s="31"/>
      <c r="L424" s="31"/>
      <c r="M424" s="32"/>
      <c r="N424" s="79"/>
      <c r="O424" s="32"/>
      <c r="P424" s="32"/>
      <c r="Q424" s="32"/>
      <c r="R424" s="32"/>
      <c r="S424" s="32"/>
      <c r="T424" s="32"/>
      <c r="U424" s="32"/>
      <c r="V424" s="32"/>
    </row>
    <row r="425" spans="1:22" s="29" customFormat="1" x14ac:dyDescent="0.25">
      <c r="A425" s="32"/>
      <c r="B425" s="28"/>
      <c r="C425"/>
      <c r="D425"/>
      <c r="F425" s="30"/>
      <c r="I425" s="28"/>
      <c r="K425" s="31"/>
      <c r="L425" s="31"/>
      <c r="M425" s="32"/>
      <c r="N425" s="79"/>
      <c r="O425" s="32"/>
      <c r="P425" s="32"/>
      <c r="Q425" s="32"/>
      <c r="R425" s="32"/>
      <c r="S425" s="32"/>
      <c r="T425" s="32"/>
      <c r="U425" s="32"/>
      <c r="V425" s="32"/>
    </row>
    <row r="426" spans="1:22" s="29" customFormat="1" x14ac:dyDescent="0.25">
      <c r="A426" s="32"/>
      <c r="B426" s="28"/>
      <c r="C426"/>
      <c r="D426"/>
      <c r="F426" s="30"/>
      <c r="I426" s="28"/>
      <c r="K426" s="31"/>
      <c r="L426" s="31"/>
      <c r="M426" s="32"/>
      <c r="N426" s="79"/>
      <c r="O426" s="32"/>
      <c r="P426" s="32"/>
      <c r="Q426" s="32"/>
      <c r="R426" s="32"/>
      <c r="S426" s="32"/>
      <c r="T426" s="32"/>
      <c r="U426" s="32"/>
      <c r="V426" s="32"/>
    </row>
    <row r="427" spans="1:22" s="29" customFormat="1" x14ac:dyDescent="0.25">
      <c r="A427" s="32"/>
      <c r="B427" s="28"/>
      <c r="C427"/>
      <c r="D427"/>
      <c r="F427" s="30"/>
      <c r="I427" s="28"/>
      <c r="K427" s="31"/>
      <c r="L427" s="31"/>
      <c r="M427" s="32"/>
      <c r="N427" s="79"/>
      <c r="O427" s="32"/>
      <c r="P427" s="32"/>
      <c r="Q427" s="32"/>
      <c r="R427" s="32"/>
      <c r="S427" s="32"/>
      <c r="T427" s="32"/>
      <c r="U427" s="32"/>
      <c r="V427" s="32"/>
    </row>
    <row r="428" spans="1:22" s="29" customFormat="1" x14ac:dyDescent="0.25">
      <c r="A428" s="32"/>
      <c r="B428" s="28"/>
      <c r="C428"/>
      <c r="D428"/>
      <c r="F428" s="30"/>
      <c r="I428" s="28"/>
      <c r="K428" s="31"/>
      <c r="L428" s="31"/>
      <c r="M428" s="32"/>
      <c r="N428" s="79"/>
      <c r="O428" s="32"/>
      <c r="P428" s="32"/>
      <c r="Q428" s="32"/>
      <c r="R428" s="32"/>
      <c r="S428" s="32"/>
      <c r="T428" s="32"/>
      <c r="U428" s="32"/>
      <c r="V428" s="32"/>
    </row>
    <row r="429" spans="1:22" s="29" customFormat="1" x14ac:dyDescent="0.25">
      <c r="A429" s="32"/>
      <c r="B429" s="28"/>
      <c r="C429"/>
      <c r="D429"/>
      <c r="F429" s="30"/>
      <c r="I429" s="28"/>
      <c r="K429" s="31"/>
      <c r="L429" s="31"/>
      <c r="M429" s="32"/>
      <c r="N429" s="79"/>
      <c r="O429" s="32"/>
      <c r="P429" s="32"/>
      <c r="Q429" s="32"/>
      <c r="R429" s="32"/>
      <c r="S429" s="32"/>
      <c r="T429" s="32"/>
      <c r="U429" s="32"/>
      <c r="V429" s="32"/>
    </row>
    <row r="430" spans="1:22" s="29" customFormat="1" x14ac:dyDescent="0.25">
      <c r="A430" s="32"/>
      <c r="B430" s="28"/>
      <c r="C430"/>
      <c r="D430"/>
      <c r="F430" s="30"/>
      <c r="I430" s="28"/>
      <c r="K430" s="31"/>
      <c r="L430" s="31"/>
      <c r="M430" s="32"/>
      <c r="N430" s="79"/>
      <c r="O430" s="32"/>
      <c r="P430" s="32"/>
      <c r="Q430" s="32"/>
      <c r="R430" s="32"/>
      <c r="S430" s="32"/>
      <c r="T430" s="32"/>
      <c r="U430" s="32"/>
      <c r="V430" s="32"/>
    </row>
    <row r="431" spans="1:22" s="29" customFormat="1" x14ac:dyDescent="0.25">
      <c r="A431" s="32"/>
      <c r="B431" s="28"/>
      <c r="C431"/>
      <c r="D431"/>
      <c r="F431" s="30"/>
      <c r="I431" s="28"/>
      <c r="K431" s="31"/>
      <c r="L431" s="31"/>
      <c r="M431" s="32"/>
      <c r="N431" s="79"/>
      <c r="O431" s="32"/>
      <c r="P431" s="32"/>
      <c r="Q431" s="32"/>
      <c r="R431" s="32"/>
      <c r="S431" s="32"/>
      <c r="T431" s="32"/>
      <c r="U431" s="32"/>
      <c r="V431" s="32"/>
    </row>
    <row r="432" spans="1:22" s="29" customFormat="1" x14ac:dyDescent="0.25">
      <c r="A432" s="32"/>
      <c r="B432" s="28"/>
      <c r="C432"/>
      <c r="D432"/>
      <c r="F432" s="30"/>
      <c r="I432" s="28"/>
      <c r="K432" s="31"/>
      <c r="L432" s="31"/>
      <c r="M432" s="32"/>
      <c r="N432" s="79"/>
      <c r="O432" s="32"/>
      <c r="P432" s="32"/>
      <c r="Q432" s="32"/>
      <c r="R432" s="32"/>
      <c r="S432" s="32"/>
      <c r="T432" s="32"/>
      <c r="U432" s="32"/>
      <c r="V432" s="32"/>
    </row>
    <row r="433" spans="1:22" s="29" customFormat="1" x14ac:dyDescent="0.25">
      <c r="A433" s="32"/>
      <c r="B433" s="28"/>
      <c r="C433"/>
      <c r="D433"/>
      <c r="F433" s="30"/>
      <c r="I433" s="28"/>
      <c r="K433" s="31"/>
      <c r="L433" s="31"/>
      <c r="M433" s="32"/>
      <c r="N433" s="79"/>
      <c r="O433" s="32"/>
      <c r="P433" s="32"/>
      <c r="Q433" s="32"/>
      <c r="R433" s="32"/>
      <c r="S433" s="32"/>
      <c r="T433" s="32"/>
      <c r="U433" s="32"/>
      <c r="V433" s="32"/>
    </row>
    <row r="434" spans="1:22" s="29" customFormat="1" x14ac:dyDescent="0.25">
      <c r="A434" s="32"/>
      <c r="B434" s="28"/>
      <c r="C434"/>
      <c r="D434"/>
      <c r="F434" s="30"/>
      <c r="I434" s="28"/>
      <c r="K434" s="31"/>
      <c r="L434" s="31"/>
      <c r="M434" s="32"/>
      <c r="N434" s="79"/>
      <c r="O434" s="32"/>
      <c r="P434" s="32"/>
      <c r="Q434" s="32"/>
      <c r="R434" s="32"/>
      <c r="S434" s="32"/>
      <c r="T434" s="32"/>
      <c r="U434" s="32"/>
      <c r="V434" s="32"/>
    </row>
    <row r="435" spans="1:22" s="29" customFormat="1" x14ac:dyDescent="0.25">
      <c r="A435" s="32"/>
      <c r="B435" s="28"/>
      <c r="C435"/>
      <c r="D435"/>
      <c r="F435" s="30"/>
      <c r="I435" s="28"/>
      <c r="K435" s="31"/>
      <c r="L435" s="31"/>
      <c r="M435" s="32"/>
      <c r="N435" s="79"/>
      <c r="O435" s="32"/>
      <c r="P435" s="32"/>
      <c r="Q435" s="32"/>
      <c r="R435" s="32"/>
      <c r="S435" s="32"/>
      <c r="T435" s="32"/>
      <c r="U435" s="32"/>
      <c r="V435" s="32"/>
    </row>
    <row r="436" spans="1:22" s="29" customFormat="1" x14ac:dyDescent="0.25">
      <c r="A436" s="32"/>
      <c r="B436" s="28"/>
      <c r="C436"/>
      <c r="D436"/>
      <c r="F436" s="30"/>
      <c r="I436" s="28"/>
      <c r="K436" s="31"/>
      <c r="L436" s="31"/>
      <c r="M436" s="32"/>
      <c r="N436" s="79"/>
      <c r="O436" s="32"/>
      <c r="P436" s="32"/>
      <c r="Q436" s="32"/>
      <c r="R436" s="32"/>
      <c r="S436" s="32"/>
      <c r="T436" s="32"/>
      <c r="U436" s="32"/>
      <c r="V436" s="32"/>
    </row>
    <row r="437" spans="1:22" s="29" customFormat="1" x14ac:dyDescent="0.25">
      <c r="A437" s="32"/>
      <c r="B437" s="28"/>
      <c r="C437"/>
      <c r="D437"/>
      <c r="F437" s="30"/>
      <c r="I437" s="28"/>
      <c r="K437" s="31"/>
      <c r="L437" s="31"/>
      <c r="M437" s="32"/>
      <c r="N437" s="79"/>
      <c r="O437" s="32"/>
      <c r="P437" s="32"/>
      <c r="Q437" s="32"/>
      <c r="R437" s="32"/>
      <c r="S437" s="32"/>
      <c r="T437" s="32"/>
      <c r="U437" s="32"/>
      <c r="V437" s="32"/>
    </row>
    <row r="438" spans="1:22" s="29" customFormat="1" x14ac:dyDescent="0.25">
      <c r="A438" s="32"/>
      <c r="B438" s="28"/>
      <c r="C438"/>
      <c r="D438"/>
      <c r="F438" s="30"/>
      <c r="I438" s="28"/>
      <c r="K438" s="31"/>
      <c r="L438" s="31"/>
      <c r="M438" s="32"/>
      <c r="N438" s="79"/>
      <c r="O438" s="32"/>
      <c r="P438" s="32"/>
      <c r="Q438" s="32"/>
      <c r="R438" s="32"/>
      <c r="S438" s="32"/>
      <c r="T438" s="32"/>
      <c r="U438" s="32"/>
      <c r="V438" s="32"/>
    </row>
    <row r="439" spans="1:22" s="29" customFormat="1" x14ac:dyDescent="0.25">
      <c r="A439" s="32"/>
      <c r="B439" s="28"/>
      <c r="C439"/>
      <c r="D439"/>
      <c r="F439" s="30"/>
      <c r="I439" s="28"/>
      <c r="K439" s="31"/>
      <c r="L439" s="31"/>
      <c r="M439" s="32"/>
      <c r="N439" s="79"/>
      <c r="O439" s="32"/>
      <c r="P439" s="32"/>
      <c r="Q439" s="32"/>
      <c r="R439" s="32"/>
      <c r="S439" s="32"/>
      <c r="T439" s="32"/>
      <c r="U439" s="32"/>
      <c r="V439" s="32"/>
    </row>
    <row r="440" spans="1:22" s="29" customFormat="1" x14ac:dyDescent="0.25">
      <c r="A440" s="32"/>
      <c r="B440" s="28"/>
      <c r="C440"/>
      <c r="D440"/>
      <c r="F440" s="30"/>
      <c r="I440" s="28"/>
      <c r="K440" s="31"/>
      <c r="L440" s="31"/>
      <c r="M440" s="32"/>
      <c r="N440" s="79"/>
      <c r="O440" s="32"/>
      <c r="P440" s="32"/>
      <c r="Q440" s="32"/>
      <c r="R440" s="32"/>
      <c r="S440" s="32"/>
      <c r="T440" s="32"/>
      <c r="U440" s="32"/>
      <c r="V440" s="32"/>
    </row>
    <row r="441" spans="1:22" s="29" customFormat="1" x14ac:dyDescent="0.25">
      <c r="A441" s="32"/>
      <c r="B441" s="28"/>
      <c r="C441"/>
      <c r="D441"/>
      <c r="F441" s="30"/>
      <c r="I441" s="28"/>
      <c r="K441" s="31"/>
      <c r="L441" s="31"/>
      <c r="M441" s="32"/>
      <c r="N441" s="79"/>
      <c r="O441" s="32"/>
      <c r="P441" s="32"/>
      <c r="Q441" s="32"/>
      <c r="R441" s="32"/>
      <c r="S441" s="32"/>
      <c r="T441" s="32"/>
      <c r="U441" s="32"/>
      <c r="V441" s="32"/>
    </row>
    <row r="442" spans="1:22" s="29" customFormat="1" x14ac:dyDescent="0.25">
      <c r="A442" s="32"/>
      <c r="B442" s="28"/>
      <c r="C442"/>
      <c r="D442"/>
      <c r="F442" s="30"/>
      <c r="I442" s="28"/>
      <c r="K442" s="31"/>
      <c r="L442" s="31"/>
      <c r="M442" s="32"/>
      <c r="N442" s="79"/>
      <c r="O442" s="32"/>
      <c r="P442" s="32"/>
      <c r="Q442" s="32"/>
      <c r="R442" s="32"/>
      <c r="S442" s="32"/>
      <c r="T442" s="32"/>
      <c r="U442" s="32"/>
      <c r="V442" s="32"/>
    </row>
    <row r="443" spans="1:22" s="29" customFormat="1" x14ac:dyDescent="0.25">
      <c r="A443" s="32"/>
      <c r="B443" s="28"/>
      <c r="C443"/>
      <c r="D443"/>
      <c r="F443" s="30"/>
      <c r="I443" s="28"/>
      <c r="K443" s="31"/>
      <c r="L443" s="31"/>
      <c r="M443" s="32"/>
      <c r="N443" s="79"/>
      <c r="O443" s="32"/>
      <c r="P443" s="32"/>
      <c r="Q443" s="32"/>
      <c r="R443" s="32"/>
      <c r="S443" s="32"/>
      <c r="T443" s="32"/>
      <c r="U443" s="32"/>
      <c r="V443" s="32"/>
    </row>
    <row r="444" spans="1:22" s="29" customFormat="1" x14ac:dyDescent="0.25">
      <c r="A444" s="32"/>
      <c r="B444" s="28"/>
      <c r="C444"/>
      <c r="D444"/>
      <c r="F444" s="30"/>
      <c r="I444" s="28"/>
      <c r="K444" s="31"/>
      <c r="L444" s="31"/>
      <c r="M444" s="32"/>
      <c r="N444" s="79"/>
      <c r="O444" s="32"/>
      <c r="P444" s="32"/>
      <c r="Q444" s="32"/>
      <c r="R444" s="32"/>
      <c r="S444" s="32"/>
      <c r="T444" s="32"/>
      <c r="U444" s="32"/>
      <c r="V444" s="32"/>
    </row>
    <row r="445" spans="1:22" s="29" customFormat="1" x14ac:dyDescent="0.25">
      <c r="A445" s="32"/>
      <c r="B445" s="28"/>
      <c r="C445"/>
      <c r="D445"/>
      <c r="F445" s="30"/>
      <c r="I445" s="28"/>
      <c r="K445" s="31"/>
      <c r="L445" s="31"/>
      <c r="M445" s="32"/>
      <c r="N445" s="79"/>
      <c r="O445" s="32"/>
      <c r="P445" s="32"/>
      <c r="Q445" s="32"/>
      <c r="R445" s="32"/>
      <c r="S445" s="32"/>
      <c r="T445" s="32"/>
      <c r="U445" s="32"/>
      <c r="V445" s="32"/>
    </row>
    <row r="446" spans="1:22" s="29" customFormat="1" x14ac:dyDescent="0.25">
      <c r="A446" s="32"/>
      <c r="B446" s="28"/>
      <c r="C446"/>
      <c r="D446"/>
      <c r="F446" s="30"/>
      <c r="I446" s="28"/>
      <c r="K446" s="31"/>
      <c r="L446" s="31"/>
      <c r="M446" s="32"/>
      <c r="N446" s="79"/>
      <c r="O446" s="32"/>
      <c r="P446" s="32"/>
      <c r="Q446" s="32"/>
      <c r="R446" s="32"/>
      <c r="S446" s="32"/>
      <c r="T446" s="32"/>
      <c r="U446" s="32"/>
      <c r="V446" s="32"/>
    </row>
    <row r="447" spans="1:22" s="29" customFormat="1" x14ac:dyDescent="0.25">
      <c r="A447" s="32"/>
      <c r="B447" s="28"/>
      <c r="C447"/>
      <c r="D447"/>
      <c r="F447" s="30"/>
      <c r="I447" s="28"/>
      <c r="K447" s="31"/>
      <c r="L447" s="31"/>
      <c r="M447" s="32"/>
      <c r="N447" s="79"/>
      <c r="O447" s="32"/>
      <c r="P447" s="32"/>
      <c r="Q447" s="32"/>
      <c r="R447" s="32"/>
      <c r="S447" s="32"/>
      <c r="T447" s="32"/>
      <c r="U447" s="32"/>
      <c r="V447" s="32"/>
    </row>
    <row r="448" spans="1:22" s="29" customFormat="1" x14ac:dyDescent="0.25">
      <c r="A448" s="32"/>
      <c r="B448" s="28"/>
      <c r="C448"/>
      <c r="D448"/>
      <c r="F448" s="30"/>
      <c r="I448" s="28"/>
      <c r="K448" s="31"/>
      <c r="L448" s="31"/>
      <c r="M448" s="32"/>
      <c r="N448" s="79"/>
      <c r="O448" s="32"/>
      <c r="P448" s="32"/>
      <c r="Q448" s="32"/>
      <c r="R448" s="32"/>
      <c r="S448" s="32"/>
      <c r="T448" s="32"/>
      <c r="U448" s="32"/>
      <c r="V448" s="32"/>
    </row>
    <row r="449" spans="1:22" s="29" customFormat="1" x14ac:dyDescent="0.25">
      <c r="A449" s="32"/>
      <c r="B449" s="28"/>
      <c r="C449"/>
      <c r="D449"/>
      <c r="F449" s="30"/>
      <c r="I449" s="28"/>
      <c r="K449" s="31"/>
      <c r="L449" s="31"/>
      <c r="M449" s="32"/>
      <c r="N449" s="79"/>
      <c r="O449" s="32"/>
      <c r="P449" s="32"/>
      <c r="Q449" s="32"/>
      <c r="R449" s="32"/>
      <c r="S449" s="32"/>
      <c r="T449" s="32"/>
      <c r="U449" s="32"/>
      <c r="V449" s="32"/>
    </row>
    <row r="450" spans="1:22" s="29" customFormat="1" x14ac:dyDescent="0.25">
      <c r="A450" s="32"/>
      <c r="B450" s="28"/>
      <c r="C450"/>
      <c r="D450"/>
      <c r="F450" s="30"/>
      <c r="I450" s="28"/>
      <c r="K450" s="31"/>
      <c r="L450" s="31"/>
      <c r="M450" s="32"/>
      <c r="N450" s="79"/>
      <c r="O450" s="32"/>
      <c r="P450" s="32"/>
      <c r="Q450" s="32"/>
      <c r="R450" s="32"/>
      <c r="S450" s="32"/>
      <c r="T450" s="32"/>
      <c r="U450" s="32"/>
      <c r="V450" s="32"/>
    </row>
    <row r="451" spans="1:22" s="29" customFormat="1" x14ac:dyDescent="0.25">
      <c r="A451" s="32"/>
      <c r="B451" s="28"/>
      <c r="C451"/>
      <c r="D451"/>
      <c r="F451" s="30"/>
      <c r="I451" s="28"/>
      <c r="K451" s="31"/>
      <c r="L451" s="31"/>
      <c r="M451" s="32"/>
      <c r="N451" s="79"/>
      <c r="O451" s="32"/>
      <c r="P451" s="32"/>
      <c r="Q451" s="32"/>
      <c r="R451" s="32"/>
      <c r="S451" s="32"/>
      <c r="T451" s="32"/>
      <c r="U451" s="32"/>
      <c r="V451" s="32"/>
    </row>
    <row r="452" spans="1:22" s="29" customFormat="1" x14ac:dyDescent="0.25">
      <c r="A452" s="32"/>
      <c r="B452" s="28"/>
      <c r="C452"/>
      <c r="D452"/>
      <c r="F452" s="30"/>
      <c r="I452" s="28"/>
      <c r="K452" s="31"/>
      <c r="L452" s="31"/>
      <c r="M452" s="32"/>
      <c r="N452" s="79"/>
      <c r="O452" s="32"/>
      <c r="P452" s="32"/>
      <c r="Q452" s="32"/>
      <c r="R452" s="32"/>
      <c r="S452" s="32"/>
      <c r="T452" s="32"/>
      <c r="U452" s="32"/>
      <c r="V452" s="32"/>
    </row>
    <row r="453" spans="1:22" s="29" customFormat="1" x14ac:dyDescent="0.25">
      <c r="A453" s="32"/>
      <c r="B453" s="28"/>
      <c r="C453"/>
      <c r="D453"/>
      <c r="F453" s="30"/>
      <c r="I453" s="28"/>
      <c r="K453" s="31"/>
      <c r="L453" s="31"/>
      <c r="M453" s="32"/>
      <c r="N453" s="79"/>
      <c r="O453" s="32"/>
      <c r="P453" s="32"/>
      <c r="Q453" s="32"/>
      <c r="R453" s="32"/>
      <c r="S453" s="32"/>
      <c r="T453" s="32"/>
      <c r="U453" s="32"/>
      <c r="V453" s="32"/>
    </row>
    <row r="454" spans="1:22" s="29" customFormat="1" x14ac:dyDescent="0.25">
      <c r="A454" s="32"/>
      <c r="B454" s="28"/>
      <c r="C454"/>
      <c r="D454"/>
      <c r="F454" s="30"/>
      <c r="I454" s="28"/>
      <c r="K454" s="31"/>
      <c r="L454" s="31"/>
      <c r="M454" s="32"/>
      <c r="N454" s="79"/>
      <c r="O454" s="32"/>
      <c r="P454" s="32"/>
      <c r="Q454" s="32"/>
      <c r="R454" s="32"/>
      <c r="S454" s="32"/>
      <c r="T454" s="32"/>
      <c r="U454" s="32"/>
      <c r="V454" s="32"/>
    </row>
    <row r="455" spans="1:22" s="29" customFormat="1" x14ac:dyDescent="0.25">
      <c r="A455" s="32"/>
      <c r="B455" s="28"/>
      <c r="C455"/>
      <c r="D455"/>
      <c r="F455" s="30"/>
      <c r="I455" s="28"/>
      <c r="K455" s="31"/>
      <c r="L455" s="31"/>
      <c r="M455" s="32"/>
      <c r="N455" s="79"/>
      <c r="O455" s="32"/>
      <c r="P455" s="32"/>
      <c r="Q455" s="32"/>
      <c r="R455" s="32"/>
      <c r="S455" s="32"/>
      <c r="T455" s="32"/>
      <c r="U455" s="32"/>
      <c r="V455" s="32"/>
    </row>
    <row r="456" spans="1:22" s="29" customFormat="1" x14ac:dyDescent="0.25">
      <c r="A456" s="32"/>
      <c r="B456" s="28"/>
      <c r="C456"/>
      <c r="D456"/>
      <c r="F456" s="30"/>
      <c r="I456" s="28"/>
      <c r="K456" s="31"/>
      <c r="L456" s="31"/>
      <c r="M456" s="32"/>
      <c r="N456" s="79"/>
      <c r="O456" s="32"/>
      <c r="P456" s="32"/>
      <c r="Q456" s="32"/>
      <c r="R456" s="32"/>
      <c r="S456" s="32"/>
      <c r="T456" s="32"/>
      <c r="U456" s="32"/>
      <c r="V456" s="32"/>
    </row>
    <row r="457" spans="1:22" s="29" customFormat="1" x14ac:dyDescent="0.25">
      <c r="A457" s="32"/>
      <c r="B457" s="28"/>
      <c r="C457"/>
      <c r="D457"/>
      <c r="F457" s="30"/>
      <c r="I457" s="28"/>
      <c r="K457" s="31"/>
      <c r="L457" s="31"/>
      <c r="M457" s="32"/>
      <c r="N457" s="79"/>
      <c r="O457" s="32"/>
      <c r="P457" s="32"/>
      <c r="Q457" s="32"/>
      <c r="R457" s="32"/>
      <c r="S457" s="32"/>
      <c r="T457" s="32"/>
      <c r="U457" s="32"/>
      <c r="V457" s="32"/>
    </row>
    <row r="458" spans="1:22" s="29" customFormat="1" x14ac:dyDescent="0.25">
      <c r="A458" s="32"/>
      <c r="B458" s="28"/>
      <c r="C458"/>
      <c r="D458"/>
      <c r="F458" s="30"/>
      <c r="I458" s="28"/>
      <c r="K458" s="31"/>
      <c r="L458" s="31"/>
      <c r="M458" s="32"/>
      <c r="N458" s="79"/>
      <c r="O458" s="32"/>
      <c r="P458" s="32"/>
      <c r="Q458" s="32"/>
      <c r="R458" s="32"/>
      <c r="S458" s="32"/>
      <c r="T458" s="32"/>
      <c r="U458" s="32"/>
      <c r="V458" s="32"/>
    </row>
    <row r="459" spans="1:22" s="29" customFormat="1" x14ac:dyDescent="0.25">
      <c r="A459" s="32"/>
      <c r="B459" s="28"/>
      <c r="C459"/>
      <c r="D459"/>
      <c r="F459" s="30"/>
      <c r="I459" s="28"/>
      <c r="K459" s="31"/>
      <c r="L459" s="31"/>
      <c r="M459" s="32"/>
      <c r="N459" s="79"/>
      <c r="O459" s="32"/>
      <c r="P459" s="32"/>
      <c r="Q459" s="32"/>
      <c r="R459" s="32"/>
      <c r="S459" s="32"/>
      <c r="T459" s="32"/>
      <c r="U459" s="32"/>
      <c r="V459" s="32"/>
    </row>
    <row r="460" spans="1:22" s="29" customFormat="1" x14ac:dyDescent="0.25">
      <c r="A460" s="32"/>
      <c r="B460" s="28"/>
      <c r="C460"/>
      <c r="D460"/>
      <c r="F460" s="30"/>
      <c r="I460" s="28"/>
      <c r="K460" s="31"/>
      <c r="L460" s="31"/>
      <c r="M460" s="32"/>
      <c r="N460" s="79"/>
      <c r="O460" s="32"/>
      <c r="P460" s="32"/>
      <c r="Q460" s="32"/>
      <c r="R460" s="32"/>
      <c r="S460" s="32"/>
      <c r="T460" s="32"/>
      <c r="U460" s="32"/>
      <c r="V460" s="32"/>
    </row>
    <row r="461" spans="1:22" s="29" customFormat="1" x14ac:dyDescent="0.25">
      <c r="A461" s="32"/>
      <c r="B461" s="28"/>
      <c r="C461"/>
      <c r="D461"/>
      <c r="F461" s="30"/>
      <c r="I461" s="28"/>
      <c r="K461" s="31"/>
      <c r="L461" s="31"/>
      <c r="M461" s="32"/>
      <c r="N461" s="79"/>
      <c r="O461" s="32"/>
      <c r="P461" s="32"/>
      <c r="Q461" s="32"/>
      <c r="R461" s="32"/>
      <c r="S461" s="32"/>
      <c r="T461" s="32"/>
      <c r="U461" s="32"/>
      <c r="V461" s="32"/>
    </row>
    <row r="462" spans="1:22" s="29" customFormat="1" x14ac:dyDescent="0.25">
      <c r="A462" s="32"/>
      <c r="B462" s="28"/>
      <c r="C462"/>
      <c r="D462"/>
      <c r="F462" s="30"/>
      <c r="I462" s="28"/>
      <c r="K462" s="31"/>
      <c r="L462" s="31"/>
      <c r="M462" s="32"/>
      <c r="N462" s="79"/>
      <c r="O462" s="32"/>
      <c r="P462" s="32"/>
      <c r="Q462" s="32"/>
      <c r="R462" s="32"/>
      <c r="S462" s="32"/>
      <c r="T462" s="32"/>
      <c r="U462" s="32"/>
      <c r="V462" s="32"/>
    </row>
    <row r="463" spans="1:22" s="29" customFormat="1" x14ac:dyDescent="0.25">
      <c r="A463" s="32"/>
      <c r="B463" s="28"/>
      <c r="C463"/>
      <c r="D463"/>
      <c r="F463" s="30"/>
      <c r="I463" s="28"/>
      <c r="K463" s="31"/>
      <c r="L463" s="31"/>
      <c r="M463" s="32"/>
      <c r="N463" s="79"/>
      <c r="O463" s="32"/>
      <c r="P463" s="32"/>
      <c r="Q463" s="32"/>
      <c r="R463" s="32"/>
      <c r="S463" s="32"/>
      <c r="T463" s="32"/>
      <c r="U463" s="32"/>
      <c r="V463" s="32"/>
    </row>
    <row r="464" spans="1:22" s="29" customFormat="1" x14ac:dyDescent="0.25">
      <c r="A464" s="32"/>
      <c r="B464" s="28"/>
      <c r="C464"/>
      <c r="D464"/>
      <c r="F464" s="30"/>
      <c r="I464" s="28"/>
      <c r="K464" s="31"/>
      <c r="L464" s="31"/>
      <c r="M464" s="32"/>
      <c r="N464" s="79"/>
      <c r="O464" s="32"/>
      <c r="P464" s="32"/>
      <c r="Q464" s="32"/>
      <c r="R464" s="32"/>
      <c r="S464" s="32"/>
      <c r="T464" s="32"/>
      <c r="U464" s="32"/>
      <c r="V464" s="32"/>
    </row>
    <row r="465" spans="1:22" s="29" customFormat="1" x14ac:dyDescent="0.25">
      <c r="A465" s="32"/>
      <c r="B465" s="28"/>
      <c r="C465"/>
      <c r="D465"/>
      <c r="F465" s="30"/>
      <c r="I465" s="28"/>
      <c r="K465" s="31"/>
      <c r="L465" s="31"/>
      <c r="M465" s="32"/>
      <c r="N465" s="79"/>
      <c r="O465" s="32"/>
      <c r="P465" s="32"/>
      <c r="Q465" s="32"/>
      <c r="R465" s="32"/>
      <c r="S465" s="32"/>
      <c r="T465" s="32"/>
      <c r="U465" s="32"/>
      <c r="V465" s="32"/>
    </row>
    <row r="466" spans="1:22" s="29" customFormat="1" x14ac:dyDescent="0.25">
      <c r="A466" s="32"/>
      <c r="B466" s="28"/>
      <c r="C466"/>
      <c r="D466"/>
      <c r="F466" s="30"/>
      <c r="I466" s="28"/>
      <c r="K466" s="31"/>
      <c r="L466" s="31"/>
      <c r="M466" s="32"/>
      <c r="N466" s="79"/>
      <c r="O466" s="32"/>
      <c r="P466" s="32"/>
      <c r="Q466" s="32"/>
      <c r="R466" s="32"/>
      <c r="S466" s="32"/>
      <c r="T466" s="32"/>
      <c r="U466" s="32"/>
      <c r="V466" s="32"/>
    </row>
    <row r="467" spans="1:22" s="29" customFormat="1" x14ac:dyDescent="0.25">
      <c r="A467" s="32"/>
      <c r="B467" s="28"/>
      <c r="C467"/>
      <c r="D467"/>
      <c r="F467" s="30"/>
      <c r="I467" s="28"/>
      <c r="K467" s="31"/>
      <c r="L467" s="31"/>
      <c r="M467" s="32"/>
      <c r="N467" s="79"/>
      <c r="O467" s="32"/>
      <c r="P467" s="32"/>
      <c r="Q467" s="32"/>
      <c r="R467" s="32"/>
      <c r="S467" s="32"/>
      <c r="T467" s="32"/>
      <c r="U467" s="32"/>
      <c r="V467" s="32"/>
    </row>
    <row r="468" spans="1:22" s="29" customFormat="1" x14ac:dyDescent="0.25">
      <c r="A468" s="32"/>
      <c r="B468" s="28"/>
      <c r="C468"/>
      <c r="D468"/>
      <c r="F468" s="30"/>
      <c r="I468" s="28"/>
      <c r="K468" s="31"/>
      <c r="L468" s="31"/>
      <c r="M468" s="32"/>
      <c r="N468" s="79"/>
      <c r="O468" s="32"/>
      <c r="P468" s="32"/>
      <c r="Q468" s="32"/>
      <c r="R468" s="32"/>
      <c r="S468" s="32"/>
      <c r="T468" s="32"/>
      <c r="U468" s="32"/>
      <c r="V468" s="32"/>
    </row>
    <row r="469" spans="1:22" s="29" customFormat="1" x14ac:dyDescent="0.25">
      <c r="A469" s="32"/>
      <c r="B469" s="28"/>
      <c r="C469"/>
      <c r="D469"/>
      <c r="F469" s="30"/>
      <c r="I469" s="28"/>
      <c r="K469" s="31"/>
      <c r="L469" s="31"/>
      <c r="M469" s="32"/>
      <c r="N469" s="79"/>
      <c r="O469" s="32"/>
      <c r="P469" s="32"/>
      <c r="Q469" s="32"/>
      <c r="R469" s="32"/>
      <c r="S469" s="32"/>
      <c r="T469" s="32"/>
      <c r="U469" s="32"/>
      <c r="V469" s="32"/>
    </row>
    <row r="470" spans="1:22" s="29" customFormat="1" x14ac:dyDescent="0.25">
      <c r="A470" s="32"/>
      <c r="B470" s="28"/>
      <c r="C470"/>
      <c r="D470"/>
      <c r="F470" s="30"/>
      <c r="I470" s="28"/>
      <c r="K470" s="31"/>
      <c r="L470" s="31"/>
      <c r="M470" s="32"/>
      <c r="N470" s="79"/>
      <c r="O470" s="32"/>
      <c r="P470" s="32"/>
      <c r="Q470" s="32"/>
      <c r="R470" s="32"/>
      <c r="S470" s="32"/>
      <c r="T470" s="32"/>
      <c r="U470" s="32"/>
      <c r="V470" s="32"/>
    </row>
    <row r="471" spans="1:22" s="29" customFormat="1" x14ac:dyDescent="0.25">
      <c r="A471" s="32"/>
      <c r="B471" s="28"/>
      <c r="C471"/>
      <c r="D471"/>
      <c r="F471" s="30"/>
      <c r="I471" s="28"/>
      <c r="K471" s="31"/>
      <c r="L471" s="31"/>
      <c r="M471" s="32"/>
      <c r="N471" s="79"/>
      <c r="O471" s="32"/>
      <c r="P471" s="32"/>
      <c r="Q471" s="32"/>
      <c r="R471" s="32"/>
      <c r="S471" s="32"/>
      <c r="T471" s="32"/>
      <c r="U471" s="32"/>
      <c r="V471" s="32"/>
    </row>
    <row r="472" spans="1:22" s="29" customFormat="1" x14ac:dyDescent="0.25">
      <c r="A472" s="32"/>
      <c r="B472" s="28"/>
      <c r="C472"/>
      <c r="D472"/>
      <c r="F472" s="30"/>
      <c r="I472" s="28"/>
      <c r="K472" s="31"/>
      <c r="L472" s="31"/>
      <c r="M472" s="32"/>
      <c r="N472" s="79"/>
      <c r="O472" s="32"/>
      <c r="P472" s="32"/>
      <c r="Q472" s="32"/>
      <c r="R472" s="32"/>
      <c r="S472" s="32"/>
      <c r="T472" s="32"/>
      <c r="U472" s="32"/>
      <c r="V472" s="32"/>
    </row>
    <row r="473" spans="1:22" s="29" customFormat="1" x14ac:dyDescent="0.25">
      <c r="A473" s="32"/>
      <c r="B473" s="28"/>
      <c r="C473"/>
      <c r="D473"/>
      <c r="F473" s="30"/>
      <c r="I473" s="28"/>
      <c r="K473" s="31"/>
      <c r="L473" s="31"/>
      <c r="M473" s="32"/>
      <c r="N473" s="79"/>
      <c r="O473" s="32"/>
      <c r="P473" s="32"/>
      <c r="Q473" s="32"/>
      <c r="R473" s="32"/>
      <c r="S473" s="32"/>
      <c r="T473" s="32"/>
      <c r="U473" s="32"/>
      <c r="V473" s="32"/>
    </row>
    <row r="474" spans="1:22" s="29" customFormat="1" x14ac:dyDescent="0.25">
      <c r="A474" s="32"/>
      <c r="B474" s="28"/>
      <c r="C474"/>
      <c r="D474"/>
      <c r="F474" s="30"/>
      <c r="I474" s="28"/>
      <c r="K474" s="31"/>
      <c r="L474" s="31"/>
      <c r="M474" s="32"/>
      <c r="N474" s="79"/>
      <c r="O474" s="32"/>
      <c r="P474" s="32"/>
      <c r="Q474" s="32"/>
      <c r="R474" s="32"/>
      <c r="S474" s="32"/>
      <c r="T474" s="32"/>
      <c r="U474" s="32"/>
      <c r="V474" s="32"/>
    </row>
    <row r="475" spans="1:22" s="29" customFormat="1" x14ac:dyDescent="0.25">
      <c r="A475" s="32"/>
      <c r="B475" s="28"/>
      <c r="C475"/>
      <c r="D475"/>
      <c r="F475" s="30"/>
      <c r="I475" s="28"/>
      <c r="K475" s="31"/>
      <c r="L475" s="31"/>
      <c r="M475" s="32"/>
      <c r="N475" s="79"/>
      <c r="O475" s="32"/>
      <c r="P475" s="32"/>
      <c r="Q475" s="32"/>
      <c r="R475" s="32"/>
      <c r="S475" s="32"/>
      <c r="T475" s="32"/>
      <c r="U475" s="32"/>
      <c r="V475" s="32"/>
    </row>
    <row r="476" spans="1:22" s="29" customFormat="1" x14ac:dyDescent="0.25">
      <c r="A476" s="32"/>
      <c r="B476" s="28"/>
      <c r="C476"/>
      <c r="D476"/>
      <c r="F476" s="30"/>
      <c r="I476" s="28"/>
      <c r="K476" s="31"/>
      <c r="L476" s="31"/>
      <c r="M476" s="32"/>
      <c r="N476" s="79"/>
      <c r="O476" s="32"/>
      <c r="P476" s="32"/>
      <c r="Q476" s="32"/>
      <c r="R476" s="32"/>
      <c r="S476" s="32"/>
      <c r="T476" s="32"/>
      <c r="U476" s="32"/>
      <c r="V476" s="32"/>
    </row>
    <row r="477" spans="1:22" s="29" customFormat="1" x14ac:dyDescent="0.25">
      <c r="A477" s="32"/>
      <c r="B477" s="28"/>
      <c r="C477"/>
      <c r="D477"/>
      <c r="F477" s="30"/>
      <c r="I477" s="28"/>
      <c r="K477" s="31"/>
      <c r="L477" s="31"/>
      <c r="M477" s="32"/>
      <c r="N477" s="79"/>
      <c r="O477" s="32"/>
      <c r="P477" s="32"/>
      <c r="Q477" s="32"/>
      <c r="R477" s="32"/>
      <c r="S477" s="32"/>
      <c r="T477" s="32"/>
      <c r="U477" s="32"/>
      <c r="V477" s="32"/>
    </row>
    <row r="478" spans="1:22" s="29" customFormat="1" x14ac:dyDescent="0.25">
      <c r="A478" s="32"/>
      <c r="B478" s="28"/>
      <c r="C478"/>
      <c r="D478"/>
      <c r="F478" s="30"/>
      <c r="I478" s="28"/>
      <c r="K478" s="31"/>
      <c r="L478" s="31"/>
      <c r="M478" s="32"/>
      <c r="N478" s="79"/>
      <c r="O478" s="32"/>
      <c r="P478" s="32"/>
      <c r="Q478" s="32"/>
      <c r="R478" s="32"/>
      <c r="S478" s="32"/>
      <c r="T478" s="32"/>
      <c r="U478" s="32"/>
      <c r="V478" s="32"/>
    </row>
    <row r="479" spans="1:22" s="29" customFormat="1" x14ac:dyDescent="0.25">
      <c r="A479" s="32"/>
      <c r="B479" s="28"/>
      <c r="C479"/>
      <c r="D479"/>
      <c r="F479" s="30"/>
      <c r="I479" s="28"/>
      <c r="K479" s="31"/>
      <c r="L479" s="31"/>
      <c r="M479" s="32"/>
      <c r="N479" s="79"/>
      <c r="O479" s="32"/>
      <c r="P479" s="32"/>
      <c r="Q479" s="32"/>
      <c r="R479" s="32"/>
      <c r="S479" s="32"/>
      <c r="T479" s="32"/>
      <c r="U479" s="32"/>
      <c r="V479" s="32"/>
    </row>
    <row r="480" spans="1:22" s="29" customFormat="1" x14ac:dyDescent="0.25">
      <c r="A480" s="32"/>
      <c r="B480" s="28"/>
      <c r="C480"/>
      <c r="D480"/>
      <c r="F480" s="30"/>
      <c r="I480" s="28"/>
      <c r="K480" s="31"/>
      <c r="L480" s="31"/>
      <c r="M480" s="32"/>
      <c r="N480" s="79"/>
      <c r="O480" s="32"/>
      <c r="P480" s="32"/>
      <c r="Q480" s="32"/>
      <c r="R480" s="32"/>
      <c r="S480" s="32"/>
      <c r="T480" s="32"/>
      <c r="U480" s="32"/>
      <c r="V480" s="32"/>
    </row>
    <row r="481" spans="1:22" s="29" customFormat="1" x14ac:dyDescent="0.25">
      <c r="A481" s="32"/>
      <c r="B481" s="28"/>
      <c r="C481"/>
      <c r="D481"/>
      <c r="F481" s="30"/>
      <c r="I481" s="28"/>
      <c r="K481" s="31"/>
      <c r="L481" s="31"/>
      <c r="M481" s="32"/>
      <c r="N481" s="79"/>
      <c r="O481" s="32"/>
      <c r="P481" s="32"/>
      <c r="Q481" s="32"/>
      <c r="R481" s="32"/>
      <c r="S481" s="32"/>
      <c r="T481" s="32"/>
      <c r="U481" s="32"/>
      <c r="V481" s="32"/>
    </row>
    <row r="482" spans="1:22" s="29" customFormat="1" x14ac:dyDescent="0.25">
      <c r="A482" s="32"/>
      <c r="B482" s="28"/>
      <c r="C482"/>
      <c r="D482"/>
      <c r="F482" s="30"/>
      <c r="I482" s="28"/>
      <c r="K482" s="31"/>
      <c r="L482" s="31"/>
      <c r="M482" s="32"/>
      <c r="N482" s="79"/>
      <c r="O482" s="32"/>
      <c r="P482" s="32"/>
      <c r="Q482" s="32"/>
      <c r="R482" s="32"/>
      <c r="S482" s="32"/>
      <c r="T482" s="32"/>
      <c r="U482" s="32"/>
      <c r="V482" s="32"/>
    </row>
    <row r="483" spans="1:22" s="29" customFormat="1" x14ac:dyDescent="0.25">
      <c r="A483" s="32"/>
      <c r="B483" s="28"/>
      <c r="C483"/>
      <c r="D483"/>
      <c r="F483" s="30"/>
      <c r="I483" s="28"/>
      <c r="K483" s="31"/>
      <c r="L483" s="31"/>
      <c r="M483" s="32"/>
      <c r="N483" s="79"/>
      <c r="O483" s="32"/>
      <c r="P483" s="32"/>
      <c r="Q483" s="32"/>
      <c r="R483" s="32"/>
      <c r="S483" s="32"/>
      <c r="T483" s="32"/>
      <c r="U483" s="32"/>
      <c r="V483" s="32"/>
    </row>
    <row r="484" spans="1:22" s="29" customFormat="1" x14ac:dyDescent="0.25">
      <c r="A484" s="32"/>
      <c r="B484" s="28"/>
      <c r="C484"/>
      <c r="D484"/>
      <c r="F484" s="30"/>
      <c r="I484" s="28"/>
      <c r="K484" s="31"/>
      <c r="L484" s="31"/>
      <c r="M484" s="32"/>
      <c r="N484" s="79"/>
      <c r="O484" s="32"/>
      <c r="P484" s="32"/>
      <c r="Q484" s="32"/>
      <c r="R484" s="32"/>
      <c r="S484" s="32"/>
      <c r="T484" s="32"/>
      <c r="U484" s="32"/>
      <c r="V484" s="32"/>
    </row>
    <row r="485" spans="1:22" s="29" customFormat="1" x14ac:dyDescent="0.25">
      <c r="A485" s="32"/>
      <c r="B485" s="28"/>
      <c r="C485"/>
      <c r="D485"/>
      <c r="F485" s="30"/>
      <c r="I485" s="28"/>
      <c r="K485" s="31"/>
      <c r="L485" s="31"/>
      <c r="M485" s="32"/>
      <c r="N485" s="79"/>
      <c r="O485" s="32"/>
      <c r="P485" s="32"/>
      <c r="Q485" s="32"/>
      <c r="R485" s="32"/>
      <c r="S485" s="32"/>
      <c r="T485" s="32"/>
      <c r="U485" s="32"/>
      <c r="V485" s="32"/>
    </row>
    <row r="486" spans="1:22" s="29" customFormat="1" x14ac:dyDescent="0.25">
      <c r="A486" s="32"/>
      <c r="B486" s="28"/>
      <c r="C486"/>
      <c r="D486"/>
      <c r="F486" s="30"/>
      <c r="I486" s="28"/>
      <c r="K486" s="31"/>
      <c r="L486" s="31"/>
      <c r="M486" s="32"/>
      <c r="N486" s="79"/>
      <c r="O486" s="32"/>
      <c r="P486" s="32"/>
      <c r="Q486" s="32"/>
      <c r="R486" s="32"/>
      <c r="S486" s="32"/>
      <c r="T486" s="32"/>
      <c r="U486" s="32"/>
      <c r="V486" s="32"/>
    </row>
    <row r="487" spans="1:22" s="29" customFormat="1" x14ac:dyDescent="0.25">
      <c r="A487" s="32"/>
      <c r="B487" s="28"/>
      <c r="C487"/>
      <c r="D487"/>
      <c r="F487" s="30"/>
      <c r="I487" s="28"/>
      <c r="K487" s="31"/>
      <c r="L487" s="31"/>
      <c r="M487" s="32"/>
      <c r="N487" s="79"/>
      <c r="O487" s="32"/>
      <c r="P487" s="32"/>
      <c r="Q487" s="32"/>
      <c r="R487" s="32"/>
      <c r="S487" s="32"/>
      <c r="T487" s="32"/>
      <c r="U487" s="32"/>
      <c r="V487" s="32"/>
    </row>
    <row r="488" spans="1:22" s="29" customFormat="1" x14ac:dyDescent="0.25">
      <c r="A488" s="32"/>
      <c r="B488" s="28"/>
      <c r="C488"/>
      <c r="D488"/>
      <c r="F488" s="30"/>
      <c r="I488" s="28"/>
      <c r="K488" s="31"/>
      <c r="L488" s="31"/>
      <c r="M488" s="32"/>
      <c r="N488" s="79"/>
      <c r="O488" s="32"/>
      <c r="P488" s="32"/>
      <c r="Q488" s="32"/>
      <c r="R488" s="32"/>
      <c r="S488" s="32"/>
      <c r="T488" s="32"/>
      <c r="U488" s="32"/>
      <c r="V488" s="32"/>
    </row>
    <row r="489" spans="1:22" s="29" customFormat="1" x14ac:dyDescent="0.25">
      <c r="A489" s="32"/>
      <c r="B489" s="28"/>
      <c r="C489"/>
      <c r="D489"/>
      <c r="F489" s="30"/>
      <c r="I489" s="28"/>
      <c r="K489" s="31"/>
      <c r="L489" s="31"/>
      <c r="M489" s="32"/>
      <c r="N489" s="79"/>
      <c r="O489" s="32"/>
      <c r="P489" s="32"/>
      <c r="Q489" s="32"/>
      <c r="R489" s="32"/>
      <c r="S489" s="32"/>
      <c r="T489" s="32"/>
      <c r="U489" s="32"/>
      <c r="V489" s="32"/>
    </row>
    <row r="490" spans="1:22" s="29" customFormat="1" x14ac:dyDescent="0.25">
      <c r="A490" s="32"/>
      <c r="B490" s="28"/>
      <c r="C490"/>
      <c r="D490"/>
      <c r="F490" s="30"/>
      <c r="I490" s="28"/>
      <c r="K490" s="31"/>
      <c r="L490" s="31"/>
      <c r="M490" s="32"/>
      <c r="N490" s="79"/>
      <c r="O490" s="32"/>
      <c r="P490" s="32"/>
      <c r="Q490" s="32"/>
      <c r="R490" s="32"/>
      <c r="S490" s="32"/>
      <c r="T490" s="32"/>
      <c r="U490" s="32"/>
      <c r="V490" s="32"/>
    </row>
    <row r="491" spans="1:22" s="29" customFormat="1" x14ac:dyDescent="0.25">
      <c r="A491" s="32"/>
      <c r="B491" s="28"/>
      <c r="C491"/>
      <c r="D491"/>
      <c r="F491" s="30"/>
      <c r="I491" s="28"/>
      <c r="K491" s="31"/>
      <c r="L491" s="31"/>
      <c r="M491" s="32"/>
      <c r="N491" s="79"/>
      <c r="O491" s="32"/>
      <c r="P491" s="32"/>
      <c r="Q491" s="32"/>
      <c r="R491" s="32"/>
      <c r="S491" s="32"/>
      <c r="T491" s="32"/>
      <c r="U491" s="32"/>
      <c r="V491" s="32"/>
    </row>
    <row r="492" spans="1:22" s="29" customFormat="1" x14ac:dyDescent="0.25">
      <c r="A492" s="32"/>
      <c r="B492" s="28"/>
      <c r="C492"/>
      <c r="D492"/>
      <c r="F492" s="30"/>
      <c r="I492" s="28"/>
      <c r="K492" s="31"/>
      <c r="L492" s="31"/>
      <c r="M492" s="32"/>
      <c r="N492" s="79"/>
      <c r="O492" s="32"/>
      <c r="P492" s="32"/>
      <c r="Q492" s="32"/>
      <c r="R492" s="32"/>
      <c r="S492" s="32"/>
      <c r="T492" s="32"/>
      <c r="U492" s="32"/>
      <c r="V492" s="32"/>
    </row>
    <row r="493" spans="1:22" s="29" customFormat="1" x14ac:dyDescent="0.25">
      <c r="A493" s="32"/>
      <c r="B493" s="28"/>
      <c r="C493"/>
      <c r="D493"/>
      <c r="F493" s="30"/>
      <c r="I493" s="28"/>
      <c r="K493" s="31"/>
      <c r="L493" s="31"/>
      <c r="M493" s="32"/>
      <c r="N493" s="79"/>
      <c r="O493" s="32"/>
      <c r="P493" s="32"/>
      <c r="Q493" s="32"/>
      <c r="R493" s="32"/>
      <c r="S493" s="32"/>
      <c r="T493" s="32"/>
      <c r="U493" s="32"/>
      <c r="V493" s="32"/>
    </row>
    <row r="494" spans="1:22" s="29" customFormat="1" x14ac:dyDescent="0.25">
      <c r="A494" s="32"/>
      <c r="B494" s="28"/>
      <c r="C494"/>
      <c r="D494"/>
      <c r="F494" s="30"/>
      <c r="I494" s="28"/>
      <c r="K494" s="31"/>
      <c r="L494" s="31"/>
      <c r="M494" s="32"/>
      <c r="N494" s="79"/>
      <c r="O494" s="32"/>
      <c r="P494" s="32"/>
      <c r="Q494" s="32"/>
      <c r="R494" s="32"/>
      <c r="S494" s="32"/>
      <c r="T494" s="32"/>
      <c r="U494" s="32"/>
      <c r="V494" s="32"/>
    </row>
    <row r="495" spans="1:22" s="29" customFormat="1" x14ac:dyDescent="0.25">
      <c r="A495" s="32"/>
      <c r="B495" s="28"/>
      <c r="C495"/>
      <c r="D495"/>
      <c r="F495" s="30"/>
      <c r="I495" s="28"/>
      <c r="K495" s="31"/>
      <c r="L495" s="31"/>
      <c r="M495" s="32"/>
      <c r="N495" s="79"/>
      <c r="O495" s="32"/>
      <c r="P495" s="32"/>
      <c r="Q495" s="32"/>
      <c r="R495" s="32"/>
      <c r="S495" s="32"/>
      <c r="T495" s="32"/>
      <c r="U495" s="32"/>
      <c r="V495" s="32"/>
    </row>
    <row r="496" spans="1:22" s="29" customFormat="1" x14ac:dyDescent="0.25">
      <c r="A496" s="32"/>
      <c r="B496" s="28"/>
      <c r="C496"/>
      <c r="D496"/>
      <c r="F496" s="30"/>
      <c r="I496" s="28"/>
      <c r="K496" s="31"/>
      <c r="L496" s="31"/>
      <c r="M496" s="32"/>
      <c r="N496" s="79"/>
      <c r="O496" s="32"/>
      <c r="P496" s="32"/>
      <c r="Q496" s="32"/>
      <c r="R496" s="32"/>
      <c r="S496" s="32"/>
      <c r="T496" s="32"/>
      <c r="U496" s="32"/>
      <c r="V496" s="32"/>
    </row>
    <row r="497" spans="1:22" s="29" customFormat="1" x14ac:dyDescent="0.25">
      <c r="A497" s="32"/>
      <c r="B497" s="28"/>
      <c r="C497"/>
      <c r="D497"/>
      <c r="F497" s="30"/>
      <c r="I497" s="28"/>
      <c r="K497" s="31"/>
      <c r="L497" s="31"/>
      <c r="M497" s="32"/>
      <c r="N497" s="79"/>
      <c r="O497" s="32"/>
      <c r="P497" s="32"/>
      <c r="Q497" s="32"/>
      <c r="R497" s="32"/>
      <c r="S497" s="32"/>
      <c r="T497" s="32"/>
      <c r="U497" s="32"/>
      <c r="V497" s="32"/>
    </row>
    <row r="498" spans="1:22" s="29" customFormat="1" x14ac:dyDescent="0.25">
      <c r="A498" s="32"/>
      <c r="B498" s="28"/>
      <c r="C498"/>
      <c r="D498"/>
      <c r="F498" s="30"/>
      <c r="I498" s="28"/>
      <c r="K498" s="31"/>
      <c r="L498" s="31"/>
      <c r="M498" s="32"/>
      <c r="N498" s="79"/>
      <c r="O498" s="32"/>
      <c r="P498" s="32"/>
      <c r="Q498" s="32"/>
      <c r="R498" s="32"/>
      <c r="S498" s="32"/>
      <c r="T498" s="32"/>
      <c r="U498" s="32"/>
      <c r="V498" s="32"/>
    </row>
    <row r="499" spans="1:22" s="29" customFormat="1" x14ac:dyDescent="0.25">
      <c r="A499" s="32"/>
      <c r="B499" s="28"/>
      <c r="C499"/>
      <c r="D499"/>
      <c r="F499" s="30"/>
      <c r="I499" s="28"/>
      <c r="K499" s="31"/>
      <c r="L499" s="31"/>
      <c r="M499" s="32"/>
      <c r="N499" s="79"/>
      <c r="O499" s="32"/>
      <c r="P499" s="32"/>
      <c r="Q499" s="32"/>
      <c r="R499" s="32"/>
      <c r="S499" s="32"/>
      <c r="T499" s="32"/>
      <c r="U499" s="32"/>
      <c r="V499" s="32"/>
    </row>
    <row r="500" spans="1:22" s="29" customFormat="1" x14ac:dyDescent="0.25">
      <c r="A500" s="32"/>
      <c r="B500" s="28"/>
      <c r="C500"/>
      <c r="D500"/>
      <c r="F500" s="30"/>
      <c r="I500" s="28"/>
      <c r="K500" s="31"/>
      <c r="L500" s="31"/>
      <c r="M500" s="32"/>
      <c r="N500" s="79"/>
      <c r="O500" s="32"/>
      <c r="P500" s="32"/>
      <c r="Q500" s="32"/>
      <c r="R500" s="32"/>
      <c r="S500" s="32"/>
      <c r="T500" s="32"/>
      <c r="U500" s="32"/>
      <c r="V500" s="32"/>
    </row>
    <row r="501" spans="1:22" s="29" customFormat="1" x14ac:dyDescent="0.25">
      <c r="A501" s="32"/>
      <c r="B501" s="28"/>
      <c r="C501"/>
      <c r="D501"/>
      <c r="F501" s="30"/>
      <c r="I501" s="28"/>
      <c r="K501" s="31"/>
      <c r="L501" s="31"/>
      <c r="M501" s="32"/>
      <c r="N501" s="79"/>
      <c r="O501" s="32"/>
      <c r="P501" s="32"/>
      <c r="Q501" s="32"/>
      <c r="R501" s="32"/>
      <c r="S501" s="32"/>
      <c r="T501" s="32"/>
      <c r="U501" s="32"/>
      <c r="V501" s="32"/>
    </row>
    <row r="502" spans="1:22" s="29" customFormat="1" x14ac:dyDescent="0.25">
      <c r="A502" s="32"/>
      <c r="B502" s="28"/>
      <c r="C502"/>
      <c r="D502"/>
      <c r="F502" s="30"/>
      <c r="I502" s="28"/>
      <c r="K502" s="31"/>
      <c r="L502" s="31"/>
      <c r="M502" s="32"/>
      <c r="N502" s="79"/>
      <c r="O502" s="32"/>
      <c r="P502" s="32"/>
      <c r="Q502" s="32"/>
      <c r="R502" s="32"/>
      <c r="S502" s="32"/>
      <c r="T502" s="32"/>
      <c r="U502" s="32"/>
      <c r="V502" s="32"/>
    </row>
    <row r="503" spans="1:22" s="29" customFormat="1" x14ac:dyDescent="0.25">
      <c r="A503" s="32"/>
      <c r="B503" s="28"/>
      <c r="C503"/>
      <c r="D503"/>
      <c r="F503" s="30"/>
      <c r="I503" s="28"/>
      <c r="K503" s="31"/>
      <c r="L503" s="31"/>
      <c r="M503" s="32"/>
      <c r="N503" s="79"/>
      <c r="O503" s="32"/>
      <c r="P503" s="32"/>
      <c r="Q503" s="32"/>
      <c r="R503" s="32"/>
      <c r="S503" s="32"/>
      <c r="T503" s="32"/>
      <c r="U503" s="32"/>
      <c r="V503" s="32"/>
    </row>
    <row r="504" spans="1:22" s="29" customFormat="1" x14ac:dyDescent="0.25">
      <c r="A504" s="32"/>
      <c r="B504" s="28"/>
      <c r="C504"/>
      <c r="D504"/>
      <c r="F504" s="30"/>
      <c r="I504" s="28"/>
      <c r="K504" s="31"/>
      <c r="L504" s="31"/>
      <c r="M504" s="32"/>
      <c r="N504" s="79"/>
      <c r="O504" s="32"/>
      <c r="P504" s="32"/>
      <c r="Q504" s="32"/>
      <c r="R504" s="32"/>
      <c r="S504" s="32"/>
      <c r="T504" s="32"/>
      <c r="U504" s="32"/>
      <c r="V504" s="32"/>
    </row>
    <row r="505" spans="1:22" s="29" customFormat="1" x14ac:dyDescent="0.25">
      <c r="A505" s="32"/>
      <c r="B505" s="28"/>
      <c r="C505"/>
      <c r="D505"/>
      <c r="F505" s="30"/>
      <c r="I505" s="28"/>
      <c r="K505" s="31"/>
      <c r="L505" s="31"/>
      <c r="M505" s="32"/>
      <c r="N505" s="79"/>
      <c r="O505" s="32"/>
      <c r="P505" s="32"/>
      <c r="Q505" s="32"/>
      <c r="R505" s="32"/>
      <c r="S505" s="32"/>
      <c r="T505" s="32"/>
      <c r="U505" s="32"/>
      <c r="V505" s="32"/>
    </row>
    <row r="506" spans="1:22" s="29" customFormat="1" x14ac:dyDescent="0.25">
      <c r="A506" s="32"/>
      <c r="B506" s="28"/>
      <c r="C506"/>
      <c r="D506"/>
      <c r="F506" s="30"/>
      <c r="I506" s="28"/>
      <c r="K506" s="31"/>
      <c r="L506" s="31"/>
      <c r="M506" s="32"/>
      <c r="N506" s="79"/>
      <c r="O506" s="32"/>
      <c r="P506" s="32"/>
      <c r="Q506" s="32"/>
      <c r="R506" s="32"/>
      <c r="S506" s="32"/>
      <c r="T506" s="32"/>
      <c r="U506" s="32"/>
      <c r="V506" s="32"/>
    </row>
    <row r="507" spans="1:22" s="29" customFormat="1" x14ac:dyDescent="0.25">
      <c r="A507" s="32"/>
      <c r="B507" s="28"/>
      <c r="C507"/>
      <c r="D507"/>
      <c r="F507" s="30"/>
      <c r="I507" s="28"/>
      <c r="K507" s="31"/>
      <c r="L507" s="31"/>
      <c r="M507" s="32"/>
      <c r="N507" s="79"/>
      <c r="O507" s="32"/>
      <c r="P507" s="32"/>
      <c r="Q507" s="32"/>
      <c r="R507" s="32"/>
      <c r="S507" s="32"/>
      <c r="T507" s="32"/>
      <c r="U507" s="32"/>
      <c r="V507" s="32"/>
    </row>
    <row r="508" spans="1:22" s="29" customFormat="1" x14ac:dyDescent="0.25">
      <c r="A508" s="32"/>
      <c r="B508" s="28"/>
      <c r="C508"/>
      <c r="D508"/>
      <c r="F508" s="30"/>
      <c r="I508" s="28"/>
      <c r="K508" s="31"/>
      <c r="L508" s="31"/>
      <c r="M508" s="32"/>
      <c r="N508" s="79"/>
      <c r="O508" s="32"/>
      <c r="P508" s="32"/>
      <c r="Q508" s="32"/>
      <c r="R508" s="32"/>
      <c r="S508" s="32"/>
      <c r="T508" s="32"/>
      <c r="U508" s="32"/>
      <c r="V508" s="32"/>
    </row>
    <row r="509" spans="1:22" s="29" customFormat="1" x14ac:dyDescent="0.25">
      <c r="A509" s="32"/>
      <c r="B509" s="28"/>
      <c r="C509"/>
      <c r="D509"/>
      <c r="F509" s="30"/>
      <c r="I509" s="28"/>
      <c r="K509" s="31"/>
      <c r="L509" s="31"/>
      <c r="M509" s="32"/>
      <c r="N509" s="79"/>
      <c r="O509" s="32"/>
      <c r="P509" s="32"/>
      <c r="Q509" s="32"/>
      <c r="R509" s="32"/>
      <c r="S509" s="32"/>
      <c r="T509" s="32"/>
      <c r="U509" s="32"/>
      <c r="V509" s="32"/>
    </row>
    <row r="510" spans="1:22" s="29" customFormat="1" x14ac:dyDescent="0.25">
      <c r="A510" s="32"/>
      <c r="B510" s="28"/>
      <c r="C510"/>
      <c r="D510"/>
      <c r="F510" s="30"/>
      <c r="I510" s="28"/>
      <c r="K510" s="31"/>
      <c r="L510" s="31"/>
      <c r="M510" s="32"/>
      <c r="N510" s="79"/>
      <c r="O510" s="32"/>
      <c r="P510" s="32"/>
      <c r="Q510" s="32"/>
      <c r="R510" s="32"/>
      <c r="S510" s="32"/>
      <c r="T510" s="32"/>
      <c r="U510" s="32"/>
      <c r="V510" s="32"/>
    </row>
    <row r="511" spans="1:22" s="29" customFormat="1" x14ac:dyDescent="0.25">
      <c r="A511" s="32"/>
      <c r="B511" s="28"/>
      <c r="C511"/>
      <c r="D511"/>
      <c r="F511" s="30"/>
      <c r="I511" s="28"/>
      <c r="K511" s="31"/>
      <c r="L511" s="31"/>
      <c r="M511" s="32"/>
      <c r="N511" s="79"/>
      <c r="O511" s="32"/>
      <c r="P511" s="32"/>
      <c r="Q511" s="32"/>
      <c r="R511" s="32"/>
      <c r="S511" s="32"/>
      <c r="T511" s="32"/>
      <c r="U511" s="32"/>
      <c r="V511" s="32"/>
    </row>
    <row r="512" spans="1:22" s="29" customFormat="1" x14ac:dyDescent="0.25">
      <c r="A512" s="32"/>
      <c r="B512" s="28"/>
      <c r="C512"/>
      <c r="D512"/>
      <c r="F512" s="30"/>
      <c r="I512" s="28"/>
      <c r="K512" s="31"/>
      <c r="L512" s="31"/>
      <c r="M512" s="32"/>
      <c r="N512" s="79"/>
      <c r="O512" s="32"/>
      <c r="P512" s="32"/>
      <c r="Q512" s="32"/>
      <c r="R512" s="32"/>
      <c r="S512" s="32"/>
      <c r="T512" s="32"/>
      <c r="U512" s="32"/>
      <c r="V512" s="32"/>
    </row>
    <row r="513" spans="1:22" s="29" customFormat="1" x14ac:dyDescent="0.25">
      <c r="A513" s="32"/>
      <c r="B513" s="28"/>
      <c r="C513"/>
      <c r="D513"/>
      <c r="F513" s="30"/>
      <c r="I513" s="28"/>
      <c r="K513" s="31"/>
      <c r="L513" s="31"/>
      <c r="M513" s="32"/>
      <c r="N513" s="79"/>
      <c r="O513" s="32"/>
      <c r="P513" s="32"/>
      <c r="Q513" s="32"/>
      <c r="R513" s="32"/>
      <c r="S513" s="32"/>
      <c r="T513" s="32"/>
      <c r="U513" s="32"/>
      <c r="V513" s="32"/>
    </row>
    <row r="514" spans="1:22" s="29" customFormat="1" x14ac:dyDescent="0.25">
      <c r="A514" s="32"/>
      <c r="B514" s="28"/>
      <c r="C514"/>
      <c r="D514"/>
      <c r="F514" s="30"/>
      <c r="I514" s="28"/>
      <c r="K514" s="31"/>
      <c r="L514" s="31"/>
      <c r="M514" s="32"/>
      <c r="N514" s="79"/>
      <c r="O514" s="32"/>
      <c r="P514" s="32"/>
      <c r="Q514" s="32"/>
      <c r="R514" s="32"/>
      <c r="S514" s="32"/>
      <c r="T514" s="32"/>
      <c r="U514" s="32"/>
      <c r="V514" s="32"/>
    </row>
    <row r="515" spans="1:22" s="29" customFormat="1" x14ac:dyDescent="0.25">
      <c r="A515" s="32"/>
      <c r="B515" s="28"/>
      <c r="C515"/>
      <c r="D515"/>
      <c r="F515" s="30"/>
      <c r="I515" s="28"/>
      <c r="K515" s="31"/>
      <c r="L515" s="31"/>
      <c r="M515" s="32"/>
      <c r="N515" s="79"/>
      <c r="O515" s="32"/>
      <c r="P515" s="32"/>
      <c r="Q515" s="32"/>
      <c r="R515" s="32"/>
      <c r="S515" s="32"/>
      <c r="T515" s="32"/>
      <c r="U515" s="32"/>
      <c r="V515" s="32"/>
    </row>
    <row r="516" spans="1:22" s="29" customFormat="1" x14ac:dyDescent="0.25">
      <c r="A516" s="32"/>
      <c r="B516" s="28"/>
      <c r="C516"/>
      <c r="D516"/>
      <c r="F516" s="30"/>
      <c r="I516" s="28"/>
      <c r="K516" s="31"/>
      <c r="L516" s="31"/>
      <c r="M516" s="32"/>
      <c r="N516" s="79"/>
      <c r="O516" s="32"/>
      <c r="P516" s="32"/>
      <c r="Q516" s="32"/>
      <c r="R516" s="32"/>
      <c r="S516" s="32"/>
      <c r="T516" s="32"/>
      <c r="U516" s="32"/>
      <c r="V516" s="32"/>
    </row>
    <row r="517" spans="1:22" s="29" customFormat="1" x14ac:dyDescent="0.25">
      <c r="A517" s="32"/>
      <c r="B517" s="28"/>
      <c r="C517"/>
      <c r="D517"/>
      <c r="F517" s="30"/>
      <c r="I517" s="28"/>
      <c r="K517" s="31"/>
      <c r="L517" s="31"/>
      <c r="M517" s="32"/>
      <c r="N517" s="79"/>
      <c r="O517" s="32"/>
      <c r="P517" s="32"/>
      <c r="Q517" s="32"/>
      <c r="R517" s="32"/>
      <c r="S517" s="32"/>
      <c r="T517" s="32"/>
      <c r="U517" s="32"/>
      <c r="V517" s="32"/>
    </row>
    <row r="518" spans="1:22" s="29" customFormat="1" x14ac:dyDescent="0.25">
      <c r="A518" s="32"/>
      <c r="B518" s="28"/>
      <c r="C518"/>
      <c r="D518"/>
      <c r="F518" s="30"/>
      <c r="I518" s="28"/>
      <c r="K518" s="31"/>
      <c r="L518" s="31"/>
      <c r="M518" s="32"/>
      <c r="N518" s="79"/>
      <c r="O518" s="32"/>
      <c r="P518" s="32"/>
      <c r="Q518" s="32"/>
      <c r="R518" s="32"/>
      <c r="S518" s="32"/>
      <c r="T518" s="32"/>
      <c r="U518" s="32"/>
      <c r="V518" s="32"/>
    </row>
    <row r="519" spans="1:22" s="29" customFormat="1" x14ac:dyDescent="0.25">
      <c r="A519" s="32"/>
      <c r="B519" s="28"/>
      <c r="C519"/>
      <c r="D519"/>
      <c r="F519" s="30"/>
      <c r="I519" s="28"/>
      <c r="K519" s="31"/>
      <c r="L519" s="31"/>
      <c r="M519" s="32"/>
      <c r="N519" s="79"/>
      <c r="O519" s="32"/>
      <c r="P519" s="32"/>
      <c r="Q519" s="32"/>
      <c r="R519" s="32"/>
      <c r="S519" s="32"/>
      <c r="T519" s="32"/>
      <c r="U519" s="32"/>
      <c r="V519" s="32"/>
    </row>
    <row r="520" spans="1:22" s="29" customFormat="1" x14ac:dyDescent="0.25">
      <c r="A520" s="32"/>
      <c r="B520" s="28"/>
      <c r="C520"/>
      <c r="D520"/>
      <c r="F520" s="30"/>
      <c r="I520" s="28"/>
      <c r="K520" s="31"/>
      <c r="L520" s="31"/>
      <c r="M520" s="32"/>
      <c r="N520" s="79"/>
      <c r="O520" s="32"/>
      <c r="P520" s="32"/>
      <c r="Q520" s="32"/>
      <c r="R520" s="32"/>
      <c r="S520" s="32"/>
      <c r="T520" s="32"/>
      <c r="U520" s="32"/>
      <c r="V520" s="32"/>
    </row>
    <row r="521" spans="1:22" s="29" customFormat="1" x14ac:dyDescent="0.25">
      <c r="A521" s="32"/>
      <c r="B521" s="28"/>
      <c r="C521"/>
      <c r="D521"/>
      <c r="F521" s="30"/>
      <c r="I521" s="28"/>
      <c r="K521" s="31"/>
      <c r="L521" s="31"/>
      <c r="M521" s="32"/>
      <c r="N521" s="79"/>
      <c r="O521" s="32"/>
      <c r="P521" s="32"/>
      <c r="Q521" s="32"/>
      <c r="R521" s="32"/>
      <c r="S521" s="32"/>
      <c r="T521" s="32"/>
      <c r="U521" s="32"/>
      <c r="V521" s="32"/>
    </row>
    <row r="522" spans="1:22" s="29" customFormat="1" x14ac:dyDescent="0.25">
      <c r="A522" s="32"/>
      <c r="B522" s="28"/>
      <c r="C522"/>
      <c r="D522"/>
      <c r="F522" s="30"/>
      <c r="I522" s="28"/>
      <c r="K522" s="31"/>
      <c r="L522" s="31"/>
      <c r="M522" s="32"/>
      <c r="N522" s="79"/>
      <c r="O522" s="32"/>
      <c r="P522" s="32"/>
      <c r="Q522" s="32"/>
      <c r="R522" s="32"/>
      <c r="S522" s="32"/>
      <c r="T522" s="32"/>
      <c r="U522" s="32"/>
      <c r="V522" s="32"/>
    </row>
    <row r="523" spans="1:22" s="29" customFormat="1" x14ac:dyDescent="0.25">
      <c r="A523" s="32"/>
      <c r="B523" s="28"/>
      <c r="C523"/>
      <c r="D523"/>
      <c r="F523" s="30"/>
      <c r="I523" s="28"/>
      <c r="K523" s="31"/>
      <c r="L523" s="31"/>
      <c r="M523" s="32"/>
      <c r="N523" s="79"/>
      <c r="O523" s="32"/>
      <c r="P523" s="32"/>
      <c r="Q523" s="32"/>
      <c r="R523" s="32"/>
      <c r="S523" s="32"/>
      <c r="T523" s="32"/>
      <c r="U523" s="32"/>
      <c r="V523" s="32"/>
    </row>
    <row r="524" spans="1:22" s="29" customFormat="1" x14ac:dyDescent="0.25">
      <c r="A524" s="32"/>
      <c r="B524" s="28"/>
      <c r="C524"/>
      <c r="D524"/>
      <c r="F524" s="30"/>
      <c r="I524" s="28"/>
      <c r="K524" s="31"/>
      <c r="L524" s="31"/>
      <c r="M524" s="32"/>
      <c r="N524" s="79"/>
      <c r="O524" s="32"/>
      <c r="P524" s="32"/>
      <c r="Q524" s="32"/>
      <c r="R524" s="32"/>
      <c r="S524" s="32"/>
      <c r="T524" s="32"/>
      <c r="U524" s="32"/>
      <c r="V524" s="32"/>
    </row>
    <row r="525" spans="1:22" s="29" customFormat="1" x14ac:dyDescent="0.25">
      <c r="A525" s="32"/>
      <c r="B525" s="28"/>
      <c r="C525"/>
      <c r="D525"/>
      <c r="F525" s="30"/>
      <c r="I525" s="28"/>
      <c r="K525" s="31"/>
      <c r="L525" s="31"/>
      <c r="M525" s="32"/>
      <c r="N525" s="79"/>
      <c r="O525" s="32"/>
      <c r="P525" s="32"/>
      <c r="Q525" s="32"/>
      <c r="R525" s="32"/>
      <c r="S525" s="32"/>
      <c r="T525" s="32"/>
      <c r="U525" s="32"/>
      <c r="V525" s="32"/>
    </row>
    <row r="526" spans="1:22" s="29" customFormat="1" x14ac:dyDescent="0.25">
      <c r="A526" s="32"/>
      <c r="B526" s="28"/>
      <c r="C526"/>
      <c r="D526"/>
      <c r="F526" s="30"/>
      <c r="I526" s="28"/>
      <c r="K526" s="31"/>
      <c r="L526" s="31"/>
      <c r="M526" s="32"/>
      <c r="N526" s="79"/>
      <c r="O526" s="32"/>
      <c r="P526" s="32"/>
      <c r="Q526" s="32"/>
      <c r="R526" s="32"/>
      <c r="S526" s="32"/>
      <c r="T526" s="32"/>
      <c r="U526" s="32"/>
      <c r="V526" s="32"/>
    </row>
    <row r="527" spans="1:22" s="29" customFormat="1" x14ac:dyDescent="0.25">
      <c r="A527" s="32"/>
      <c r="B527" s="28"/>
      <c r="C527"/>
      <c r="D527"/>
      <c r="F527" s="30"/>
      <c r="I527" s="28"/>
      <c r="K527" s="31"/>
      <c r="L527" s="31"/>
      <c r="M527" s="32"/>
      <c r="N527" s="79"/>
      <c r="O527" s="32"/>
      <c r="P527" s="32"/>
      <c r="Q527" s="32"/>
      <c r="R527" s="32"/>
      <c r="S527" s="32"/>
      <c r="T527" s="32"/>
      <c r="U527" s="32"/>
      <c r="V527" s="32"/>
    </row>
    <row r="528" spans="1:22" s="29" customFormat="1" x14ac:dyDescent="0.25">
      <c r="A528" s="32"/>
      <c r="B528" s="28"/>
      <c r="C528"/>
      <c r="D528"/>
      <c r="F528" s="30"/>
      <c r="I528" s="28"/>
      <c r="K528" s="31"/>
      <c r="L528" s="31"/>
      <c r="M528" s="32"/>
      <c r="N528" s="79"/>
      <c r="O528" s="32"/>
      <c r="P528" s="32"/>
      <c r="Q528" s="32"/>
      <c r="R528" s="32"/>
      <c r="S528" s="32"/>
      <c r="T528" s="32"/>
      <c r="U528" s="32"/>
      <c r="V528" s="32"/>
    </row>
    <row r="529" spans="1:22" s="29" customFormat="1" x14ac:dyDescent="0.25">
      <c r="A529" s="32"/>
      <c r="B529" s="28"/>
      <c r="C529"/>
      <c r="D529"/>
      <c r="F529" s="30"/>
      <c r="I529" s="28"/>
      <c r="K529" s="31"/>
      <c r="L529" s="31"/>
      <c r="M529" s="32"/>
      <c r="N529" s="79"/>
      <c r="O529" s="32"/>
      <c r="P529" s="32"/>
      <c r="Q529" s="32"/>
      <c r="R529" s="32"/>
      <c r="S529" s="32"/>
      <c r="T529" s="32"/>
      <c r="U529" s="32"/>
      <c r="V529" s="32"/>
    </row>
    <row r="530" spans="1:22" s="29" customFormat="1" x14ac:dyDescent="0.25">
      <c r="A530" s="32"/>
      <c r="B530" s="28"/>
      <c r="C530"/>
      <c r="D530"/>
      <c r="F530" s="30"/>
      <c r="I530" s="28"/>
      <c r="K530" s="31"/>
      <c r="L530" s="31"/>
      <c r="M530" s="32"/>
      <c r="N530" s="79"/>
      <c r="O530" s="32"/>
      <c r="P530" s="32"/>
      <c r="Q530" s="32"/>
      <c r="R530" s="32"/>
      <c r="S530" s="32"/>
      <c r="T530" s="32"/>
      <c r="U530" s="32"/>
      <c r="V530" s="32"/>
    </row>
    <row r="531" spans="1:22" s="29" customFormat="1" x14ac:dyDescent="0.25">
      <c r="A531" s="32"/>
      <c r="B531" s="28"/>
      <c r="C531"/>
      <c r="D531"/>
      <c r="F531" s="30"/>
      <c r="I531" s="28"/>
      <c r="K531" s="31"/>
      <c r="L531" s="31"/>
      <c r="M531" s="32"/>
      <c r="N531" s="79"/>
      <c r="O531" s="32"/>
      <c r="P531" s="32"/>
      <c r="Q531" s="32"/>
      <c r="R531" s="32"/>
      <c r="S531" s="32"/>
      <c r="T531" s="32"/>
      <c r="U531" s="32"/>
      <c r="V531" s="32"/>
    </row>
    <row r="532" spans="1:22" s="29" customFormat="1" x14ac:dyDescent="0.25">
      <c r="A532" s="32"/>
      <c r="B532" s="28"/>
      <c r="C532"/>
      <c r="D532"/>
      <c r="F532" s="30"/>
      <c r="I532" s="28"/>
      <c r="K532" s="31"/>
      <c r="L532" s="31"/>
      <c r="M532" s="32"/>
      <c r="N532" s="79"/>
      <c r="O532" s="32"/>
      <c r="P532" s="32"/>
      <c r="Q532" s="32"/>
      <c r="R532" s="32"/>
      <c r="S532" s="32"/>
      <c r="T532" s="32"/>
      <c r="U532" s="32"/>
      <c r="V532" s="32"/>
    </row>
    <row r="533" spans="1:22" s="29" customFormat="1" x14ac:dyDescent="0.25">
      <c r="A533" s="32"/>
      <c r="B533" s="28"/>
      <c r="C533"/>
      <c r="D533"/>
      <c r="F533" s="30"/>
      <c r="I533" s="28"/>
      <c r="K533" s="31"/>
      <c r="L533" s="31"/>
      <c r="M533" s="32"/>
      <c r="N533" s="79"/>
      <c r="O533" s="32"/>
      <c r="P533" s="32"/>
      <c r="Q533" s="32"/>
      <c r="R533" s="32"/>
      <c r="S533" s="32"/>
      <c r="T533" s="32"/>
      <c r="U533" s="32"/>
      <c r="V533" s="32"/>
    </row>
    <row r="534" spans="1:22" s="29" customFormat="1" x14ac:dyDescent="0.25">
      <c r="A534" s="32"/>
      <c r="B534" s="28"/>
      <c r="C534"/>
      <c r="D534"/>
      <c r="F534" s="30"/>
      <c r="I534" s="28"/>
      <c r="K534" s="31"/>
      <c r="L534" s="31"/>
      <c r="M534" s="32"/>
      <c r="N534" s="79"/>
      <c r="O534" s="32"/>
      <c r="P534" s="32"/>
      <c r="Q534" s="32"/>
      <c r="R534" s="32"/>
      <c r="S534" s="32"/>
      <c r="T534" s="32"/>
      <c r="U534" s="32"/>
      <c r="V534" s="32"/>
    </row>
    <row r="535" spans="1:22" s="29" customFormat="1" x14ac:dyDescent="0.25">
      <c r="A535" s="32"/>
      <c r="B535" s="28"/>
      <c r="C535"/>
      <c r="D535"/>
      <c r="F535" s="30"/>
      <c r="I535" s="28"/>
      <c r="K535" s="31"/>
      <c r="L535" s="31"/>
      <c r="M535" s="32"/>
      <c r="N535" s="79"/>
      <c r="O535" s="32"/>
      <c r="P535" s="32"/>
      <c r="Q535" s="32"/>
      <c r="R535" s="32"/>
      <c r="S535" s="32"/>
      <c r="T535" s="32"/>
      <c r="U535" s="32"/>
      <c r="V535" s="32"/>
    </row>
    <row r="536" spans="1:22" s="29" customFormat="1" x14ac:dyDescent="0.25">
      <c r="A536" s="32"/>
      <c r="B536" s="28"/>
      <c r="C536"/>
      <c r="D536"/>
      <c r="F536" s="30"/>
      <c r="I536" s="28"/>
      <c r="K536" s="31"/>
      <c r="L536" s="31"/>
      <c r="M536" s="32"/>
      <c r="N536" s="79"/>
      <c r="O536" s="32"/>
      <c r="P536" s="32"/>
      <c r="Q536" s="32"/>
      <c r="R536" s="32"/>
      <c r="S536" s="32"/>
      <c r="T536" s="32"/>
      <c r="U536" s="32"/>
      <c r="V536" s="32"/>
    </row>
    <row r="537" spans="1:22" s="29" customFormat="1" x14ac:dyDescent="0.25">
      <c r="A537" s="32"/>
      <c r="B537" s="28"/>
      <c r="C537"/>
      <c r="D537"/>
      <c r="F537" s="30"/>
      <c r="I537" s="28"/>
      <c r="K537" s="31"/>
      <c r="L537" s="31"/>
      <c r="M537" s="32"/>
      <c r="N537" s="79"/>
      <c r="O537" s="32"/>
      <c r="P537" s="32"/>
      <c r="Q537" s="32"/>
      <c r="R537" s="32"/>
      <c r="S537" s="32"/>
      <c r="T537" s="32"/>
      <c r="U537" s="32"/>
      <c r="V537" s="32"/>
    </row>
    <row r="538" spans="1:22" s="29" customFormat="1" x14ac:dyDescent="0.25">
      <c r="A538" s="32"/>
      <c r="B538" s="28"/>
      <c r="C538"/>
      <c r="D538"/>
      <c r="F538" s="30"/>
      <c r="I538" s="28"/>
      <c r="K538" s="31"/>
      <c r="L538" s="31"/>
      <c r="M538" s="32"/>
      <c r="N538" s="79"/>
      <c r="O538" s="32"/>
      <c r="P538" s="32"/>
      <c r="Q538" s="32"/>
      <c r="R538" s="32"/>
      <c r="S538" s="32"/>
      <c r="T538" s="32"/>
      <c r="U538" s="32"/>
      <c r="V538" s="32"/>
    </row>
    <row r="539" spans="1:22" s="29" customFormat="1" x14ac:dyDescent="0.25">
      <c r="A539" s="32"/>
      <c r="B539" s="28"/>
      <c r="C539"/>
      <c r="D539"/>
      <c r="F539" s="30"/>
      <c r="I539" s="28"/>
      <c r="K539" s="31"/>
      <c r="L539" s="31"/>
      <c r="M539" s="32"/>
      <c r="N539" s="79"/>
      <c r="O539" s="32"/>
      <c r="P539" s="32"/>
      <c r="Q539" s="32"/>
      <c r="R539" s="32"/>
      <c r="S539" s="32"/>
      <c r="T539" s="32"/>
      <c r="U539" s="32"/>
      <c r="V539" s="32"/>
    </row>
    <row r="540" spans="1:22" s="29" customFormat="1" x14ac:dyDescent="0.25">
      <c r="A540" s="32"/>
      <c r="B540" s="28"/>
      <c r="C540"/>
      <c r="D540"/>
      <c r="F540" s="30"/>
      <c r="I540" s="28"/>
      <c r="K540" s="31"/>
      <c r="L540" s="31"/>
      <c r="M540" s="32"/>
      <c r="N540" s="79"/>
      <c r="O540" s="32"/>
      <c r="P540" s="32"/>
      <c r="Q540" s="32"/>
      <c r="R540" s="32"/>
      <c r="S540" s="32"/>
      <c r="T540" s="32"/>
      <c r="U540" s="32"/>
      <c r="V540" s="32"/>
    </row>
    <row r="541" spans="1:22" s="29" customFormat="1" x14ac:dyDescent="0.25">
      <c r="A541" s="32"/>
      <c r="B541" s="28"/>
      <c r="C541"/>
      <c r="D541"/>
      <c r="F541" s="30"/>
      <c r="I541" s="28"/>
      <c r="K541" s="31"/>
      <c r="L541" s="31"/>
      <c r="M541" s="32"/>
      <c r="N541" s="79"/>
      <c r="O541" s="32"/>
      <c r="P541" s="32"/>
      <c r="Q541" s="32"/>
      <c r="R541" s="32"/>
      <c r="S541" s="32"/>
      <c r="T541" s="32"/>
      <c r="U541" s="32"/>
      <c r="V541" s="32"/>
    </row>
    <row r="542" spans="1:22" s="29" customFormat="1" x14ac:dyDescent="0.25">
      <c r="A542" s="32"/>
      <c r="B542" s="28"/>
      <c r="C542"/>
      <c r="D542"/>
      <c r="F542" s="30"/>
      <c r="I542" s="28"/>
      <c r="K542" s="31"/>
      <c r="L542" s="31"/>
      <c r="M542" s="32"/>
      <c r="N542" s="79"/>
      <c r="O542" s="32"/>
      <c r="P542" s="32"/>
      <c r="Q542" s="32"/>
      <c r="R542" s="32"/>
      <c r="S542" s="32"/>
      <c r="T542" s="32"/>
      <c r="U542" s="32"/>
      <c r="V542" s="32"/>
    </row>
    <row r="543" spans="1:22" s="29" customFormat="1" x14ac:dyDescent="0.25">
      <c r="A543" s="32"/>
      <c r="B543" s="28"/>
      <c r="C543"/>
      <c r="D543"/>
      <c r="F543" s="30"/>
      <c r="I543" s="28"/>
      <c r="K543" s="31"/>
      <c r="L543" s="31"/>
      <c r="M543" s="32"/>
      <c r="N543" s="79"/>
      <c r="O543" s="32"/>
      <c r="P543" s="32"/>
      <c r="Q543" s="32"/>
      <c r="R543" s="32"/>
      <c r="S543" s="32"/>
      <c r="T543" s="32"/>
      <c r="U543" s="32"/>
      <c r="V543" s="32"/>
    </row>
    <row r="544" spans="1:22" s="29" customFormat="1" x14ac:dyDescent="0.25">
      <c r="A544" s="32"/>
      <c r="B544" s="28"/>
      <c r="C544"/>
      <c r="D544"/>
      <c r="F544" s="30"/>
      <c r="I544" s="28"/>
      <c r="K544" s="31"/>
      <c r="L544" s="31"/>
      <c r="M544" s="32"/>
      <c r="N544" s="79"/>
      <c r="O544" s="32"/>
      <c r="P544" s="32"/>
      <c r="Q544" s="32"/>
      <c r="R544" s="32"/>
      <c r="S544" s="32"/>
      <c r="T544" s="32"/>
      <c r="U544" s="32"/>
      <c r="V544" s="32"/>
    </row>
    <row r="545" spans="1:22" s="29" customFormat="1" x14ac:dyDescent="0.25">
      <c r="A545" s="32"/>
      <c r="B545" s="28"/>
      <c r="C545"/>
      <c r="D545"/>
      <c r="F545" s="30"/>
      <c r="I545" s="28"/>
      <c r="K545" s="31"/>
      <c r="L545" s="31"/>
      <c r="M545" s="32"/>
      <c r="N545" s="79"/>
      <c r="O545" s="32"/>
      <c r="P545" s="32"/>
      <c r="Q545" s="32"/>
      <c r="R545" s="32"/>
      <c r="S545" s="32"/>
      <c r="T545" s="32"/>
      <c r="U545" s="32"/>
      <c r="V545" s="32"/>
    </row>
    <row r="546" spans="1:22" s="29" customFormat="1" x14ac:dyDescent="0.25">
      <c r="A546" s="32"/>
      <c r="B546" s="28"/>
      <c r="C546"/>
      <c r="D546"/>
      <c r="F546" s="30"/>
      <c r="I546" s="28"/>
      <c r="K546" s="31"/>
      <c r="L546" s="31"/>
      <c r="M546" s="32"/>
      <c r="N546" s="79"/>
      <c r="O546" s="32"/>
      <c r="P546" s="32"/>
      <c r="Q546" s="32"/>
      <c r="R546" s="32"/>
      <c r="S546" s="32"/>
      <c r="T546" s="32"/>
      <c r="U546" s="32"/>
      <c r="V546" s="32"/>
    </row>
    <row r="547" spans="1:22" s="29" customFormat="1" x14ac:dyDescent="0.25">
      <c r="A547" s="32"/>
      <c r="B547" s="28"/>
      <c r="C547"/>
      <c r="D547"/>
      <c r="F547" s="30"/>
      <c r="I547" s="28"/>
      <c r="K547" s="31"/>
      <c r="L547" s="31"/>
      <c r="M547" s="32"/>
      <c r="N547" s="79"/>
      <c r="O547" s="32"/>
      <c r="P547" s="32"/>
      <c r="Q547" s="32"/>
      <c r="R547" s="32"/>
      <c r="S547" s="32"/>
      <c r="T547" s="32"/>
      <c r="U547" s="32"/>
      <c r="V547" s="32"/>
    </row>
    <row r="548" spans="1:22" s="29" customFormat="1" x14ac:dyDescent="0.25">
      <c r="A548" s="32"/>
      <c r="B548" s="28"/>
      <c r="C548"/>
      <c r="D548"/>
      <c r="F548" s="30"/>
      <c r="I548" s="28"/>
      <c r="K548" s="31"/>
      <c r="L548" s="31"/>
      <c r="M548" s="32"/>
      <c r="N548" s="79"/>
      <c r="O548" s="32"/>
      <c r="P548" s="32"/>
      <c r="Q548" s="32"/>
      <c r="R548" s="32"/>
      <c r="S548" s="32"/>
      <c r="T548" s="32"/>
      <c r="U548" s="32"/>
      <c r="V548" s="32"/>
    </row>
    <row r="549" spans="1:22" s="29" customFormat="1" x14ac:dyDescent="0.25">
      <c r="A549" s="32"/>
      <c r="B549" s="28"/>
      <c r="C549"/>
      <c r="D549"/>
      <c r="F549" s="30"/>
      <c r="I549" s="28"/>
      <c r="K549" s="31"/>
      <c r="L549" s="31"/>
      <c r="M549" s="32"/>
      <c r="N549" s="79"/>
      <c r="O549" s="32"/>
      <c r="P549" s="32"/>
      <c r="Q549" s="32"/>
      <c r="R549" s="32"/>
      <c r="S549" s="32"/>
      <c r="T549" s="32"/>
      <c r="U549" s="32"/>
      <c r="V549" s="32"/>
    </row>
    <row r="550" spans="1:22" s="29" customFormat="1" x14ac:dyDescent="0.25">
      <c r="A550" s="32"/>
      <c r="B550" s="28"/>
      <c r="C550"/>
      <c r="D550"/>
      <c r="F550" s="30"/>
      <c r="I550" s="28"/>
      <c r="K550" s="31"/>
      <c r="L550" s="31"/>
      <c r="M550" s="32"/>
      <c r="N550" s="79"/>
      <c r="O550" s="32"/>
      <c r="P550" s="32"/>
      <c r="Q550" s="32"/>
      <c r="R550" s="32"/>
      <c r="S550" s="32"/>
      <c r="T550" s="32"/>
      <c r="U550" s="32"/>
      <c r="V550" s="32"/>
    </row>
    <row r="551" spans="1:22" s="29" customFormat="1" x14ac:dyDescent="0.25">
      <c r="A551" s="32"/>
      <c r="B551" s="28"/>
      <c r="C551"/>
      <c r="D551"/>
      <c r="F551" s="30"/>
      <c r="I551" s="28"/>
      <c r="K551" s="31"/>
      <c r="L551" s="31"/>
      <c r="M551" s="32"/>
      <c r="N551" s="79"/>
      <c r="O551" s="32"/>
      <c r="P551" s="32"/>
      <c r="Q551" s="32"/>
      <c r="R551" s="32"/>
      <c r="S551" s="32"/>
      <c r="T551" s="32"/>
      <c r="U551" s="32"/>
      <c r="V551" s="32"/>
    </row>
    <row r="552" spans="1:22" s="29" customFormat="1" x14ac:dyDescent="0.25">
      <c r="A552" s="32"/>
      <c r="B552" s="28"/>
      <c r="C552"/>
      <c r="D552"/>
      <c r="F552" s="30"/>
      <c r="I552" s="28"/>
      <c r="K552" s="31"/>
      <c r="L552" s="31"/>
      <c r="M552" s="32"/>
      <c r="N552" s="79"/>
      <c r="O552" s="32"/>
      <c r="P552" s="32"/>
      <c r="Q552" s="32"/>
      <c r="R552" s="32"/>
      <c r="S552" s="32"/>
      <c r="T552" s="32"/>
      <c r="U552" s="32"/>
      <c r="V552" s="32"/>
    </row>
    <row r="553" spans="1:22" s="29" customFormat="1" x14ac:dyDescent="0.25">
      <c r="A553" s="32"/>
      <c r="B553" s="28"/>
      <c r="C553"/>
      <c r="D553"/>
      <c r="F553" s="30"/>
      <c r="I553" s="28"/>
      <c r="K553" s="31"/>
      <c r="L553" s="31"/>
      <c r="M553" s="32"/>
      <c r="N553" s="79"/>
      <c r="O553" s="32"/>
      <c r="P553" s="32"/>
      <c r="Q553" s="32"/>
      <c r="R553" s="32"/>
      <c r="S553" s="32"/>
      <c r="T553" s="32"/>
      <c r="U553" s="32"/>
      <c r="V553" s="32"/>
    </row>
    <row r="554" spans="1:22" s="29" customFormat="1" x14ac:dyDescent="0.25">
      <c r="A554" s="32"/>
      <c r="B554" s="28"/>
      <c r="C554"/>
      <c r="D554"/>
      <c r="F554" s="30"/>
      <c r="I554" s="28"/>
      <c r="K554" s="31"/>
      <c r="L554" s="31"/>
      <c r="M554" s="32"/>
      <c r="N554" s="79"/>
      <c r="O554" s="32"/>
      <c r="P554" s="32"/>
      <c r="Q554" s="32"/>
      <c r="R554" s="32"/>
      <c r="S554" s="32"/>
      <c r="T554" s="32"/>
      <c r="U554" s="32"/>
      <c r="V554" s="32"/>
    </row>
    <row r="555" spans="1:22" s="29" customFormat="1" x14ac:dyDescent="0.25">
      <c r="A555" s="32"/>
      <c r="B555" s="28"/>
      <c r="C555"/>
      <c r="D555"/>
      <c r="F555" s="30"/>
      <c r="I555" s="28"/>
      <c r="K555" s="31"/>
      <c r="L555" s="31"/>
      <c r="M555" s="32"/>
      <c r="N555" s="79"/>
      <c r="O555" s="32"/>
      <c r="P555" s="32"/>
      <c r="Q555" s="32"/>
      <c r="R555" s="32"/>
      <c r="S555" s="32"/>
      <c r="T555" s="32"/>
      <c r="U555" s="32"/>
      <c r="V555" s="32"/>
    </row>
    <row r="556" spans="1:22" s="29" customFormat="1" x14ac:dyDescent="0.25">
      <c r="A556" s="32"/>
      <c r="B556" s="28"/>
      <c r="C556"/>
      <c r="D556"/>
      <c r="F556" s="30"/>
      <c r="I556" s="28"/>
      <c r="K556" s="31"/>
      <c r="L556" s="31"/>
      <c r="M556" s="32"/>
      <c r="N556" s="79"/>
      <c r="O556" s="32"/>
      <c r="P556" s="32"/>
      <c r="Q556" s="32"/>
      <c r="R556" s="32"/>
      <c r="S556" s="32"/>
      <c r="T556" s="32"/>
      <c r="U556" s="32"/>
      <c r="V556" s="32"/>
    </row>
    <row r="557" spans="1:22" s="29" customFormat="1" x14ac:dyDescent="0.25">
      <c r="A557" s="32"/>
      <c r="B557" s="28"/>
      <c r="C557"/>
      <c r="D557"/>
      <c r="F557" s="30"/>
      <c r="I557" s="28"/>
      <c r="K557" s="31"/>
      <c r="L557" s="31"/>
      <c r="M557" s="32"/>
      <c r="N557" s="79"/>
      <c r="O557" s="32"/>
      <c r="P557" s="32"/>
      <c r="Q557" s="32"/>
      <c r="R557" s="32"/>
      <c r="S557" s="32"/>
      <c r="T557" s="32"/>
      <c r="U557" s="32"/>
      <c r="V557" s="32"/>
    </row>
    <row r="558" spans="1:22" s="29" customFormat="1" x14ac:dyDescent="0.25">
      <c r="A558" s="32"/>
      <c r="B558" s="28"/>
      <c r="C558"/>
      <c r="D558"/>
      <c r="F558" s="30"/>
      <c r="I558" s="28"/>
      <c r="K558" s="31"/>
      <c r="L558" s="31"/>
      <c r="M558" s="32"/>
      <c r="N558" s="79"/>
      <c r="O558" s="32"/>
      <c r="P558" s="32"/>
      <c r="Q558" s="32"/>
      <c r="R558" s="32"/>
      <c r="S558" s="32"/>
      <c r="T558" s="32"/>
      <c r="U558" s="32"/>
      <c r="V558" s="32"/>
    </row>
    <row r="559" spans="1:22" s="29" customFormat="1" x14ac:dyDescent="0.25">
      <c r="A559" s="32"/>
      <c r="B559" s="28"/>
      <c r="C559"/>
      <c r="D559"/>
      <c r="F559" s="30"/>
      <c r="I559" s="28"/>
      <c r="K559" s="31"/>
      <c r="L559" s="31"/>
      <c r="M559" s="32"/>
      <c r="N559" s="79"/>
      <c r="O559" s="32"/>
      <c r="P559" s="32"/>
      <c r="Q559" s="32"/>
      <c r="R559" s="32"/>
      <c r="S559" s="32"/>
      <c r="T559" s="32"/>
      <c r="U559" s="32"/>
      <c r="V559" s="32"/>
    </row>
    <row r="560" spans="1:22" s="29" customFormat="1" x14ac:dyDescent="0.25">
      <c r="A560" s="32"/>
      <c r="B560" s="28"/>
      <c r="C560"/>
      <c r="D560"/>
      <c r="F560" s="30"/>
      <c r="I560" s="28"/>
      <c r="K560" s="31"/>
      <c r="L560" s="31"/>
      <c r="M560" s="32"/>
      <c r="N560" s="79"/>
      <c r="O560" s="32"/>
      <c r="P560" s="32"/>
      <c r="Q560" s="32"/>
      <c r="R560" s="32"/>
      <c r="S560" s="32"/>
      <c r="T560" s="32"/>
      <c r="U560" s="32"/>
      <c r="V560" s="32"/>
    </row>
    <row r="561" spans="1:22" s="29" customFormat="1" x14ac:dyDescent="0.25">
      <c r="A561" s="32"/>
      <c r="B561" s="28"/>
      <c r="C561"/>
      <c r="D561"/>
      <c r="F561" s="30"/>
      <c r="I561" s="28"/>
      <c r="K561" s="31"/>
      <c r="L561" s="31"/>
      <c r="M561" s="32"/>
      <c r="N561" s="79"/>
      <c r="O561" s="32"/>
      <c r="P561" s="32"/>
      <c r="Q561" s="32"/>
      <c r="R561" s="32"/>
      <c r="S561" s="32"/>
      <c r="T561" s="32"/>
      <c r="U561" s="32"/>
      <c r="V561" s="32"/>
    </row>
    <row r="562" spans="1:22" s="29" customFormat="1" x14ac:dyDescent="0.25">
      <c r="A562" s="32"/>
      <c r="B562" s="28"/>
      <c r="C562"/>
      <c r="D562"/>
      <c r="F562" s="30"/>
      <c r="I562" s="28"/>
      <c r="K562" s="31"/>
      <c r="L562" s="31"/>
      <c r="M562" s="32"/>
      <c r="N562" s="79"/>
      <c r="O562" s="32"/>
      <c r="P562" s="32"/>
      <c r="Q562" s="32"/>
      <c r="R562" s="32"/>
      <c r="S562" s="32"/>
      <c r="T562" s="32"/>
      <c r="U562" s="32"/>
      <c r="V562" s="32"/>
    </row>
    <row r="563" spans="1:22" s="29" customFormat="1" x14ac:dyDescent="0.25">
      <c r="A563" s="32"/>
      <c r="B563" s="28"/>
      <c r="C563"/>
      <c r="D563"/>
      <c r="F563" s="30"/>
      <c r="I563" s="28"/>
      <c r="K563" s="31"/>
      <c r="L563" s="31"/>
      <c r="M563" s="32"/>
      <c r="N563" s="79"/>
      <c r="O563" s="32"/>
      <c r="P563" s="32"/>
      <c r="Q563" s="32"/>
      <c r="R563" s="32"/>
      <c r="S563" s="32"/>
      <c r="T563" s="32"/>
      <c r="U563" s="32"/>
      <c r="V563" s="32"/>
    </row>
    <row r="564" spans="1:22" s="29" customFormat="1" x14ac:dyDescent="0.25">
      <c r="A564" s="32"/>
      <c r="B564" s="28"/>
      <c r="C564"/>
      <c r="D564"/>
      <c r="F564" s="30"/>
      <c r="I564" s="28"/>
      <c r="K564" s="31"/>
      <c r="L564" s="31"/>
      <c r="M564" s="32"/>
      <c r="N564" s="79"/>
      <c r="O564" s="32"/>
      <c r="P564" s="32"/>
      <c r="Q564" s="32"/>
      <c r="R564" s="32"/>
      <c r="S564" s="32"/>
      <c r="T564" s="32"/>
      <c r="U564" s="32"/>
      <c r="V564" s="32"/>
    </row>
    <row r="565" spans="1:22" s="29" customFormat="1" x14ac:dyDescent="0.25">
      <c r="A565" s="32"/>
      <c r="B565" s="28"/>
      <c r="C565"/>
      <c r="D565"/>
      <c r="F565" s="30"/>
      <c r="I565" s="28"/>
      <c r="K565" s="31"/>
      <c r="L565" s="31"/>
      <c r="M565" s="32"/>
      <c r="N565" s="79"/>
      <c r="O565" s="32"/>
      <c r="P565" s="32"/>
      <c r="Q565" s="32"/>
      <c r="R565" s="32"/>
      <c r="S565" s="32"/>
      <c r="T565" s="32"/>
      <c r="U565" s="32"/>
      <c r="V565" s="32"/>
    </row>
    <row r="566" spans="1:22" s="29" customFormat="1" x14ac:dyDescent="0.25">
      <c r="A566" s="32"/>
      <c r="B566" s="28"/>
      <c r="C566"/>
      <c r="D566"/>
      <c r="F566" s="30"/>
      <c r="I566" s="28"/>
      <c r="K566" s="31"/>
      <c r="L566" s="31"/>
      <c r="M566" s="32"/>
      <c r="N566" s="79"/>
      <c r="O566" s="32"/>
      <c r="P566" s="32"/>
      <c r="Q566" s="32"/>
      <c r="R566" s="32"/>
      <c r="S566" s="32"/>
      <c r="T566" s="32"/>
      <c r="U566" s="32"/>
      <c r="V566" s="32"/>
    </row>
    <row r="567" spans="1:22" s="29" customFormat="1" x14ac:dyDescent="0.25">
      <c r="A567" s="32"/>
      <c r="B567" s="28"/>
      <c r="C567"/>
      <c r="D567"/>
      <c r="F567" s="30"/>
      <c r="I567" s="28"/>
      <c r="K567" s="31"/>
      <c r="L567" s="31"/>
      <c r="M567" s="32"/>
      <c r="N567" s="79"/>
      <c r="O567" s="32"/>
      <c r="P567" s="32"/>
      <c r="Q567" s="32"/>
      <c r="R567" s="32"/>
      <c r="S567" s="32"/>
      <c r="T567" s="32"/>
      <c r="U567" s="32"/>
      <c r="V567" s="32"/>
    </row>
    <row r="568" spans="1:22" s="29" customFormat="1" x14ac:dyDescent="0.25">
      <c r="A568" s="32"/>
      <c r="B568" s="28"/>
      <c r="C568"/>
      <c r="D568"/>
      <c r="F568" s="30"/>
      <c r="I568" s="28"/>
      <c r="K568" s="31"/>
      <c r="L568" s="31"/>
      <c r="M568" s="32"/>
      <c r="N568" s="79"/>
      <c r="O568" s="32"/>
      <c r="P568" s="32"/>
      <c r="Q568" s="32"/>
      <c r="R568" s="32"/>
      <c r="S568" s="32"/>
      <c r="T568" s="32"/>
      <c r="U568" s="32"/>
      <c r="V568" s="32"/>
    </row>
    <row r="569" spans="1:22" s="29" customFormat="1" x14ac:dyDescent="0.25">
      <c r="A569" s="32"/>
      <c r="B569" s="28"/>
      <c r="C569"/>
      <c r="D569"/>
      <c r="F569" s="30"/>
      <c r="I569" s="28"/>
      <c r="K569" s="31"/>
      <c r="L569" s="31"/>
      <c r="M569" s="32"/>
      <c r="N569" s="79"/>
      <c r="O569" s="32"/>
      <c r="P569" s="32"/>
      <c r="Q569" s="32"/>
      <c r="R569" s="32"/>
      <c r="S569" s="32"/>
      <c r="T569" s="32"/>
      <c r="U569" s="32"/>
      <c r="V569" s="32"/>
    </row>
    <row r="570" spans="1:22" s="29" customFormat="1" x14ac:dyDescent="0.25">
      <c r="A570" s="32"/>
      <c r="B570" s="28"/>
      <c r="C570"/>
      <c r="D570"/>
      <c r="F570" s="30"/>
      <c r="I570" s="28"/>
      <c r="K570" s="31"/>
      <c r="L570" s="31"/>
      <c r="M570" s="32"/>
      <c r="N570" s="79"/>
      <c r="O570" s="32"/>
      <c r="P570" s="32"/>
      <c r="Q570" s="32"/>
      <c r="R570" s="32"/>
      <c r="S570" s="32"/>
      <c r="T570" s="32"/>
      <c r="U570" s="32"/>
      <c r="V570" s="32"/>
    </row>
    <row r="571" spans="1:22" s="29" customFormat="1" x14ac:dyDescent="0.25">
      <c r="A571" s="32"/>
      <c r="B571" s="28"/>
      <c r="C571"/>
      <c r="D571"/>
      <c r="F571" s="30"/>
      <c r="I571" s="28"/>
      <c r="K571" s="31"/>
      <c r="L571" s="31"/>
      <c r="M571" s="32"/>
      <c r="N571" s="79"/>
      <c r="O571" s="32"/>
      <c r="P571" s="32"/>
      <c r="Q571" s="32"/>
      <c r="R571" s="32"/>
      <c r="S571" s="32"/>
      <c r="T571" s="32"/>
      <c r="U571" s="32"/>
      <c r="V571" s="32"/>
    </row>
    <row r="572" spans="1:22" s="29" customFormat="1" x14ac:dyDescent="0.25">
      <c r="A572" s="32"/>
      <c r="B572" s="28"/>
      <c r="C572"/>
      <c r="D572"/>
      <c r="F572" s="30"/>
      <c r="I572" s="28"/>
      <c r="K572" s="31"/>
      <c r="L572" s="31"/>
      <c r="M572" s="32"/>
      <c r="N572" s="79"/>
      <c r="O572" s="32"/>
      <c r="P572" s="32"/>
      <c r="Q572" s="32"/>
      <c r="R572" s="32"/>
      <c r="S572" s="32"/>
      <c r="T572" s="32"/>
      <c r="U572" s="32"/>
      <c r="V572" s="32"/>
    </row>
    <row r="573" spans="1:22" s="29" customFormat="1" x14ac:dyDescent="0.25">
      <c r="A573" s="32"/>
      <c r="B573" s="28"/>
      <c r="C573"/>
      <c r="D573"/>
      <c r="F573" s="30"/>
      <c r="I573" s="28"/>
      <c r="K573" s="31"/>
      <c r="L573" s="31"/>
      <c r="M573" s="32"/>
      <c r="N573" s="79"/>
      <c r="O573" s="32"/>
      <c r="P573" s="32"/>
      <c r="Q573" s="32"/>
      <c r="R573" s="32"/>
      <c r="S573" s="32"/>
      <c r="T573" s="32"/>
      <c r="U573" s="32"/>
      <c r="V573" s="32"/>
    </row>
    <row r="574" spans="1:22" s="29" customFormat="1" x14ac:dyDescent="0.25">
      <c r="A574" s="32"/>
      <c r="B574" s="28"/>
      <c r="C574"/>
      <c r="D574"/>
      <c r="F574" s="30"/>
      <c r="I574" s="28"/>
      <c r="K574" s="31"/>
      <c r="L574" s="31"/>
      <c r="M574" s="32"/>
      <c r="N574" s="79"/>
      <c r="O574" s="32"/>
      <c r="P574" s="32"/>
      <c r="Q574" s="32"/>
      <c r="R574" s="32"/>
      <c r="S574" s="32"/>
      <c r="T574" s="32"/>
      <c r="U574" s="32"/>
      <c r="V574" s="32"/>
    </row>
    <row r="575" spans="1:22" s="29" customFormat="1" x14ac:dyDescent="0.25">
      <c r="A575" s="32"/>
      <c r="B575" s="28"/>
      <c r="C575"/>
      <c r="D575"/>
      <c r="F575" s="30"/>
      <c r="I575" s="28"/>
      <c r="K575" s="31"/>
      <c r="L575" s="31"/>
      <c r="M575" s="32"/>
      <c r="N575" s="79"/>
      <c r="O575" s="32"/>
      <c r="P575" s="32"/>
      <c r="Q575" s="32"/>
      <c r="R575" s="32"/>
      <c r="S575" s="32"/>
      <c r="T575" s="32"/>
      <c r="U575" s="32"/>
      <c r="V575" s="32"/>
    </row>
    <row r="576" spans="1:22" s="29" customFormat="1" x14ac:dyDescent="0.25">
      <c r="A576" s="32"/>
      <c r="B576" s="28"/>
      <c r="C576"/>
      <c r="D576"/>
      <c r="F576" s="30"/>
      <c r="I576" s="28"/>
      <c r="K576" s="31"/>
      <c r="L576" s="31"/>
      <c r="M576" s="32"/>
      <c r="N576" s="79"/>
      <c r="O576" s="32"/>
      <c r="P576" s="32"/>
      <c r="Q576" s="32"/>
      <c r="R576" s="32"/>
      <c r="S576" s="32"/>
      <c r="T576" s="32"/>
      <c r="U576" s="32"/>
      <c r="V576" s="32"/>
    </row>
    <row r="577" spans="1:22" s="29" customFormat="1" x14ac:dyDescent="0.25">
      <c r="A577" s="32"/>
      <c r="B577" s="28"/>
      <c r="C577"/>
      <c r="D577"/>
      <c r="F577" s="30"/>
      <c r="I577" s="28"/>
      <c r="K577" s="31"/>
      <c r="L577" s="31"/>
      <c r="M577" s="32"/>
      <c r="N577" s="79"/>
      <c r="O577" s="32"/>
      <c r="P577" s="32"/>
      <c r="Q577" s="32"/>
      <c r="R577" s="32"/>
      <c r="S577" s="32"/>
      <c r="T577" s="32"/>
      <c r="U577" s="32"/>
      <c r="V577" s="32"/>
    </row>
    <row r="578" spans="1:22" s="29" customFormat="1" x14ac:dyDescent="0.25">
      <c r="A578" s="32"/>
      <c r="B578" s="28"/>
      <c r="C578"/>
      <c r="D578"/>
      <c r="F578" s="30"/>
      <c r="I578" s="28"/>
      <c r="K578" s="31"/>
      <c r="L578" s="31"/>
      <c r="M578" s="32"/>
      <c r="N578" s="79"/>
      <c r="O578" s="32"/>
      <c r="P578" s="32"/>
      <c r="Q578" s="32"/>
      <c r="R578" s="32"/>
      <c r="S578" s="32"/>
      <c r="T578" s="32"/>
      <c r="U578" s="32"/>
      <c r="V578" s="32"/>
    </row>
    <row r="579" spans="1:22" s="29" customFormat="1" x14ac:dyDescent="0.25">
      <c r="A579" s="32"/>
      <c r="B579" s="28"/>
      <c r="C579"/>
      <c r="D579"/>
      <c r="F579" s="30"/>
      <c r="I579" s="28"/>
      <c r="K579" s="31"/>
      <c r="L579" s="31"/>
      <c r="M579" s="32"/>
      <c r="N579" s="79"/>
      <c r="O579" s="32"/>
      <c r="P579" s="32"/>
      <c r="Q579" s="32"/>
      <c r="R579" s="32"/>
      <c r="S579" s="32"/>
      <c r="T579" s="32"/>
      <c r="U579" s="32"/>
      <c r="V579" s="32"/>
    </row>
    <row r="580" spans="1:22" s="29" customFormat="1" x14ac:dyDescent="0.25">
      <c r="A580" s="32"/>
      <c r="B580" s="28"/>
      <c r="C580"/>
      <c r="D580"/>
      <c r="F580" s="30"/>
      <c r="I580" s="28"/>
      <c r="K580" s="31"/>
      <c r="L580" s="31"/>
      <c r="M580" s="32"/>
      <c r="N580" s="79"/>
      <c r="O580" s="32"/>
      <c r="P580" s="32"/>
      <c r="Q580" s="32"/>
      <c r="R580" s="32"/>
      <c r="S580" s="32"/>
      <c r="T580" s="32"/>
      <c r="U580" s="32"/>
      <c r="V580" s="32"/>
    </row>
    <row r="581" spans="1:22" s="29" customFormat="1" x14ac:dyDescent="0.25">
      <c r="A581" s="32"/>
      <c r="B581" s="28"/>
      <c r="C581"/>
      <c r="D581"/>
      <c r="F581" s="30"/>
      <c r="I581" s="28"/>
      <c r="K581" s="31"/>
      <c r="L581" s="31"/>
      <c r="M581" s="32"/>
      <c r="N581" s="79"/>
      <c r="O581" s="32"/>
      <c r="P581" s="32"/>
      <c r="Q581" s="32"/>
      <c r="R581" s="32"/>
      <c r="S581" s="32"/>
      <c r="T581" s="32"/>
      <c r="U581" s="32"/>
      <c r="V581" s="32"/>
    </row>
    <row r="582" spans="1:22" s="29" customFormat="1" x14ac:dyDescent="0.25">
      <c r="A582" s="32"/>
      <c r="B582" s="28"/>
      <c r="C582"/>
      <c r="D582"/>
      <c r="F582" s="30"/>
      <c r="I582" s="28"/>
      <c r="K582" s="31"/>
      <c r="L582" s="31"/>
      <c r="M582" s="32"/>
      <c r="N582" s="79"/>
      <c r="O582" s="32"/>
      <c r="P582" s="32"/>
      <c r="Q582" s="32"/>
      <c r="R582" s="32"/>
      <c r="S582" s="32"/>
      <c r="T582" s="32"/>
      <c r="U582" s="32"/>
      <c r="V582" s="32"/>
    </row>
    <row r="583" spans="1:22" s="29" customFormat="1" x14ac:dyDescent="0.25">
      <c r="A583" s="32"/>
      <c r="B583" s="28"/>
      <c r="C583"/>
      <c r="D583"/>
      <c r="F583" s="30"/>
      <c r="I583" s="28"/>
      <c r="K583" s="31"/>
      <c r="L583" s="31"/>
      <c r="M583" s="32"/>
      <c r="N583" s="79"/>
      <c r="O583" s="32"/>
      <c r="P583" s="32"/>
      <c r="Q583" s="32"/>
      <c r="R583" s="32"/>
      <c r="S583" s="32"/>
      <c r="T583" s="32"/>
      <c r="U583" s="32"/>
      <c r="V583" s="32"/>
    </row>
    <row r="584" spans="1:22" s="29" customFormat="1" x14ac:dyDescent="0.25">
      <c r="A584" s="32"/>
      <c r="B584" s="28"/>
      <c r="C584"/>
      <c r="D584"/>
      <c r="F584" s="30"/>
      <c r="I584" s="28"/>
      <c r="K584" s="31"/>
      <c r="L584" s="31"/>
      <c r="M584" s="32"/>
      <c r="N584" s="79"/>
      <c r="O584" s="32"/>
      <c r="P584" s="32"/>
      <c r="Q584" s="32"/>
      <c r="R584" s="32"/>
      <c r="S584" s="32"/>
      <c r="T584" s="32"/>
      <c r="U584" s="32"/>
      <c r="V584" s="32"/>
    </row>
    <row r="585" spans="1:22" s="29" customFormat="1" x14ac:dyDescent="0.25">
      <c r="A585" s="32"/>
      <c r="B585" s="28"/>
      <c r="C585"/>
      <c r="D585"/>
      <c r="F585" s="30"/>
      <c r="I585" s="28"/>
      <c r="K585" s="31"/>
      <c r="L585" s="31"/>
      <c r="M585" s="32"/>
      <c r="N585" s="79"/>
      <c r="O585" s="32"/>
      <c r="P585" s="32"/>
      <c r="Q585" s="32"/>
      <c r="R585" s="32"/>
      <c r="S585" s="32"/>
      <c r="T585" s="32"/>
      <c r="U585" s="32"/>
      <c r="V585" s="32"/>
    </row>
    <row r="586" spans="1:22" s="29" customFormat="1" x14ac:dyDescent="0.25">
      <c r="A586" s="32"/>
      <c r="B586" s="28"/>
      <c r="C586"/>
      <c r="D586"/>
      <c r="F586" s="30"/>
      <c r="I586" s="28"/>
      <c r="K586" s="31"/>
      <c r="L586" s="31"/>
      <c r="M586" s="32"/>
      <c r="N586" s="79"/>
      <c r="O586" s="32"/>
      <c r="P586" s="32"/>
      <c r="Q586" s="32"/>
      <c r="R586" s="32"/>
      <c r="S586" s="32"/>
      <c r="T586" s="32"/>
      <c r="U586" s="32"/>
      <c r="V586" s="32"/>
    </row>
    <row r="587" spans="1:22" s="29" customFormat="1" x14ac:dyDescent="0.25">
      <c r="A587" s="32"/>
      <c r="B587" s="28"/>
      <c r="C587"/>
      <c r="D587"/>
      <c r="F587" s="30"/>
      <c r="I587" s="28"/>
      <c r="K587" s="31"/>
      <c r="L587" s="31"/>
      <c r="M587" s="32"/>
      <c r="N587" s="79"/>
      <c r="O587" s="32"/>
      <c r="P587" s="32"/>
      <c r="Q587" s="32"/>
      <c r="R587" s="32"/>
      <c r="S587" s="32"/>
      <c r="T587" s="32"/>
      <c r="U587" s="32"/>
      <c r="V587" s="32"/>
    </row>
    <row r="588" spans="1:22" s="29" customFormat="1" x14ac:dyDescent="0.25">
      <c r="A588" s="32"/>
      <c r="B588" s="28"/>
      <c r="C588"/>
      <c r="D588"/>
      <c r="F588" s="30"/>
      <c r="I588" s="28"/>
      <c r="K588" s="31"/>
      <c r="L588" s="31"/>
      <c r="M588" s="32"/>
      <c r="N588" s="79"/>
      <c r="O588" s="32"/>
      <c r="P588" s="32"/>
      <c r="Q588" s="32"/>
      <c r="R588" s="32"/>
      <c r="S588" s="32"/>
      <c r="T588" s="32"/>
      <c r="U588" s="32"/>
      <c r="V588" s="32"/>
    </row>
    <row r="589" spans="1:22" s="29" customFormat="1" x14ac:dyDescent="0.25">
      <c r="A589" s="32"/>
      <c r="B589" s="28"/>
      <c r="C589"/>
      <c r="D589"/>
      <c r="F589" s="30"/>
      <c r="I589" s="28"/>
      <c r="K589" s="31"/>
      <c r="L589" s="31"/>
      <c r="M589" s="32"/>
      <c r="N589" s="79"/>
      <c r="O589" s="32"/>
      <c r="P589" s="32"/>
      <c r="Q589" s="32"/>
      <c r="R589" s="32"/>
      <c r="S589" s="32"/>
      <c r="T589" s="32"/>
      <c r="U589" s="32"/>
      <c r="V589" s="32"/>
    </row>
    <row r="590" spans="1:22" s="29" customFormat="1" x14ac:dyDescent="0.25">
      <c r="A590" s="32"/>
      <c r="B590" s="28"/>
      <c r="C590"/>
      <c r="D590"/>
      <c r="F590" s="30"/>
      <c r="I590" s="28"/>
      <c r="K590" s="31"/>
      <c r="L590" s="31"/>
      <c r="M590" s="32"/>
      <c r="N590" s="79"/>
      <c r="O590" s="32"/>
      <c r="P590" s="32"/>
      <c r="Q590" s="32"/>
      <c r="R590" s="32"/>
      <c r="S590" s="32"/>
      <c r="T590" s="32"/>
      <c r="U590" s="32"/>
      <c r="V590" s="32"/>
    </row>
    <row r="591" spans="1:22" s="29" customFormat="1" x14ac:dyDescent="0.25">
      <c r="A591" s="32"/>
      <c r="B591" s="28"/>
      <c r="C591"/>
      <c r="D591"/>
      <c r="F591" s="30"/>
      <c r="I591" s="28"/>
      <c r="K591" s="31"/>
      <c r="L591" s="31"/>
      <c r="M591" s="32"/>
      <c r="N591" s="79"/>
      <c r="O591" s="32"/>
      <c r="P591" s="32"/>
      <c r="Q591" s="32"/>
      <c r="R591" s="32"/>
      <c r="S591" s="32"/>
      <c r="T591" s="32"/>
      <c r="U591" s="32"/>
      <c r="V591" s="32"/>
    </row>
    <row r="592" spans="1:22" s="29" customFormat="1" x14ac:dyDescent="0.25">
      <c r="A592" s="32"/>
      <c r="B592" s="28"/>
      <c r="C592"/>
      <c r="D592"/>
      <c r="F592" s="30"/>
      <c r="I592" s="28"/>
      <c r="K592" s="31"/>
      <c r="L592" s="31"/>
      <c r="M592" s="32"/>
      <c r="N592" s="79"/>
      <c r="O592" s="32"/>
      <c r="P592" s="32"/>
      <c r="Q592" s="32"/>
      <c r="R592" s="32"/>
      <c r="S592" s="32"/>
      <c r="T592" s="32"/>
      <c r="U592" s="32"/>
      <c r="V592" s="32"/>
    </row>
    <row r="593" spans="1:22" s="29" customFormat="1" x14ac:dyDescent="0.25">
      <c r="A593" s="32"/>
      <c r="B593" s="28"/>
      <c r="C593"/>
      <c r="D593"/>
      <c r="F593" s="30"/>
      <c r="I593" s="28"/>
      <c r="K593" s="31"/>
      <c r="L593" s="31"/>
      <c r="M593" s="32"/>
      <c r="N593" s="79"/>
      <c r="O593" s="32"/>
      <c r="P593" s="32"/>
      <c r="Q593" s="32"/>
      <c r="R593" s="32"/>
      <c r="S593" s="32"/>
      <c r="T593" s="32"/>
      <c r="U593" s="32"/>
      <c r="V593" s="32"/>
    </row>
    <row r="594" spans="1:22" s="29" customFormat="1" x14ac:dyDescent="0.25">
      <c r="A594" s="32"/>
      <c r="B594" s="28"/>
      <c r="C594"/>
      <c r="D594"/>
      <c r="F594" s="30"/>
      <c r="I594" s="28"/>
      <c r="K594" s="31"/>
      <c r="L594" s="31"/>
      <c r="M594" s="32"/>
      <c r="N594" s="79"/>
      <c r="O594" s="32"/>
      <c r="P594" s="32"/>
      <c r="Q594" s="32"/>
      <c r="R594" s="32"/>
      <c r="S594" s="32"/>
      <c r="T594" s="32"/>
      <c r="U594" s="32"/>
      <c r="V594" s="32"/>
    </row>
    <row r="595" spans="1:22" s="29" customFormat="1" x14ac:dyDescent="0.25">
      <c r="A595" s="32"/>
      <c r="B595" s="28"/>
      <c r="C595"/>
      <c r="D595"/>
      <c r="F595" s="30"/>
      <c r="I595" s="28"/>
      <c r="K595" s="31"/>
      <c r="L595" s="31"/>
      <c r="M595" s="32"/>
      <c r="N595" s="79"/>
      <c r="O595" s="32"/>
      <c r="P595" s="32"/>
      <c r="Q595" s="32"/>
      <c r="R595" s="32"/>
      <c r="S595" s="32"/>
      <c r="T595" s="32"/>
      <c r="U595" s="32"/>
      <c r="V595" s="32"/>
    </row>
    <row r="596" spans="1:22" s="29" customFormat="1" x14ac:dyDescent="0.25">
      <c r="A596" s="32"/>
      <c r="B596" s="28"/>
      <c r="C596"/>
      <c r="D596"/>
      <c r="F596" s="30"/>
      <c r="I596" s="28"/>
      <c r="K596" s="31"/>
      <c r="L596" s="31"/>
      <c r="M596" s="32"/>
      <c r="N596" s="79"/>
      <c r="O596" s="32"/>
      <c r="P596" s="32"/>
      <c r="Q596" s="32"/>
      <c r="R596" s="32"/>
      <c r="S596" s="32"/>
      <c r="T596" s="32"/>
      <c r="U596" s="32"/>
      <c r="V596" s="32"/>
    </row>
    <row r="597" spans="1:22" s="29" customFormat="1" x14ac:dyDescent="0.25">
      <c r="A597" s="32"/>
      <c r="B597" s="28"/>
      <c r="C597"/>
      <c r="D597"/>
      <c r="F597" s="30"/>
      <c r="I597" s="28"/>
      <c r="K597" s="31"/>
      <c r="L597" s="31"/>
      <c r="M597" s="32"/>
      <c r="N597" s="79"/>
      <c r="O597" s="32"/>
      <c r="P597" s="32"/>
      <c r="Q597" s="32"/>
      <c r="R597" s="32"/>
      <c r="S597" s="32"/>
      <c r="T597" s="32"/>
      <c r="U597" s="32"/>
      <c r="V597" s="32"/>
    </row>
    <row r="598" spans="1:22" s="29" customFormat="1" x14ac:dyDescent="0.25">
      <c r="A598" s="32"/>
      <c r="B598" s="28"/>
      <c r="C598"/>
      <c r="D598"/>
      <c r="F598" s="30"/>
      <c r="I598" s="28"/>
      <c r="K598" s="31"/>
      <c r="L598" s="31"/>
      <c r="M598" s="32"/>
      <c r="N598" s="79"/>
      <c r="O598" s="32"/>
      <c r="P598" s="32"/>
      <c r="Q598" s="32"/>
      <c r="R598" s="32"/>
      <c r="S598" s="32"/>
      <c r="T598" s="32"/>
      <c r="U598" s="32"/>
      <c r="V598" s="32"/>
    </row>
    <row r="599" spans="1:22" s="29" customFormat="1" x14ac:dyDescent="0.25">
      <c r="A599" s="32"/>
      <c r="B599" s="28"/>
      <c r="C599"/>
      <c r="D599"/>
      <c r="F599" s="30"/>
      <c r="I599" s="28"/>
      <c r="K599" s="31"/>
      <c r="L599" s="31"/>
      <c r="M599" s="32"/>
      <c r="N599" s="79"/>
      <c r="O599" s="32"/>
      <c r="P599" s="32"/>
      <c r="Q599" s="32"/>
      <c r="R599" s="32"/>
      <c r="S599" s="32"/>
      <c r="T599" s="32"/>
      <c r="U599" s="32"/>
      <c r="V599" s="32"/>
    </row>
    <row r="600" spans="1:22" s="29" customFormat="1" x14ac:dyDescent="0.25">
      <c r="A600" s="32"/>
      <c r="B600" s="28"/>
      <c r="C600"/>
      <c r="D600"/>
      <c r="F600" s="30"/>
      <c r="I600" s="28"/>
      <c r="K600" s="31"/>
      <c r="L600" s="31"/>
      <c r="M600" s="32"/>
      <c r="N600" s="79"/>
      <c r="O600" s="32"/>
      <c r="P600" s="32"/>
      <c r="Q600" s="32"/>
      <c r="R600" s="32"/>
      <c r="S600" s="32"/>
      <c r="T600" s="32"/>
      <c r="U600" s="32"/>
      <c r="V600" s="32"/>
    </row>
    <row r="601" spans="1:22" s="29" customFormat="1" x14ac:dyDescent="0.25">
      <c r="A601" s="32"/>
      <c r="B601" s="28"/>
      <c r="C601"/>
      <c r="D601"/>
      <c r="F601" s="30"/>
      <c r="I601" s="28"/>
      <c r="K601" s="31"/>
      <c r="L601" s="31"/>
      <c r="M601" s="32"/>
      <c r="N601" s="79"/>
      <c r="O601" s="32"/>
      <c r="P601" s="32"/>
      <c r="Q601" s="32"/>
      <c r="R601" s="32"/>
      <c r="S601" s="32"/>
      <c r="T601" s="32"/>
      <c r="U601" s="32"/>
      <c r="V601" s="32"/>
    </row>
    <row r="602" spans="1:22" s="29" customFormat="1" x14ac:dyDescent="0.25">
      <c r="A602" s="32"/>
      <c r="B602" s="28"/>
      <c r="C602"/>
      <c r="D602"/>
      <c r="F602" s="30"/>
      <c r="I602" s="28"/>
      <c r="K602" s="31"/>
      <c r="L602" s="31"/>
      <c r="M602" s="32"/>
      <c r="N602" s="79"/>
      <c r="O602" s="32"/>
      <c r="P602" s="32"/>
      <c r="Q602" s="32"/>
      <c r="R602" s="32"/>
      <c r="S602" s="32"/>
      <c r="T602" s="32"/>
      <c r="U602" s="32"/>
      <c r="V602" s="32"/>
    </row>
    <row r="603" spans="1:22" s="29" customFormat="1" x14ac:dyDescent="0.25">
      <c r="A603" s="32"/>
      <c r="B603" s="28"/>
      <c r="C603"/>
      <c r="D603"/>
      <c r="F603" s="30"/>
      <c r="I603" s="28"/>
      <c r="K603" s="31"/>
      <c r="L603" s="31"/>
      <c r="M603" s="32"/>
      <c r="N603" s="79"/>
      <c r="O603" s="32"/>
      <c r="P603" s="32"/>
      <c r="Q603" s="32"/>
      <c r="R603" s="32"/>
      <c r="S603" s="32"/>
      <c r="T603" s="32"/>
      <c r="U603" s="32"/>
      <c r="V603" s="32"/>
    </row>
    <row r="604" spans="1:22" s="29" customFormat="1" x14ac:dyDescent="0.25">
      <c r="A604" s="32"/>
      <c r="B604" s="28"/>
      <c r="C604"/>
      <c r="D604"/>
      <c r="F604" s="30"/>
      <c r="I604" s="28"/>
      <c r="K604" s="31"/>
      <c r="L604" s="31"/>
      <c r="M604" s="32"/>
      <c r="N604" s="79"/>
      <c r="O604" s="32"/>
      <c r="P604" s="32"/>
      <c r="Q604" s="32"/>
      <c r="R604" s="32"/>
      <c r="S604" s="32"/>
      <c r="T604" s="32"/>
      <c r="U604" s="32"/>
      <c r="V604" s="32"/>
    </row>
    <row r="605" spans="1:22" s="29" customFormat="1" x14ac:dyDescent="0.25">
      <c r="A605" s="32"/>
      <c r="B605" s="28"/>
      <c r="C605"/>
      <c r="D605"/>
      <c r="F605" s="30"/>
      <c r="I605" s="28"/>
      <c r="K605" s="31"/>
      <c r="L605" s="31"/>
      <c r="M605" s="32"/>
      <c r="N605" s="79"/>
      <c r="O605" s="32"/>
      <c r="P605" s="32"/>
      <c r="Q605" s="32"/>
      <c r="R605" s="32"/>
      <c r="S605" s="32"/>
      <c r="T605" s="32"/>
      <c r="U605" s="32"/>
      <c r="V605" s="32"/>
    </row>
    <row r="606" spans="1:22" s="29" customFormat="1" x14ac:dyDescent="0.25">
      <c r="A606" s="32"/>
      <c r="B606" s="28"/>
      <c r="C606"/>
      <c r="D606"/>
      <c r="F606" s="30"/>
      <c r="I606" s="28"/>
      <c r="K606" s="31"/>
      <c r="L606" s="31"/>
      <c r="M606" s="32"/>
      <c r="N606" s="79"/>
      <c r="O606" s="32"/>
      <c r="P606" s="32"/>
      <c r="Q606" s="32"/>
      <c r="R606" s="32"/>
      <c r="S606" s="32"/>
      <c r="T606" s="32"/>
      <c r="U606" s="32"/>
      <c r="V606" s="32"/>
    </row>
    <row r="607" spans="1:22" s="29" customFormat="1" x14ac:dyDescent="0.25">
      <c r="A607" s="32"/>
      <c r="B607" s="28"/>
      <c r="C607"/>
      <c r="D607"/>
      <c r="F607" s="30"/>
      <c r="I607" s="28"/>
      <c r="K607" s="31"/>
      <c r="L607" s="31"/>
      <c r="M607" s="32"/>
      <c r="N607" s="79"/>
      <c r="O607" s="32"/>
      <c r="P607" s="32"/>
      <c r="Q607" s="32"/>
      <c r="R607" s="32"/>
      <c r="S607" s="32"/>
      <c r="T607" s="32"/>
      <c r="U607" s="32"/>
      <c r="V607" s="32"/>
    </row>
    <row r="608" spans="1:22" s="29" customFormat="1" x14ac:dyDescent="0.25">
      <c r="A608" s="32"/>
      <c r="B608" s="28"/>
      <c r="C608"/>
      <c r="D608"/>
      <c r="F608" s="30"/>
      <c r="I608" s="28"/>
      <c r="K608" s="31"/>
      <c r="L608" s="31"/>
      <c r="M608" s="32"/>
      <c r="N608" s="79"/>
      <c r="O608" s="32"/>
      <c r="P608" s="32"/>
      <c r="Q608" s="32"/>
      <c r="R608" s="32"/>
      <c r="S608" s="32"/>
      <c r="T608" s="32"/>
      <c r="U608" s="32"/>
      <c r="V608" s="32"/>
    </row>
    <row r="609" spans="1:22" s="29" customFormat="1" x14ac:dyDescent="0.25">
      <c r="A609" s="32"/>
      <c r="B609" s="28"/>
      <c r="C609"/>
      <c r="D609"/>
      <c r="F609" s="30"/>
      <c r="I609" s="28"/>
      <c r="K609" s="31"/>
      <c r="L609" s="31"/>
      <c r="M609" s="32"/>
      <c r="N609" s="79"/>
      <c r="O609" s="32"/>
      <c r="P609" s="32"/>
      <c r="Q609" s="32"/>
      <c r="R609" s="32"/>
      <c r="S609" s="32"/>
      <c r="T609" s="32"/>
      <c r="U609" s="32"/>
      <c r="V609" s="32"/>
    </row>
    <row r="610" spans="1:22" s="29" customFormat="1" x14ac:dyDescent="0.25">
      <c r="A610" s="32"/>
      <c r="B610" s="28"/>
      <c r="C610"/>
      <c r="D610"/>
      <c r="F610" s="30"/>
      <c r="I610" s="28"/>
      <c r="K610" s="31"/>
      <c r="L610" s="31"/>
      <c r="M610" s="32"/>
      <c r="N610" s="79"/>
      <c r="O610" s="32"/>
      <c r="P610" s="32"/>
      <c r="Q610" s="32"/>
      <c r="R610" s="32"/>
      <c r="S610" s="32"/>
      <c r="T610" s="32"/>
      <c r="U610" s="32"/>
      <c r="V610" s="32"/>
    </row>
    <row r="611" spans="1:22" s="29" customFormat="1" x14ac:dyDescent="0.25">
      <c r="A611" s="32"/>
      <c r="B611" s="28"/>
      <c r="C611"/>
      <c r="D611"/>
      <c r="F611" s="30"/>
      <c r="I611" s="28"/>
      <c r="K611" s="31"/>
      <c r="L611" s="31"/>
      <c r="M611" s="32"/>
      <c r="N611" s="79"/>
      <c r="O611" s="32"/>
      <c r="P611" s="32"/>
      <c r="Q611" s="32"/>
      <c r="R611" s="32"/>
      <c r="S611" s="32"/>
      <c r="T611" s="32"/>
      <c r="U611" s="32"/>
      <c r="V611" s="32"/>
    </row>
    <row r="612" spans="1:22" s="29" customFormat="1" x14ac:dyDescent="0.25">
      <c r="A612" s="32"/>
      <c r="B612" s="28"/>
      <c r="C612"/>
      <c r="D612"/>
      <c r="F612" s="30"/>
      <c r="I612" s="28"/>
      <c r="K612" s="31"/>
      <c r="L612" s="31"/>
      <c r="M612" s="32"/>
      <c r="N612" s="79"/>
      <c r="O612" s="32"/>
      <c r="P612" s="32"/>
      <c r="Q612" s="32"/>
      <c r="R612" s="32"/>
      <c r="S612" s="32"/>
      <c r="T612" s="32"/>
      <c r="U612" s="32"/>
      <c r="V612" s="32"/>
    </row>
    <row r="613" spans="1:22" s="29" customFormat="1" x14ac:dyDescent="0.25">
      <c r="A613" s="32"/>
      <c r="B613" s="28"/>
      <c r="C613"/>
      <c r="D613"/>
      <c r="F613" s="30"/>
      <c r="I613" s="28"/>
      <c r="K613" s="31"/>
      <c r="L613" s="31"/>
      <c r="M613" s="32"/>
      <c r="N613" s="79"/>
      <c r="O613" s="32"/>
      <c r="P613" s="32"/>
      <c r="Q613" s="32"/>
      <c r="R613" s="32"/>
      <c r="S613" s="32"/>
      <c r="T613" s="32"/>
      <c r="U613" s="32"/>
      <c r="V613" s="32"/>
    </row>
    <row r="614" spans="1:22" s="29" customFormat="1" x14ac:dyDescent="0.25">
      <c r="A614" s="32"/>
      <c r="B614" s="28"/>
      <c r="C614"/>
      <c r="D614"/>
      <c r="F614" s="30"/>
      <c r="I614" s="28"/>
      <c r="K614" s="31"/>
      <c r="L614" s="31"/>
      <c r="M614" s="32"/>
      <c r="N614" s="79"/>
      <c r="O614" s="32"/>
      <c r="P614" s="32"/>
      <c r="Q614" s="32"/>
      <c r="R614" s="32"/>
      <c r="S614" s="32"/>
      <c r="T614" s="32"/>
      <c r="U614" s="32"/>
      <c r="V614" s="32"/>
    </row>
    <row r="615" spans="1:22" s="29" customFormat="1" x14ac:dyDescent="0.25">
      <c r="A615" s="32"/>
      <c r="B615" s="28"/>
      <c r="C615"/>
      <c r="D615"/>
      <c r="F615" s="30"/>
      <c r="I615" s="28"/>
      <c r="K615" s="31"/>
      <c r="L615" s="31"/>
      <c r="M615" s="32"/>
      <c r="N615" s="79"/>
      <c r="O615" s="32"/>
      <c r="P615" s="32"/>
      <c r="Q615" s="32"/>
      <c r="R615" s="32"/>
      <c r="S615" s="32"/>
      <c r="T615" s="32"/>
      <c r="U615" s="32"/>
      <c r="V615" s="32"/>
    </row>
    <row r="616" spans="1:22" s="29" customFormat="1" x14ac:dyDescent="0.25">
      <c r="A616" s="32"/>
      <c r="B616" s="28"/>
      <c r="C616"/>
      <c r="D616"/>
      <c r="F616" s="30"/>
      <c r="I616" s="28"/>
      <c r="K616" s="31"/>
      <c r="L616" s="31"/>
      <c r="M616" s="32"/>
      <c r="N616" s="79"/>
      <c r="O616" s="32"/>
      <c r="P616" s="32"/>
      <c r="Q616" s="32"/>
      <c r="R616" s="32"/>
      <c r="S616" s="32"/>
      <c r="T616" s="32"/>
      <c r="U616" s="32"/>
      <c r="V616" s="32"/>
    </row>
    <row r="617" spans="1:22" s="29" customFormat="1" x14ac:dyDescent="0.25">
      <c r="A617" s="32"/>
      <c r="B617" s="28"/>
      <c r="C617"/>
      <c r="D617"/>
      <c r="F617" s="30"/>
      <c r="I617" s="28"/>
      <c r="K617" s="31"/>
      <c r="L617" s="31"/>
      <c r="M617" s="32"/>
      <c r="N617" s="79"/>
      <c r="O617" s="32"/>
      <c r="P617" s="32"/>
      <c r="Q617" s="32"/>
      <c r="R617" s="32"/>
      <c r="S617" s="32"/>
      <c r="T617" s="32"/>
      <c r="U617" s="32"/>
      <c r="V617" s="32"/>
    </row>
    <row r="618" spans="1:22" s="29" customFormat="1" x14ac:dyDescent="0.25">
      <c r="A618" s="32"/>
      <c r="B618" s="28"/>
      <c r="C618"/>
      <c r="D618"/>
      <c r="F618" s="30"/>
      <c r="I618" s="28"/>
      <c r="K618" s="31"/>
      <c r="L618" s="31"/>
      <c r="M618" s="32"/>
      <c r="N618" s="79"/>
      <c r="O618" s="32"/>
      <c r="P618" s="32"/>
      <c r="Q618" s="32"/>
      <c r="R618" s="32"/>
      <c r="S618" s="32"/>
      <c r="T618" s="32"/>
      <c r="U618" s="32"/>
      <c r="V618" s="32"/>
    </row>
    <row r="619" spans="1:22" s="29" customFormat="1" x14ac:dyDescent="0.25">
      <c r="A619" s="32"/>
      <c r="B619" s="28"/>
      <c r="C619"/>
      <c r="D619"/>
      <c r="F619" s="30"/>
      <c r="I619" s="28"/>
      <c r="K619" s="31"/>
      <c r="L619" s="31"/>
      <c r="M619" s="32"/>
      <c r="N619" s="79"/>
      <c r="O619" s="32"/>
      <c r="P619" s="32"/>
      <c r="Q619" s="32"/>
      <c r="R619" s="32"/>
      <c r="S619" s="32"/>
      <c r="T619" s="32"/>
      <c r="U619" s="32"/>
      <c r="V619" s="32"/>
    </row>
    <row r="620" spans="1:22" s="29" customFormat="1" x14ac:dyDescent="0.25">
      <c r="A620" s="32"/>
      <c r="B620" s="28"/>
      <c r="C620"/>
      <c r="D620"/>
      <c r="F620" s="30"/>
      <c r="I620" s="28"/>
      <c r="K620" s="31"/>
      <c r="L620" s="31"/>
      <c r="M620" s="32"/>
      <c r="N620" s="79"/>
      <c r="O620" s="32"/>
      <c r="P620" s="32"/>
      <c r="Q620" s="32"/>
      <c r="R620" s="32"/>
      <c r="S620" s="32"/>
      <c r="T620" s="32"/>
      <c r="U620" s="32"/>
      <c r="V620" s="32"/>
    </row>
    <row r="621" spans="1:22" s="29" customFormat="1" x14ac:dyDescent="0.25">
      <c r="A621" s="32"/>
      <c r="B621" s="28"/>
      <c r="C621"/>
      <c r="D621"/>
      <c r="F621" s="30"/>
      <c r="I621" s="28"/>
      <c r="K621" s="31"/>
      <c r="L621" s="31"/>
      <c r="M621" s="32"/>
      <c r="N621" s="79"/>
      <c r="O621" s="32"/>
      <c r="P621" s="32"/>
      <c r="Q621" s="32"/>
      <c r="R621" s="32"/>
      <c r="S621" s="32"/>
      <c r="T621" s="32"/>
      <c r="U621" s="32"/>
      <c r="V621" s="32"/>
    </row>
    <row r="622" spans="1:22" s="29" customFormat="1" x14ac:dyDescent="0.25">
      <c r="A622" s="32"/>
      <c r="B622" s="28"/>
      <c r="C622"/>
      <c r="D622"/>
      <c r="F622" s="30"/>
      <c r="I622" s="28"/>
      <c r="K622" s="31"/>
      <c r="L622" s="31"/>
      <c r="M622" s="32"/>
      <c r="N622" s="79"/>
      <c r="O622" s="32"/>
      <c r="P622" s="32"/>
      <c r="Q622" s="32"/>
      <c r="R622" s="32"/>
      <c r="S622" s="32"/>
      <c r="T622" s="32"/>
      <c r="U622" s="32"/>
      <c r="V622" s="32"/>
    </row>
    <row r="623" spans="1:22" s="29" customFormat="1" x14ac:dyDescent="0.25">
      <c r="A623" s="32"/>
      <c r="B623" s="28"/>
      <c r="C623"/>
      <c r="D623"/>
      <c r="F623" s="30"/>
      <c r="I623" s="28"/>
      <c r="K623" s="31"/>
      <c r="L623" s="31"/>
      <c r="M623" s="32"/>
      <c r="N623" s="79"/>
      <c r="O623" s="32"/>
      <c r="P623" s="32"/>
      <c r="Q623" s="32"/>
      <c r="R623" s="32"/>
      <c r="S623" s="32"/>
      <c r="T623" s="32"/>
      <c r="U623" s="32"/>
      <c r="V623" s="32"/>
    </row>
    <row r="624" spans="1:22" s="29" customFormat="1" x14ac:dyDescent="0.25">
      <c r="A624" s="32"/>
      <c r="B624" s="28"/>
      <c r="C624"/>
      <c r="D624"/>
      <c r="F624" s="30"/>
      <c r="I624" s="28"/>
      <c r="K624" s="31"/>
      <c r="L624" s="31"/>
      <c r="M624" s="32"/>
      <c r="N624" s="79"/>
      <c r="O624" s="32"/>
      <c r="P624" s="32"/>
      <c r="Q624" s="32"/>
      <c r="R624" s="32"/>
      <c r="S624" s="32"/>
      <c r="T624" s="32"/>
      <c r="U624" s="32"/>
      <c r="V624" s="32"/>
    </row>
    <row r="625" spans="1:22" s="29" customFormat="1" x14ac:dyDescent="0.25">
      <c r="A625" s="32"/>
      <c r="B625" s="28"/>
      <c r="C625"/>
      <c r="D625"/>
      <c r="F625" s="30"/>
      <c r="I625" s="28"/>
      <c r="K625" s="31"/>
      <c r="L625" s="31"/>
      <c r="M625" s="32"/>
      <c r="N625" s="79"/>
      <c r="O625" s="32"/>
      <c r="P625" s="32"/>
      <c r="Q625" s="32"/>
      <c r="R625" s="32"/>
      <c r="S625" s="32"/>
      <c r="T625" s="32"/>
      <c r="U625" s="32"/>
      <c r="V625" s="32"/>
    </row>
    <row r="626" spans="1:22" s="29" customFormat="1" x14ac:dyDescent="0.25">
      <c r="A626" s="32"/>
      <c r="B626" s="28"/>
      <c r="C626"/>
      <c r="D626"/>
      <c r="F626" s="30"/>
      <c r="I626" s="28"/>
      <c r="K626" s="31"/>
      <c r="L626" s="31"/>
      <c r="M626" s="32"/>
      <c r="N626" s="79"/>
      <c r="O626" s="32"/>
      <c r="P626" s="32"/>
      <c r="Q626" s="32"/>
      <c r="R626" s="32"/>
      <c r="S626" s="32"/>
      <c r="T626" s="32"/>
      <c r="U626" s="32"/>
      <c r="V626" s="32"/>
    </row>
    <row r="627" spans="1:22" s="29" customFormat="1" x14ac:dyDescent="0.25">
      <c r="A627" s="32"/>
      <c r="B627" s="28"/>
      <c r="C627"/>
      <c r="D627"/>
      <c r="F627" s="30"/>
      <c r="I627" s="28"/>
      <c r="K627" s="31"/>
      <c r="L627" s="31"/>
      <c r="M627" s="32"/>
      <c r="N627" s="79"/>
      <c r="O627" s="32"/>
      <c r="P627" s="32"/>
      <c r="Q627" s="32"/>
      <c r="R627" s="32"/>
      <c r="S627" s="32"/>
      <c r="T627" s="32"/>
      <c r="U627" s="32"/>
      <c r="V627" s="32"/>
    </row>
    <row r="628" spans="1:22" s="29" customFormat="1" x14ac:dyDescent="0.25">
      <c r="A628" s="32"/>
      <c r="B628" s="28"/>
      <c r="C628"/>
      <c r="D628"/>
      <c r="F628" s="30"/>
      <c r="I628" s="28"/>
      <c r="K628" s="31"/>
      <c r="L628" s="31"/>
      <c r="M628" s="32"/>
      <c r="N628" s="79"/>
      <c r="O628" s="32"/>
      <c r="P628" s="32"/>
      <c r="Q628" s="32"/>
      <c r="R628" s="32"/>
      <c r="S628" s="32"/>
      <c r="T628" s="32"/>
      <c r="U628" s="32"/>
      <c r="V628" s="32"/>
    </row>
    <row r="629" spans="1:22" s="29" customFormat="1" x14ac:dyDescent="0.25">
      <c r="A629" s="32"/>
      <c r="B629" s="28"/>
      <c r="C629"/>
      <c r="D629"/>
      <c r="F629" s="30"/>
      <c r="I629" s="28"/>
      <c r="K629" s="31"/>
      <c r="L629" s="31"/>
      <c r="M629" s="32"/>
      <c r="N629" s="79"/>
      <c r="O629" s="32"/>
      <c r="P629" s="32"/>
      <c r="Q629" s="32"/>
      <c r="R629" s="32"/>
      <c r="S629" s="32"/>
      <c r="T629" s="32"/>
      <c r="U629" s="32"/>
      <c r="V629" s="32"/>
    </row>
    <row r="630" spans="1:22" s="29" customFormat="1" x14ac:dyDescent="0.25">
      <c r="A630" s="32"/>
      <c r="B630" s="28"/>
      <c r="C630"/>
      <c r="D630"/>
      <c r="F630" s="30"/>
      <c r="I630" s="28"/>
      <c r="K630" s="31"/>
      <c r="L630" s="31"/>
      <c r="M630" s="32"/>
      <c r="N630" s="79"/>
      <c r="O630" s="32"/>
      <c r="P630" s="32"/>
      <c r="Q630" s="32"/>
      <c r="R630" s="32"/>
      <c r="S630" s="32"/>
      <c r="T630" s="32"/>
      <c r="U630" s="32"/>
      <c r="V630" s="32"/>
    </row>
    <row r="631" spans="1:22" s="29" customFormat="1" x14ac:dyDescent="0.25">
      <c r="A631" s="32"/>
      <c r="B631" s="28"/>
      <c r="C631"/>
      <c r="D631"/>
      <c r="F631" s="30"/>
      <c r="I631" s="28"/>
      <c r="K631" s="31"/>
      <c r="L631" s="31"/>
      <c r="M631" s="32"/>
      <c r="N631" s="79"/>
      <c r="O631" s="32"/>
      <c r="P631" s="32"/>
      <c r="Q631" s="32"/>
      <c r="R631" s="32"/>
      <c r="S631" s="32"/>
      <c r="T631" s="32"/>
      <c r="U631" s="32"/>
      <c r="V631" s="32"/>
    </row>
    <row r="632" spans="1:22" s="29" customFormat="1" x14ac:dyDescent="0.25">
      <c r="A632" s="32"/>
      <c r="B632" s="28"/>
      <c r="C632"/>
      <c r="D632"/>
      <c r="F632" s="30"/>
      <c r="I632" s="28"/>
      <c r="K632" s="31"/>
      <c r="L632" s="31"/>
      <c r="M632" s="32"/>
      <c r="N632" s="79"/>
      <c r="O632" s="32"/>
      <c r="P632" s="32"/>
      <c r="Q632" s="32"/>
      <c r="R632" s="32"/>
      <c r="S632" s="32"/>
      <c r="T632" s="32"/>
      <c r="U632" s="32"/>
      <c r="V632" s="32"/>
    </row>
    <row r="633" spans="1:22" s="29" customFormat="1" x14ac:dyDescent="0.25">
      <c r="A633" s="32"/>
      <c r="B633" s="28"/>
      <c r="C633"/>
      <c r="D633"/>
      <c r="F633" s="30"/>
      <c r="I633" s="28"/>
      <c r="K633" s="31"/>
      <c r="L633" s="31"/>
      <c r="M633" s="32"/>
      <c r="N633" s="79"/>
      <c r="O633" s="32"/>
      <c r="P633" s="32"/>
      <c r="Q633" s="32"/>
      <c r="R633" s="32"/>
      <c r="S633" s="32"/>
      <c r="T633" s="32"/>
      <c r="U633" s="32"/>
      <c r="V633" s="32"/>
    </row>
    <row r="634" spans="1:22" s="29" customFormat="1" x14ac:dyDescent="0.25">
      <c r="A634" s="32"/>
      <c r="B634" s="28"/>
      <c r="C634"/>
      <c r="D634"/>
      <c r="F634" s="30"/>
      <c r="I634" s="28"/>
      <c r="K634" s="31"/>
      <c r="L634" s="31"/>
      <c r="M634" s="32"/>
      <c r="N634" s="79"/>
      <c r="O634" s="32"/>
      <c r="P634" s="32"/>
      <c r="Q634" s="32"/>
      <c r="R634" s="32"/>
      <c r="S634" s="32"/>
      <c r="T634" s="32"/>
      <c r="U634" s="32"/>
      <c r="V634" s="32"/>
    </row>
    <row r="635" spans="1:22" s="29" customFormat="1" x14ac:dyDescent="0.25">
      <c r="A635" s="32"/>
      <c r="B635" s="28"/>
      <c r="C635"/>
      <c r="D635"/>
      <c r="F635" s="30"/>
      <c r="I635" s="28"/>
      <c r="K635" s="31"/>
      <c r="L635" s="31"/>
      <c r="M635" s="32"/>
      <c r="N635" s="79"/>
      <c r="O635" s="32"/>
      <c r="P635" s="32"/>
      <c r="Q635" s="32"/>
      <c r="R635" s="32"/>
      <c r="S635" s="32"/>
      <c r="T635" s="32"/>
      <c r="U635" s="32"/>
      <c r="V635" s="32"/>
    </row>
    <row r="636" spans="1:22" s="29" customFormat="1" x14ac:dyDescent="0.25">
      <c r="A636" s="32"/>
      <c r="B636" s="28"/>
      <c r="C636"/>
      <c r="D636"/>
      <c r="F636" s="30"/>
      <c r="I636" s="28"/>
      <c r="K636" s="31"/>
      <c r="L636" s="31"/>
      <c r="M636" s="32"/>
      <c r="N636" s="79"/>
      <c r="O636" s="32"/>
      <c r="P636" s="32"/>
      <c r="Q636" s="32"/>
      <c r="R636" s="32"/>
      <c r="S636" s="32"/>
      <c r="T636" s="32"/>
      <c r="U636" s="32"/>
      <c r="V636" s="32"/>
    </row>
    <row r="637" spans="1:22" s="29" customFormat="1" x14ac:dyDescent="0.25">
      <c r="A637" s="32"/>
      <c r="B637" s="28"/>
      <c r="C637"/>
      <c r="D637"/>
      <c r="F637" s="30"/>
      <c r="I637" s="28"/>
      <c r="K637" s="31"/>
      <c r="L637" s="31"/>
      <c r="M637" s="32"/>
      <c r="N637" s="79"/>
      <c r="O637" s="32"/>
      <c r="P637" s="32"/>
      <c r="Q637" s="32"/>
      <c r="R637" s="32"/>
      <c r="S637" s="32"/>
      <c r="T637" s="32"/>
      <c r="U637" s="32"/>
      <c r="V637" s="32"/>
    </row>
    <row r="638" spans="1:22" s="29" customFormat="1" x14ac:dyDescent="0.25">
      <c r="A638" s="32"/>
      <c r="B638" s="28"/>
      <c r="C638"/>
      <c r="D638"/>
      <c r="F638" s="30"/>
      <c r="I638" s="28"/>
      <c r="K638" s="31"/>
      <c r="L638" s="31"/>
      <c r="M638" s="32"/>
      <c r="N638" s="79"/>
      <c r="O638" s="32"/>
      <c r="P638" s="32"/>
      <c r="Q638" s="32"/>
      <c r="R638" s="32"/>
      <c r="S638" s="32"/>
      <c r="T638" s="32"/>
      <c r="U638" s="32"/>
      <c r="V638" s="32"/>
    </row>
    <row r="639" spans="1:22" s="29" customFormat="1" x14ac:dyDescent="0.25">
      <c r="A639" s="32"/>
      <c r="B639" s="28"/>
      <c r="C639"/>
      <c r="D639"/>
      <c r="F639" s="30"/>
      <c r="I639" s="28"/>
      <c r="K639" s="31"/>
      <c r="L639" s="31"/>
      <c r="M639" s="32"/>
      <c r="N639" s="79"/>
      <c r="O639" s="32"/>
      <c r="P639" s="32"/>
      <c r="Q639" s="32"/>
      <c r="R639" s="32"/>
      <c r="S639" s="32"/>
      <c r="T639" s="32"/>
      <c r="U639" s="32"/>
      <c r="V639" s="32"/>
    </row>
    <row r="640" spans="1:22" s="29" customFormat="1" x14ac:dyDescent="0.25">
      <c r="A640" s="32"/>
      <c r="B640" s="28"/>
      <c r="C640"/>
      <c r="D640"/>
      <c r="F640" s="30"/>
      <c r="I640" s="28"/>
      <c r="K640" s="31"/>
      <c r="L640" s="31"/>
      <c r="M640" s="32"/>
      <c r="N640" s="79"/>
      <c r="O640" s="32"/>
      <c r="P640" s="32"/>
      <c r="Q640" s="32"/>
      <c r="R640" s="32"/>
      <c r="S640" s="32"/>
      <c r="T640" s="32"/>
      <c r="U640" s="32"/>
      <c r="V640" s="32"/>
    </row>
    <row r="641" spans="1:22" s="29" customFormat="1" x14ac:dyDescent="0.25">
      <c r="A641" s="32"/>
      <c r="B641" s="28"/>
      <c r="C641"/>
      <c r="D641"/>
      <c r="F641" s="30"/>
      <c r="I641" s="28"/>
      <c r="K641" s="31"/>
      <c r="L641" s="31"/>
      <c r="M641" s="32"/>
      <c r="N641" s="79"/>
      <c r="O641" s="32"/>
      <c r="P641" s="32"/>
      <c r="Q641" s="32"/>
      <c r="R641" s="32"/>
      <c r="S641" s="32"/>
      <c r="T641" s="32"/>
      <c r="U641" s="32"/>
      <c r="V641" s="32"/>
    </row>
    <row r="642" spans="1:22" s="29" customFormat="1" x14ac:dyDescent="0.25">
      <c r="A642" s="32"/>
      <c r="B642" s="28"/>
      <c r="C642"/>
      <c r="D642"/>
      <c r="F642" s="30"/>
      <c r="I642" s="28"/>
      <c r="K642" s="31"/>
      <c r="L642" s="31"/>
      <c r="M642" s="32"/>
      <c r="N642" s="79"/>
      <c r="O642" s="32"/>
      <c r="P642" s="32"/>
      <c r="Q642" s="32"/>
      <c r="R642" s="32"/>
      <c r="S642" s="32"/>
      <c r="T642" s="32"/>
      <c r="U642" s="32"/>
      <c r="V642" s="32"/>
    </row>
    <row r="643" spans="1:22" s="29" customFormat="1" x14ac:dyDescent="0.25">
      <c r="A643" s="32"/>
      <c r="B643" s="28"/>
      <c r="C643"/>
      <c r="D643"/>
      <c r="F643" s="30"/>
      <c r="I643" s="28"/>
      <c r="K643" s="31"/>
      <c r="L643" s="31"/>
      <c r="M643" s="32"/>
      <c r="N643" s="79"/>
      <c r="O643" s="32"/>
      <c r="P643" s="32"/>
      <c r="Q643" s="32"/>
      <c r="R643" s="32"/>
      <c r="S643" s="32"/>
      <c r="T643" s="32"/>
      <c r="U643" s="32"/>
      <c r="V643" s="32"/>
    </row>
    <row r="644" spans="1:22" s="29" customFormat="1" x14ac:dyDescent="0.25">
      <c r="A644" s="32"/>
      <c r="B644" s="28"/>
      <c r="C644"/>
      <c r="D644"/>
      <c r="F644" s="30"/>
      <c r="I644" s="28"/>
      <c r="K644" s="31"/>
      <c r="L644" s="31"/>
      <c r="M644" s="32"/>
      <c r="N644" s="79"/>
      <c r="O644" s="32"/>
      <c r="P644" s="32"/>
      <c r="Q644" s="32"/>
      <c r="R644" s="32"/>
      <c r="S644" s="32"/>
      <c r="T644" s="32"/>
      <c r="U644" s="32"/>
      <c r="V644" s="32"/>
    </row>
    <row r="645" spans="1:22" s="29" customFormat="1" x14ac:dyDescent="0.25">
      <c r="A645" s="32"/>
      <c r="B645" s="28"/>
      <c r="C645"/>
      <c r="D645"/>
      <c r="F645" s="30"/>
      <c r="I645" s="28"/>
      <c r="K645" s="31"/>
      <c r="L645" s="31"/>
      <c r="M645" s="32"/>
      <c r="N645" s="79"/>
      <c r="O645" s="32"/>
      <c r="P645" s="32"/>
      <c r="Q645" s="32"/>
      <c r="R645" s="32"/>
      <c r="S645" s="32"/>
      <c r="T645" s="32"/>
      <c r="U645" s="32"/>
      <c r="V645" s="32"/>
    </row>
    <row r="646" spans="1:22" s="29" customFormat="1" x14ac:dyDescent="0.25">
      <c r="A646" s="32"/>
      <c r="B646" s="28"/>
      <c r="C646"/>
      <c r="D646"/>
      <c r="F646" s="30"/>
      <c r="I646" s="28"/>
      <c r="K646" s="31"/>
      <c r="L646" s="31"/>
      <c r="M646" s="32"/>
      <c r="N646" s="79"/>
      <c r="O646" s="32"/>
      <c r="P646" s="32"/>
      <c r="Q646" s="32"/>
      <c r="R646" s="32"/>
      <c r="S646" s="32"/>
      <c r="T646" s="32"/>
      <c r="U646" s="32"/>
      <c r="V646" s="32"/>
    </row>
    <row r="647" spans="1:22" s="29" customFormat="1" x14ac:dyDescent="0.25">
      <c r="A647" s="32"/>
      <c r="B647" s="28"/>
      <c r="C647"/>
      <c r="D647"/>
      <c r="F647" s="30"/>
      <c r="I647" s="28"/>
      <c r="K647" s="31"/>
      <c r="L647" s="31"/>
      <c r="M647" s="32"/>
      <c r="N647" s="79"/>
      <c r="O647" s="32"/>
      <c r="P647" s="32"/>
      <c r="Q647" s="32"/>
      <c r="R647" s="32"/>
      <c r="S647" s="32"/>
      <c r="T647" s="32"/>
      <c r="U647" s="32"/>
      <c r="V647" s="32"/>
    </row>
    <row r="648" spans="1:22" s="29" customFormat="1" x14ac:dyDescent="0.25">
      <c r="A648" s="32"/>
      <c r="B648" s="28"/>
      <c r="C648"/>
      <c r="D648"/>
      <c r="F648" s="30"/>
      <c r="I648" s="28"/>
      <c r="K648" s="31"/>
      <c r="L648" s="31"/>
      <c r="M648" s="32"/>
      <c r="N648" s="79"/>
      <c r="O648" s="32"/>
      <c r="P648" s="32"/>
      <c r="Q648" s="32"/>
      <c r="R648" s="32"/>
      <c r="S648" s="32"/>
      <c r="T648" s="32"/>
      <c r="U648" s="32"/>
      <c r="V648" s="32"/>
    </row>
    <row r="649" spans="1:22" s="29" customFormat="1" x14ac:dyDescent="0.25">
      <c r="A649" s="32"/>
      <c r="B649" s="28"/>
      <c r="C649"/>
      <c r="D649"/>
      <c r="F649" s="30"/>
      <c r="I649" s="28"/>
      <c r="K649" s="31"/>
      <c r="L649" s="31"/>
      <c r="M649" s="32"/>
      <c r="N649" s="79"/>
      <c r="O649" s="32"/>
      <c r="P649" s="32"/>
      <c r="Q649" s="32"/>
      <c r="R649" s="32"/>
      <c r="S649" s="32"/>
      <c r="T649" s="32"/>
      <c r="U649" s="32"/>
      <c r="V649" s="32"/>
    </row>
    <row r="650" spans="1:22" s="29" customFormat="1" x14ac:dyDescent="0.25">
      <c r="A650" s="32"/>
      <c r="B650" s="28"/>
      <c r="C650"/>
      <c r="D650"/>
      <c r="F650" s="30"/>
      <c r="I650" s="28"/>
      <c r="K650" s="31"/>
      <c r="L650" s="31"/>
      <c r="M650" s="32"/>
      <c r="N650" s="79"/>
      <c r="O650" s="32"/>
      <c r="P650" s="32"/>
      <c r="Q650" s="32"/>
      <c r="R650" s="32"/>
      <c r="S650" s="32"/>
      <c r="T650" s="32"/>
      <c r="U650" s="32"/>
      <c r="V650" s="32"/>
    </row>
    <row r="651" spans="1:22" s="29" customFormat="1" x14ac:dyDescent="0.25">
      <c r="A651" s="32"/>
      <c r="B651" s="28"/>
      <c r="C651"/>
      <c r="D651"/>
      <c r="F651" s="30"/>
      <c r="I651" s="28"/>
      <c r="K651" s="31"/>
      <c r="L651" s="31"/>
      <c r="M651" s="32"/>
      <c r="N651" s="79"/>
      <c r="O651" s="32"/>
      <c r="P651" s="32"/>
      <c r="Q651" s="32"/>
      <c r="R651" s="32"/>
      <c r="S651" s="32"/>
      <c r="T651" s="32"/>
      <c r="U651" s="32"/>
      <c r="V651" s="32"/>
    </row>
    <row r="652" spans="1:22" s="29" customFormat="1" x14ac:dyDescent="0.25">
      <c r="A652" s="32"/>
      <c r="B652" s="28"/>
      <c r="C652"/>
      <c r="D652"/>
      <c r="F652" s="30"/>
      <c r="I652" s="28"/>
      <c r="K652" s="31"/>
      <c r="L652" s="31"/>
      <c r="M652" s="32"/>
      <c r="N652" s="79"/>
      <c r="O652" s="32"/>
      <c r="P652" s="32"/>
      <c r="Q652" s="32"/>
      <c r="R652" s="32"/>
      <c r="S652" s="32"/>
      <c r="T652" s="32"/>
      <c r="U652" s="32"/>
      <c r="V652" s="32"/>
    </row>
    <row r="653" spans="1:22" s="29" customFormat="1" x14ac:dyDescent="0.25">
      <c r="A653" s="32"/>
      <c r="B653" s="28"/>
      <c r="C653"/>
      <c r="D653"/>
      <c r="F653" s="30"/>
      <c r="I653" s="28"/>
      <c r="K653" s="31"/>
      <c r="L653" s="31"/>
      <c r="M653" s="32"/>
      <c r="N653" s="79"/>
      <c r="O653" s="32"/>
      <c r="P653" s="32"/>
      <c r="Q653" s="32"/>
      <c r="R653" s="32"/>
      <c r="S653" s="32"/>
      <c r="T653" s="32"/>
      <c r="U653" s="32"/>
      <c r="V653" s="32"/>
    </row>
    <row r="654" spans="1:22" s="29" customFormat="1" x14ac:dyDescent="0.25">
      <c r="A654" s="32"/>
      <c r="B654" s="28"/>
      <c r="C654"/>
      <c r="D654"/>
      <c r="F654" s="30"/>
      <c r="I654" s="28"/>
      <c r="K654" s="31"/>
      <c r="L654" s="31"/>
      <c r="M654" s="32"/>
      <c r="N654" s="79"/>
      <c r="O654" s="32"/>
      <c r="P654" s="32"/>
      <c r="Q654" s="32"/>
      <c r="R654" s="32"/>
      <c r="S654" s="32"/>
      <c r="T654" s="32"/>
      <c r="U654" s="32"/>
      <c r="V654" s="32"/>
    </row>
    <row r="655" spans="1:22" s="29" customFormat="1" x14ac:dyDescent="0.25">
      <c r="A655" s="32"/>
      <c r="B655" s="28"/>
      <c r="C655"/>
      <c r="D655"/>
      <c r="F655" s="30"/>
      <c r="I655" s="28"/>
      <c r="K655" s="31"/>
      <c r="L655" s="31"/>
      <c r="M655" s="32"/>
      <c r="N655" s="79"/>
      <c r="O655" s="32"/>
      <c r="P655" s="32"/>
      <c r="Q655" s="32"/>
      <c r="R655" s="32"/>
      <c r="S655" s="32"/>
      <c r="T655" s="32"/>
      <c r="U655" s="32"/>
      <c r="V655" s="32"/>
    </row>
    <row r="656" spans="1:22" s="29" customFormat="1" x14ac:dyDescent="0.25">
      <c r="A656" s="32"/>
      <c r="B656" s="28"/>
      <c r="C656"/>
      <c r="D656"/>
      <c r="F656" s="30"/>
      <c r="I656" s="28"/>
      <c r="K656" s="31"/>
      <c r="L656" s="31"/>
      <c r="M656" s="32"/>
      <c r="N656" s="79"/>
      <c r="O656" s="32"/>
      <c r="P656" s="32"/>
      <c r="Q656" s="32"/>
      <c r="R656" s="32"/>
      <c r="S656" s="32"/>
      <c r="T656" s="32"/>
      <c r="U656" s="32"/>
      <c r="V656" s="32"/>
    </row>
    <row r="657" spans="1:22" s="29" customFormat="1" x14ac:dyDescent="0.25">
      <c r="A657" s="32"/>
      <c r="B657" s="28"/>
      <c r="C657"/>
      <c r="D657"/>
      <c r="F657" s="30"/>
      <c r="I657" s="28"/>
      <c r="K657" s="31"/>
      <c r="L657" s="31"/>
      <c r="M657" s="32"/>
      <c r="N657" s="79"/>
      <c r="O657" s="32"/>
      <c r="P657" s="32"/>
      <c r="Q657" s="32"/>
      <c r="R657" s="32"/>
      <c r="S657" s="32"/>
      <c r="T657" s="32"/>
      <c r="U657" s="32"/>
      <c r="V657" s="32"/>
    </row>
    <row r="658" spans="1:22" s="29" customFormat="1" x14ac:dyDescent="0.25">
      <c r="A658" s="32"/>
      <c r="B658" s="28"/>
      <c r="C658"/>
      <c r="D658"/>
      <c r="F658" s="30"/>
      <c r="I658" s="28"/>
      <c r="K658" s="31"/>
      <c r="L658" s="31"/>
      <c r="M658" s="32"/>
      <c r="N658" s="79"/>
      <c r="O658" s="32"/>
      <c r="P658" s="32"/>
      <c r="Q658" s="32"/>
      <c r="R658" s="32"/>
      <c r="S658" s="32"/>
      <c r="T658" s="32"/>
      <c r="U658" s="32"/>
      <c r="V658" s="32"/>
    </row>
    <row r="659" spans="1:22" s="29" customFormat="1" x14ac:dyDescent="0.25">
      <c r="A659" s="32"/>
      <c r="B659" s="28"/>
      <c r="C659"/>
      <c r="D659"/>
      <c r="F659" s="30"/>
      <c r="I659" s="28"/>
      <c r="K659" s="31"/>
      <c r="L659" s="31"/>
      <c r="M659" s="32"/>
      <c r="N659" s="79"/>
      <c r="O659" s="32"/>
      <c r="P659" s="32"/>
      <c r="Q659" s="32"/>
      <c r="R659" s="32"/>
      <c r="S659" s="32"/>
      <c r="T659" s="32"/>
      <c r="U659" s="32"/>
      <c r="V659" s="32"/>
    </row>
    <row r="660" spans="1:22" s="29" customFormat="1" x14ac:dyDescent="0.25">
      <c r="A660" s="32"/>
      <c r="B660" s="28"/>
      <c r="C660"/>
      <c r="D660"/>
      <c r="F660" s="30"/>
      <c r="I660" s="28"/>
      <c r="K660" s="31"/>
      <c r="L660" s="31"/>
      <c r="M660" s="32"/>
      <c r="N660" s="79"/>
      <c r="O660" s="32"/>
      <c r="P660" s="32"/>
      <c r="Q660" s="32"/>
      <c r="R660" s="32"/>
      <c r="S660" s="32"/>
      <c r="T660" s="32"/>
      <c r="U660" s="32"/>
      <c r="V660" s="32"/>
    </row>
    <row r="661" spans="1:22" s="29" customFormat="1" x14ac:dyDescent="0.25">
      <c r="A661" s="32"/>
      <c r="B661" s="28"/>
      <c r="C661"/>
      <c r="D661"/>
      <c r="F661" s="30"/>
      <c r="I661" s="28"/>
      <c r="K661" s="31"/>
      <c r="L661" s="31"/>
      <c r="M661" s="32"/>
      <c r="N661" s="79"/>
      <c r="O661" s="32"/>
      <c r="P661" s="32"/>
      <c r="Q661" s="32"/>
      <c r="R661" s="32"/>
      <c r="S661" s="32"/>
      <c r="T661" s="32"/>
      <c r="U661" s="32"/>
      <c r="V661" s="32"/>
    </row>
    <row r="662" spans="1:22" s="29" customFormat="1" x14ac:dyDescent="0.25">
      <c r="A662" s="32"/>
      <c r="B662" s="28"/>
      <c r="C662"/>
      <c r="D662"/>
      <c r="F662" s="30"/>
      <c r="I662" s="28"/>
      <c r="K662" s="31"/>
      <c r="L662" s="31"/>
      <c r="M662" s="32"/>
      <c r="N662" s="79"/>
      <c r="O662" s="32"/>
      <c r="P662" s="32"/>
      <c r="Q662" s="32"/>
      <c r="R662" s="32"/>
      <c r="S662" s="32"/>
      <c r="T662" s="32"/>
      <c r="U662" s="32"/>
      <c r="V662" s="32"/>
    </row>
    <row r="663" spans="1:22" s="29" customFormat="1" x14ac:dyDescent="0.25">
      <c r="A663" s="32"/>
      <c r="B663" s="28"/>
      <c r="C663"/>
      <c r="D663"/>
      <c r="F663" s="30"/>
      <c r="I663" s="28"/>
      <c r="K663" s="31"/>
      <c r="L663" s="31"/>
      <c r="M663" s="32"/>
      <c r="N663" s="79"/>
      <c r="O663" s="32"/>
      <c r="P663" s="32"/>
      <c r="Q663" s="32"/>
      <c r="R663" s="32"/>
      <c r="S663" s="32"/>
      <c r="T663" s="32"/>
      <c r="U663" s="32"/>
      <c r="V663" s="32"/>
    </row>
    <row r="664" spans="1:22" s="29" customFormat="1" x14ac:dyDescent="0.25">
      <c r="A664" s="32"/>
      <c r="B664" s="28"/>
      <c r="C664"/>
      <c r="D664"/>
      <c r="F664" s="30"/>
      <c r="I664" s="28"/>
      <c r="K664" s="31"/>
      <c r="L664" s="31"/>
      <c r="M664" s="32"/>
      <c r="N664" s="79"/>
      <c r="O664" s="32"/>
      <c r="P664" s="32"/>
      <c r="Q664" s="32"/>
      <c r="R664" s="32"/>
      <c r="S664" s="32"/>
      <c r="T664" s="32"/>
      <c r="U664" s="32"/>
      <c r="V664" s="32"/>
    </row>
    <row r="665" spans="1:22" s="29" customFormat="1" x14ac:dyDescent="0.25">
      <c r="A665" s="32"/>
      <c r="B665" s="28"/>
      <c r="C665"/>
      <c r="D665"/>
      <c r="F665" s="30"/>
      <c r="I665" s="28"/>
      <c r="K665" s="31"/>
      <c r="L665" s="31"/>
      <c r="M665" s="32"/>
      <c r="N665" s="79"/>
      <c r="O665" s="32"/>
      <c r="P665" s="32"/>
      <c r="Q665" s="32"/>
      <c r="R665" s="32"/>
      <c r="S665" s="32"/>
      <c r="T665" s="32"/>
      <c r="U665" s="32"/>
      <c r="V665" s="32"/>
    </row>
    <row r="666" spans="1:22" s="29" customFormat="1" x14ac:dyDescent="0.25">
      <c r="A666" s="32"/>
      <c r="B666" s="28"/>
      <c r="C666"/>
      <c r="D666"/>
      <c r="F666" s="30"/>
      <c r="I666" s="28"/>
      <c r="K666" s="31"/>
      <c r="L666" s="31"/>
      <c r="M666" s="32"/>
      <c r="N666" s="79"/>
      <c r="O666" s="32"/>
      <c r="P666" s="32"/>
      <c r="Q666" s="32"/>
      <c r="R666" s="32"/>
      <c r="S666" s="32"/>
      <c r="T666" s="32"/>
      <c r="U666" s="32"/>
      <c r="V666" s="32"/>
    </row>
    <row r="667" spans="1:22" s="29" customFormat="1" x14ac:dyDescent="0.25">
      <c r="A667" s="32"/>
      <c r="B667" s="28"/>
      <c r="C667"/>
      <c r="D667"/>
      <c r="F667" s="30"/>
      <c r="I667" s="28"/>
      <c r="K667" s="31"/>
      <c r="L667" s="31"/>
      <c r="M667" s="32"/>
      <c r="N667" s="79"/>
      <c r="O667" s="32"/>
      <c r="P667" s="32"/>
      <c r="Q667" s="32"/>
      <c r="R667" s="32"/>
      <c r="S667" s="32"/>
      <c r="T667" s="32"/>
      <c r="U667" s="32"/>
      <c r="V667" s="32"/>
    </row>
    <row r="668" spans="1:22" s="29" customFormat="1" x14ac:dyDescent="0.25">
      <c r="A668" s="32"/>
      <c r="B668" s="28"/>
      <c r="C668"/>
      <c r="D668"/>
      <c r="F668" s="30"/>
      <c r="I668" s="28"/>
      <c r="K668" s="31"/>
      <c r="L668" s="31"/>
      <c r="M668" s="32"/>
      <c r="N668" s="79"/>
      <c r="O668" s="32"/>
      <c r="P668" s="32"/>
      <c r="Q668" s="32"/>
      <c r="R668" s="32"/>
      <c r="S668" s="32"/>
      <c r="T668" s="32"/>
      <c r="U668" s="32"/>
      <c r="V668" s="32"/>
    </row>
    <row r="669" spans="1:22" s="29" customFormat="1" x14ac:dyDescent="0.25">
      <c r="A669" s="32"/>
      <c r="B669" s="28"/>
      <c r="C669"/>
      <c r="D669"/>
      <c r="F669" s="30"/>
      <c r="I669" s="28"/>
      <c r="K669" s="31"/>
      <c r="L669" s="31"/>
      <c r="M669" s="32"/>
      <c r="N669" s="79"/>
      <c r="O669" s="32"/>
      <c r="P669" s="32"/>
      <c r="Q669" s="32"/>
      <c r="R669" s="32"/>
      <c r="S669" s="32"/>
      <c r="T669" s="32"/>
      <c r="U669" s="32"/>
      <c r="V669" s="32"/>
    </row>
    <row r="670" spans="1:22" s="29" customFormat="1" x14ac:dyDescent="0.25">
      <c r="A670" s="32"/>
      <c r="B670" s="28"/>
      <c r="C670"/>
      <c r="D670"/>
      <c r="F670" s="30"/>
      <c r="I670" s="28"/>
      <c r="K670" s="31"/>
      <c r="L670" s="31"/>
      <c r="M670" s="32"/>
      <c r="N670" s="79"/>
      <c r="O670" s="32"/>
      <c r="P670" s="32"/>
      <c r="Q670" s="32"/>
      <c r="R670" s="32"/>
      <c r="S670" s="32"/>
      <c r="T670" s="32"/>
      <c r="U670" s="32"/>
      <c r="V670" s="32"/>
    </row>
    <row r="671" spans="1:22" s="29" customFormat="1" x14ac:dyDescent="0.25">
      <c r="A671" s="32"/>
      <c r="B671" s="28"/>
      <c r="C671"/>
      <c r="D671"/>
      <c r="F671" s="30"/>
      <c r="I671" s="28"/>
      <c r="K671" s="31"/>
      <c r="L671" s="31"/>
      <c r="M671" s="32"/>
      <c r="N671" s="79"/>
      <c r="O671" s="32"/>
      <c r="P671" s="32"/>
      <c r="Q671" s="32"/>
      <c r="R671" s="32"/>
      <c r="S671" s="32"/>
      <c r="T671" s="32"/>
      <c r="U671" s="32"/>
      <c r="V671" s="32"/>
    </row>
    <row r="672" spans="1:22" s="29" customFormat="1" x14ac:dyDescent="0.25">
      <c r="A672" s="32"/>
      <c r="B672" s="28"/>
      <c r="C672"/>
      <c r="D672"/>
      <c r="F672" s="30"/>
      <c r="I672" s="28"/>
      <c r="K672" s="31"/>
      <c r="L672" s="31"/>
      <c r="M672" s="32"/>
      <c r="N672" s="79"/>
      <c r="O672" s="32"/>
      <c r="P672" s="32"/>
      <c r="Q672" s="32"/>
      <c r="R672" s="32"/>
      <c r="S672" s="32"/>
      <c r="T672" s="32"/>
      <c r="U672" s="32"/>
      <c r="V672" s="32"/>
    </row>
    <row r="673" spans="1:22" s="29" customFormat="1" x14ac:dyDescent="0.25">
      <c r="A673" s="32"/>
      <c r="B673" s="28"/>
      <c r="C673"/>
      <c r="D673"/>
      <c r="F673" s="30"/>
      <c r="I673" s="28"/>
      <c r="K673" s="31"/>
      <c r="L673" s="31"/>
      <c r="M673" s="32"/>
      <c r="N673" s="79"/>
      <c r="O673" s="32"/>
      <c r="P673" s="32"/>
      <c r="Q673" s="32"/>
      <c r="R673" s="32"/>
      <c r="S673" s="32"/>
      <c r="T673" s="32"/>
      <c r="U673" s="32"/>
      <c r="V673" s="32"/>
    </row>
    <row r="674" spans="1:22" s="29" customFormat="1" x14ac:dyDescent="0.25">
      <c r="A674" s="32"/>
      <c r="B674" s="28"/>
      <c r="C674"/>
      <c r="D674"/>
      <c r="F674" s="30"/>
      <c r="I674" s="28"/>
      <c r="K674" s="31"/>
      <c r="L674" s="31"/>
      <c r="M674" s="32"/>
      <c r="N674" s="79"/>
      <c r="O674" s="32"/>
      <c r="P674" s="32"/>
      <c r="Q674" s="32"/>
      <c r="R674" s="32"/>
      <c r="S674" s="32"/>
      <c r="T674" s="32"/>
      <c r="U674" s="32"/>
      <c r="V674" s="32"/>
    </row>
    <row r="675" spans="1:22" s="29" customFormat="1" x14ac:dyDescent="0.25">
      <c r="A675" s="32"/>
      <c r="B675" s="28"/>
      <c r="C675"/>
      <c r="D675"/>
      <c r="F675" s="30"/>
      <c r="I675" s="28"/>
      <c r="K675" s="31"/>
      <c r="L675" s="31"/>
      <c r="M675" s="32"/>
      <c r="N675" s="79"/>
      <c r="O675" s="32"/>
      <c r="P675" s="32"/>
      <c r="Q675" s="32"/>
      <c r="R675" s="32"/>
      <c r="S675" s="32"/>
      <c r="T675" s="32"/>
      <c r="U675" s="32"/>
      <c r="V675" s="32"/>
    </row>
    <row r="676" spans="1:22" s="29" customFormat="1" x14ac:dyDescent="0.25">
      <c r="A676" s="32"/>
      <c r="B676" s="28"/>
      <c r="C676"/>
      <c r="D676"/>
      <c r="F676" s="30"/>
      <c r="I676" s="28"/>
      <c r="K676" s="31"/>
      <c r="L676" s="31"/>
      <c r="M676" s="32"/>
      <c r="N676" s="79"/>
      <c r="O676" s="32"/>
      <c r="P676" s="32"/>
      <c r="Q676" s="32"/>
      <c r="R676" s="32"/>
      <c r="S676" s="32"/>
      <c r="T676" s="32"/>
      <c r="U676" s="32"/>
      <c r="V676" s="32"/>
    </row>
    <row r="677" spans="1:22" s="29" customFormat="1" x14ac:dyDescent="0.25">
      <c r="A677" s="32"/>
      <c r="B677" s="28"/>
      <c r="C677"/>
      <c r="D677"/>
      <c r="F677" s="30"/>
      <c r="I677" s="28"/>
      <c r="K677" s="31"/>
      <c r="L677" s="31"/>
      <c r="M677" s="32"/>
      <c r="N677" s="79"/>
      <c r="O677" s="32"/>
      <c r="P677" s="32"/>
      <c r="Q677" s="32"/>
      <c r="R677" s="32"/>
      <c r="S677" s="32"/>
      <c r="T677" s="32"/>
      <c r="U677" s="32"/>
      <c r="V677" s="32"/>
    </row>
    <row r="678" spans="1:22" s="29" customFormat="1" x14ac:dyDescent="0.25">
      <c r="A678" s="32"/>
      <c r="B678" s="28"/>
      <c r="C678"/>
      <c r="D678"/>
      <c r="F678" s="30"/>
      <c r="I678" s="28"/>
      <c r="K678" s="31"/>
      <c r="L678" s="31"/>
      <c r="M678" s="32"/>
      <c r="N678" s="79"/>
      <c r="O678" s="32"/>
      <c r="P678" s="32"/>
      <c r="Q678" s="32"/>
      <c r="R678" s="32"/>
      <c r="S678" s="32"/>
      <c r="T678" s="32"/>
      <c r="U678" s="32"/>
      <c r="V678" s="32"/>
    </row>
    <row r="679" spans="1:22" s="29" customFormat="1" x14ac:dyDescent="0.25">
      <c r="A679" s="32"/>
      <c r="B679" s="28"/>
      <c r="C679"/>
      <c r="D679"/>
      <c r="F679" s="30"/>
      <c r="I679" s="28"/>
      <c r="K679" s="31"/>
      <c r="L679" s="31"/>
      <c r="M679" s="32"/>
      <c r="N679" s="79"/>
      <c r="O679" s="32"/>
      <c r="P679" s="32"/>
      <c r="Q679" s="32"/>
      <c r="R679" s="32"/>
      <c r="S679" s="32"/>
      <c r="T679" s="32"/>
      <c r="U679" s="32"/>
      <c r="V679" s="32"/>
    </row>
    <row r="680" spans="1:22" s="29" customFormat="1" x14ac:dyDescent="0.25">
      <c r="A680" s="32"/>
      <c r="B680" s="28"/>
      <c r="C680"/>
      <c r="D680"/>
      <c r="F680" s="30"/>
      <c r="I680" s="28"/>
      <c r="K680" s="31"/>
      <c r="L680" s="31"/>
      <c r="M680" s="32"/>
      <c r="N680" s="79"/>
      <c r="O680" s="32"/>
      <c r="P680" s="32"/>
      <c r="Q680" s="32"/>
      <c r="R680" s="32"/>
      <c r="S680" s="32"/>
      <c r="T680" s="32"/>
      <c r="U680" s="32"/>
      <c r="V680" s="32"/>
    </row>
    <row r="681" spans="1:22" s="29" customFormat="1" x14ac:dyDescent="0.25">
      <c r="A681" s="32"/>
      <c r="B681" s="28"/>
      <c r="C681"/>
      <c r="D681"/>
      <c r="F681" s="30"/>
      <c r="I681" s="28"/>
      <c r="K681" s="31"/>
      <c r="L681" s="31"/>
      <c r="M681" s="32"/>
      <c r="N681" s="79"/>
      <c r="O681" s="32"/>
      <c r="P681" s="32"/>
      <c r="Q681" s="32"/>
      <c r="R681" s="32"/>
      <c r="S681" s="32"/>
      <c r="T681" s="32"/>
      <c r="U681" s="32"/>
      <c r="V681" s="32"/>
    </row>
    <row r="682" spans="1:22" s="29" customFormat="1" x14ac:dyDescent="0.25">
      <c r="A682" s="32"/>
      <c r="B682" s="28"/>
      <c r="C682"/>
      <c r="D682"/>
      <c r="F682" s="30"/>
      <c r="I682" s="28"/>
      <c r="K682" s="31"/>
      <c r="L682" s="31"/>
      <c r="M682" s="32"/>
      <c r="N682" s="79"/>
      <c r="O682" s="32"/>
      <c r="P682" s="32"/>
      <c r="Q682" s="32"/>
      <c r="R682" s="32"/>
      <c r="S682" s="32"/>
      <c r="T682" s="32"/>
      <c r="U682" s="32"/>
      <c r="V682" s="32"/>
    </row>
    <row r="683" spans="1:22" s="29" customFormat="1" x14ac:dyDescent="0.25">
      <c r="A683" s="32"/>
      <c r="B683" s="28"/>
      <c r="C683"/>
      <c r="D683"/>
      <c r="F683" s="30"/>
      <c r="I683" s="28"/>
      <c r="K683" s="31"/>
      <c r="L683" s="31"/>
      <c r="M683" s="32"/>
      <c r="N683" s="79"/>
      <c r="O683" s="32"/>
      <c r="P683" s="32"/>
      <c r="Q683" s="32"/>
      <c r="R683" s="32"/>
      <c r="S683" s="32"/>
      <c r="T683" s="32"/>
      <c r="U683" s="32"/>
      <c r="V683" s="32"/>
    </row>
    <row r="684" spans="1:22" s="29" customFormat="1" x14ac:dyDescent="0.25">
      <c r="A684" s="32"/>
      <c r="B684" s="28"/>
      <c r="C684"/>
      <c r="D684"/>
      <c r="F684" s="30"/>
      <c r="I684" s="28"/>
      <c r="K684" s="31"/>
      <c r="L684" s="31"/>
      <c r="M684" s="32"/>
      <c r="N684" s="79"/>
      <c r="O684" s="32"/>
      <c r="P684" s="32"/>
      <c r="Q684" s="32"/>
      <c r="R684" s="32"/>
      <c r="S684" s="32"/>
      <c r="T684" s="32"/>
      <c r="U684" s="32"/>
      <c r="V684" s="32"/>
    </row>
    <row r="685" spans="1:22" s="29" customFormat="1" x14ac:dyDescent="0.25">
      <c r="A685" s="32"/>
      <c r="B685" s="28"/>
      <c r="C685"/>
      <c r="D685"/>
      <c r="F685" s="30"/>
      <c r="I685" s="28"/>
      <c r="K685" s="31"/>
      <c r="L685" s="31"/>
      <c r="M685" s="32"/>
      <c r="N685" s="79"/>
      <c r="O685" s="32"/>
      <c r="P685" s="32"/>
      <c r="Q685" s="32"/>
      <c r="R685" s="32"/>
      <c r="S685" s="32"/>
      <c r="T685" s="32"/>
      <c r="U685" s="32"/>
      <c r="V685" s="32"/>
    </row>
    <row r="686" spans="1:22" s="29" customFormat="1" x14ac:dyDescent="0.25">
      <c r="A686" s="32"/>
      <c r="B686" s="28"/>
      <c r="C686"/>
      <c r="D686"/>
      <c r="F686" s="30"/>
      <c r="I686" s="28"/>
      <c r="K686" s="31"/>
      <c r="L686" s="31"/>
      <c r="M686" s="32"/>
      <c r="N686" s="79"/>
      <c r="O686" s="32"/>
      <c r="P686" s="32"/>
      <c r="Q686" s="32"/>
      <c r="R686" s="32"/>
      <c r="S686" s="32"/>
      <c r="T686" s="32"/>
      <c r="U686" s="32"/>
      <c r="V686" s="32"/>
    </row>
    <row r="687" spans="1:22" s="29" customFormat="1" x14ac:dyDescent="0.25">
      <c r="A687" s="32"/>
      <c r="B687" s="28"/>
      <c r="C687"/>
      <c r="D687"/>
      <c r="F687" s="30"/>
      <c r="I687" s="28"/>
      <c r="K687" s="31"/>
      <c r="L687" s="31"/>
      <c r="M687" s="32"/>
      <c r="N687" s="79"/>
      <c r="O687" s="32"/>
      <c r="P687" s="32"/>
      <c r="Q687" s="32"/>
      <c r="R687" s="32"/>
      <c r="S687" s="32"/>
      <c r="T687" s="32"/>
      <c r="U687" s="32"/>
      <c r="V687" s="32"/>
    </row>
    <row r="688" spans="1:22" s="29" customFormat="1" x14ac:dyDescent="0.25">
      <c r="A688" s="32"/>
      <c r="B688" s="28"/>
      <c r="C688"/>
      <c r="D688"/>
      <c r="F688" s="30"/>
      <c r="I688" s="28"/>
      <c r="K688" s="31"/>
      <c r="L688" s="31"/>
      <c r="M688" s="32"/>
      <c r="N688" s="79"/>
      <c r="O688" s="32"/>
      <c r="P688" s="32"/>
      <c r="Q688" s="32"/>
      <c r="R688" s="32"/>
      <c r="S688" s="32"/>
      <c r="T688" s="32"/>
      <c r="U688" s="32"/>
      <c r="V688" s="32"/>
    </row>
    <row r="689" spans="1:22" s="29" customFormat="1" x14ac:dyDescent="0.25">
      <c r="A689" s="32"/>
      <c r="B689" s="28"/>
      <c r="C689"/>
      <c r="D689"/>
      <c r="F689" s="30"/>
      <c r="I689" s="28"/>
      <c r="K689" s="31"/>
      <c r="L689" s="31"/>
      <c r="M689" s="32"/>
      <c r="N689" s="79"/>
      <c r="O689" s="32"/>
      <c r="P689" s="32"/>
      <c r="Q689" s="32"/>
      <c r="R689" s="32"/>
      <c r="S689" s="32"/>
      <c r="T689" s="32"/>
      <c r="U689" s="32"/>
      <c r="V689" s="32"/>
    </row>
    <row r="690" spans="1:22" s="29" customFormat="1" x14ac:dyDescent="0.25">
      <c r="A690" s="32"/>
      <c r="B690" s="28"/>
      <c r="C690"/>
      <c r="D690"/>
      <c r="F690" s="30"/>
      <c r="I690" s="28"/>
      <c r="K690" s="31"/>
      <c r="L690" s="31"/>
      <c r="M690" s="32"/>
      <c r="N690" s="79"/>
      <c r="O690" s="32"/>
      <c r="P690" s="32"/>
      <c r="Q690" s="32"/>
      <c r="R690" s="32"/>
      <c r="S690" s="32"/>
      <c r="T690" s="32"/>
      <c r="U690" s="32"/>
      <c r="V690" s="32"/>
    </row>
    <row r="691" spans="1:22" s="29" customFormat="1" x14ac:dyDescent="0.25">
      <c r="A691" s="32"/>
      <c r="B691" s="28"/>
      <c r="C691"/>
      <c r="D691"/>
      <c r="F691" s="30"/>
      <c r="I691" s="28"/>
      <c r="K691" s="31"/>
      <c r="L691" s="31"/>
      <c r="M691" s="32"/>
      <c r="N691" s="79"/>
      <c r="O691" s="32"/>
      <c r="P691" s="32"/>
      <c r="Q691" s="32"/>
      <c r="R691" s="32"/>
      <c r="S691" s="32"/>
      <c r="T691" s="32"/>
      <c r="U691" s="32"/>
      <c r="V691" s="32"/>
    </row>
    <row r="692" spans="1:22" s="29" customFormat="1" x14ac:dyDescent="0.25">
      <c r="A692" s="32"/>
      <c r="B692" s="28"/>
      <c r="C692"/>
      <c r="D692"/>
      <c r="F692" s="30"/>
      <c r="I692" s="28"/>
      <c r="K692" s="31"/>
      <c r="L692" s="31"/>
      <c r="M692" s="32"/>
      <c r="N692" s="79"/>
      <c r="O692" s="32"/>
      <c r="P692" s="32"/>
      <c r="Q692" s="32"/>
      <c r="R692" s="32"/>
      <c r="S692" s="32"/>
      <c r="T692" s="32"/>
      <c r="U692" s="32"/>
      <c r="V692" s="32"/>
    </row>
    <row r="693" spans="1:22" s="29" customFormat="1" x14ac:dyDescent="0.25">
      <c r="A693" s="32"/>
      <c r="B693" s="28"/>
      <c r="C693"/>
      <c r="D693"/>
      <c r="F693" s="30"/>
      <c r="I693" s="28"/>
      <c r="K693" s="31"/>
      <c r="L693" s="31"/>
      <c r="M693" s="32"/>
      <c r="N693" s="79"/>
      <c r="O693" s="32"/>
      <c r="P693" s="32"/>
      <c r="Q693" s="32"/>
      <c r="R693" s="32"/>
      <c r="S693" s="32"/>
      <c r="T693" s="32"/>
      <c r="U693" s="32"/>
      <c r="V693" s="32"/>
    </row>
    <row r="694" spans="1:22" s="29" customFormat="1" x14ac:dyDescent="0.25">
      <c r="A694" s="32"/>
      <c r="B694" s="28"/>
      <c r="C694"/>
      <c r="D694"/>
      <c r="F694" s="30"/>
      <c r="I694" s="28"/>
      <c r="K694" s="31"/>
      <c r="L694" s="31"/>
      <c r="M694" s="32"/>
      <c r="N694" s="79"/>
      <c r="O694" s="32"/>
      <c r="P694" s="32"/>
      <c r="Q694" s="32"/>
      <c r="R694" s="32"/>
      <c r="S694" s="32"/>
      <c r="T694" s="32"/>
      <c r="U694" s="32"/>
      <c r="V694" s="32"/>
    </row>
    <row r="695" spans="1:22" s="29" customFormat="1" x14ac:dyDescent="0.25">
      <c r="A695" s="32"/>
      <c r="B695" s="28"/>
      <c r="C695"/>
      <c r="D695"/>
      <c r="F695" s="30"/>
      <c r="I695" s="28"/>
      <c r="K695" s="31"/>
      <c r="L695" s="31"/>
      <c r="M695" s="32"/>
      <c r="N695" s="79"/>
      <c r="O695" s="32"/>
      <c r="P695" s="32"/>
      <c r="Q695" s="32"/>
      <c r="R695" s="32"/>
      <c r="S695" s="32"/>
      <c r="T695" s="32"/>
      <c r="U695" s="32"/>
      <c r="V695" s="32"/>
    </row>
    <row r="696" spans="1:22" s="29" customFormat="1" x14ac:dyDescent="0.25">
      <c r="A696" s="32"/>
      <c r="B696" s="28"/>
      <c r="C696"/>
      <c r="D696"/>
      <c r="F696" s="30"/>
      <c r="I696" s="28"/>
      <c r="K696" s="31"/>
      <c r="L696" s="31"/>
      <c r="M696" s="32"/>
      <c r="N696" s="79"/>
      <c r="O696" s="32"/>
      <c r="P696" s="32"/>
      <c r="Q696" s="32"/>
      <c r="R696" s="32"/>
      <c r="S696" s="32"/>
      <c r="T696" s="32"/>
      <c r="U696" s="32"/>
      <c r="V696" s="32"/>
    </row>
    <row r="697" spans="1:22" s="29" customFormat="1" x14ac:dyDescent="0.25">
      <c r="A697" s="32"/>
      <c r="B697" s="28"/>
      <c r="C697"/>
      <c r="D697"/>
      <c r="F697" s="30"/>
      <c r="I697" s="28"/>
      <c r="K697" s="31"/>
      <c r="L697" s="31"/>
      <c r="M697" s="32"/>
      <c r="N697" s="79"/>
      <c r="O697" s="32"/>
      <c r="P697" s="32"/>
      <c r="Q697" s="32"/>
      <c r="R697" s="32"/>
      <c r="S697" s="32"/>
      <c r="T697" s="32"/>
      <c r="U697" s="32"/>
      <c r="V697" s="32"/>
    </row>
    <row r="698" spans="1:22" s="29" customFormat="1" x14ac:dyDescent="0.25">
      <c r="A698" s="32"/>
      <c r="B698" s="28"/>
      <c r="C698"/>
      <c r="D698"/>
      <c r="F698" s="30"/>
      <c r="I698" s="28"/>
      <c r="K698" s="31"/>
      <c r="L698" s="31"/>
      <c r="M698" s="32"/>
      <c r="N698" s="79"/>
      <c r="O698" s="32"/>
      <c r="P698" s="32"/>
      <c r="Q698" s="32"/>
      <c r="R698" s="32"/>
      <c r="S698" s="32"/>
      <c r="T698" s="32"/>
      <c r="U698" s="32"/>
      <c r="V698" s="32"/>
    </row>
    <row r="699" spans="1:22" s="29" customFormat="1" x14ac:dyDescent="0.25">
      <c r="A699" s="32"/>
      <c r="B699" s="28"/>
      <c r="C699"/>
      <c r="D699"/>
      <c r="F699" s="30"/>
      <c r="I699" s="28"/>
      <c r="K699" s="31"/>
      <c r="L699" s="31"/>
      <c r="M699" s="32"/>
      <c r="N699" s="79"/>
      <c r="O699" s="32"/>
      <c r="P699" s="32"/>
      <c r="Q699" s="32"/>
      <c r="R699" s="32"/>
      <c r="S699" s="32"/>
      <c r="T699" s="32"/>
      <c r="U699" s="32"/>
      <c r="V699" s="32"/>
    </row>
    <row r="700" spans="1:22" s="29" customFormat="1" x14ac:dyDescent="0.25">
      <c r="A700" s="32"/>
      <c r="B700" s="28"/>
      <c r="C700"/>
      <c r="D700"/>
      <c r="F700" s="30"/>
      <c r="I700" s="28"/>
      <c r="K700" s="31"/>
      <c r="L700" s="31"/>
      <c r="M700" s="32"/>
      <c r="N700" s="79"/>
      <c r="O700" s="32"/>
      <c r="P700" s="32"/>
      <c r="Q700" s="32"/>
      <c r="R700" s="32"/>
      <c r="S700" s="32"/>
      <c r="T700" s="32"/>
      <c r="U700" s="32"/>
      <c r="V700" s="32"/>
    </row>
    <row r="701" spans="1:22" s="29" customFormat="1" x14ac:dyDescent="0.25">
      <c r="A701" s="32"/>
      <c r="B701" s="28"/>
      <c r="C701"/>
      <c r="D701"/>
      <c r="F701" s="30"/>
      <c r="I701" s="28"/>
      <c r="K701" s="31"/>
      <c r="L701" s="31"/>
      <c r="M701" s="32"/>
      <c r="N701" s="79"/>
      <c r="O701" s="32"/>
      <c r="P701" s="32"/>
      <c r="Q701" s="32"/>
      <c r="R701" s="32"/>
      <c r="S701" s="32"/>
      <c r="T701" s="32"/>
      <c r="U701" s="32"/>
      <c r="V701" s="32"/>
    </row>
    <row r="702" spans="1:22" s="29" customFormat="1" x14ac:dyDescent="0.25">
      <c r="A702" s="32"/>
      <c r="B702" s="28"/>
      <c r="C702"/>
      <c r="D702"/>
      <c r="F702" s="30"/>
      <c r="I702" s="28"/>
      <c r="K702" s="31"/>
      <c r="L702" s="31"/>
      <c r="M702" s="32"/>
      <c r="N702" s="79"/>
      <c r="O702" s="32"/>
      <c r="P702" s="32"/>
      <c r="Q702" s="32"/>
      <c r="R702" s="32"/>
      <c r="S702" s="32"/>
      <c r="T702" s="32"/>
      <c r="U702" s="32"/>
      <c r="V702" s="32"/>
    </row>
    <row r="703" spans="1:22" s="29" customFormat="1" x14ac:dyDescent="0.25">
      <c r="A703" s="32"/>
      <c r="B703" s="28"/>
      <c r="C703"/>
      <c r="D703"/>
      <c r="F703" s="30"/>
      <c r="I703" s="28"/>
      <c r="K703" s="31"/>
      <c r="L703" s="31"/>
      <c r="M703" s="32"/>
      <c r="N703" s="79"/>
      <c r="O703" s="32"/>
      <c r="P703" s="32"/>
      <c r="Q703" s="32"/>
      <c r="R703" s="32"/>
      <c r="S703" s="32"/>
      <c r="T703" s="32"/>
      <c r="U703" s="32"/>
      <c r="V703" s="32"/>
    </row>
    <row r="704" spans="1:22" s="29" customFormat="1" x14ac:dyDescent="0.25">
      <c r="A704" s="32"/>
      <c r="B704" s="28"/>
      <c r="C704"/>
      <c r="D704"/>
      <c r="F704" s="30"/>
      <c r="I704" s="28"/>
      <c r="K704" s="31"/>
      <c r="L704" s="31"/>
      <c r="M704" s="32"/>
      <c r="N704" s="79"/>
      <c r="O704" s="32"/>
      <c r="P704" s="32"/>
      <c r="Q704" s="32"/>
      <c r="R704" s="32"/>
      <c r="S704" s="32"/>
      <c r="T704" s="32"/>
      <c r="U704" s="32"/>
      <c r="V704" s="32"/>
    </row>
    <row r="705" spans="1:22" s="29" customFormat="1" x14ac:dyDescent="0.25">
      <c r="A705" s="32"/>
      <c r="B705" s="28"/>
      <c r="C705"/>
      <c r="D705"/>
      <c r="F705" s="30"/>
      <c r="I705" s="28"/>
      <c r="K705" s="31"/>
      <c r="L705" s="31"/>
      <c r="M705" s="32"/>
      <c r="N705" s="79"/>
      <c r="O705" s="32"/>
      <c r="P705" s="32"/>
      <c r="Q705" s="32"/>
      <c r="R705" s="32"/>
      <c r="S705" s="32"/>
      <c r="T705" s="32"/>
      <c r="U705" s="32"/>
      <c r="V705" s="32"/>
    </row>
    <row r="706" spans="1:22" s="29" customFormat="1" x14ac:dyDescent="0.25">
      <c r="A706" s="32"/>
      <c r="B706" s="28"/>
      <c r="C706"/>
      <c r="D706"/>
      <c r="F706" s="30"/>
      <c r="I706" s="28"/>
      <c r="K706" s="31"/>
      <c r="L706" s="31"/>
      <c r="M706" s="32"/>
      <c r="N706" s="79"/>
      <c r="O706" s="32"/>
      <c r="P706" s="32"/>
      <c r="Q706" s="32"/>
      <c r="R706" s="32"/>
      <c r="S706" s="32"/>
      <c r="T706" s="32"/>
      <c r="U706" s="32"/>
      <c r="V706" s="32"/>
    </row>
    <row r="707" spans="1:22" s="29" customFormat="1" x14ac:dyDescent="0.25">
      <c r="A707" s="32"/>
      <c r="B707" s="28"/>
      <c r="C707"/>
      <c r="D707"/>
      <c r="F707" s="30"/>
      <c r="I707" s="28"/>
      <c r="K707" s="31"/>
      <c r="L707" s="31"/>
      <c r="M707" s="32"/>
      <c r="N707" s="79"/>
      <c r="O707" s="32"/>
      <c r="P707" s="32"/>
      <c r="Q707" s="32"/>
      <c r="R707" s="32"/>
      <c r="S707" s="32"/>
      <c r="T707" s="32"/>
      <c r="U707" s="32"/>
      <c r="V707" s="32"/>
    </row>
    <row r="708" spans="1:22" s="29" customFormat="1" x14ac:dyDescent="0.25">
      <c r="A708" s="32"/>
      <c r="B708" s="28"/>
      <c r="C708"/>
      <c r="D708"/>
      <c r="F708" s="30"/>
      <c r="I708" s="28"/>
      <c r="K708" s="31"/>
      <c r="L708" s="31"/>
      <c r="M708" s="32"/>
      <c r="N708" s="79"/>
      <c r="O708" s="32"/>
      <c r="P708" s="32"/>
      <c r="Q708" s="32"/>
      <c r="R708" s="32"/>
      <c r="S708" s="32"/>
      <c r="T708" s="32"/>
      <c r="U708" s="32"/>
      <c r="V708" s="32"/>
    </row>
    <row r="709" spans="1:22" s="29" customFormat="1" x14ac:dyDescent="0.25">
      <c r="A709" s="32"/>
      <c r="B709" s="28"/>
      <c r="C709"/>
      <c r="D709"/>
      <c r="F709" s="30"/>
      <c r="I709" s="28"/>
      <c r="K709" s="31"/>
      <c r="L709" s="31"/>
      <c r="M709" s="32"/>
      <c r="N709" s="79"/>
      <c r="O709" s="32"/>
      <c r="P709" s="32"/>
      <c r="Q709" s="32"/>
      <c r="R709" s="32"/>
      <c r="S709" s="32"/>
      <c r="T709" s="32"/>
      <c r="U709" s="32"/>
      <c r="V709" s="32"/>
    </row>
    <row r="710" spans="1:22" s="29" customFormat="1" x14ac:dyDescent="0.25">
      <c r="A710" s="32"/>
      <c r="B710" s="28"/>
      <c r="C710"/>
      <c r="D710"/>
      <c r="F710" s="30"/>
      <c r="I710" s="28"/>
      <c r="K710" s="31"/>
      <c r="L710" s="31"/>
      <c r="M710" s="32"/>
      <c r="N710" s="79"/>
      <c r="O710" s="32"/>
      <c r="P710" s="32"/>
      <c r="Q710" s="32"/>
      <c r="R710" s="32"/>
      <c r="S710" s="32"/>
      <c r="T710" s="32"/>
      <c r="U710" s="32"/>
      <c r="V710" s="32"/>
    </row>
    <row r="711" spans="1:22" s="29" customFormat="1" x14ac:dyDescent="0.25">
      <c r="A711" s="32"/>
      <c r="B711" s="28"/>
      <c r="C711"/>
      <c r="D711"/>
      <c r="F711" s="30"/>
      <c r="I711" s="28"/>
      <c r="K711" s="31"/>
      <c r="L711" s="31"/>
      <c r="M711" s="32"/>
      <c r="N711" s="79"/>
      <c r="O711" s="32"/>
      <c r="P711" s="32"/>
      <c r="Q711" s="32"/>
      <c r="R711" s="32"/>
      <c r="S711" s="32"/>
      <c r="T711" s="32"/>
      <c r="U711" s="32"/>
      <c r="V711" s="32"/>
    </row>
    <row r="712" spans="1:22" s="29" customFormat="1" x14ac:dyDescent="0.25">
      <c r="A712" s="32"/>
      <c r="B712" s="28"/>
      <c r="C712"/>
      <c r="D712"/>
      <c r="F712" s="30"/>
      <c r="I712" s="28"/>
      <c r="K712" s="31"/>
      <c r="L712" s="31"/>
      <c r="M712" s="32"/>
      <c r="N712" s="79"/>
      <c r="O712" s="32"/>
      <c r="P712" s="32"/>
      <c r="Q712" s="32"/>
      <c r="R712" s="32"/>
      <c r="S712" s="32"/>
      <c r="T712" s="32"/>
      <c r="U712" s="32"/>
      <c r="V712" s="32"/>
    </row>
    <row r="713" spans="1:22" s="29" customFormat="1" x14ac:dyDescent="0.25">
      <c r="A713" s="32"/>
      <c r="B713" s="28"/>
      <c r="C713"/>
      <c r="D713"/>
      <c r="F713" s="30"/>
      <c r="I713" s="28"/>
      <c r="K713" s="31"/>
      <c r="L713" s="31"/>
      <c r="M713" s="32"/>
      <c r="N713" s="79"/>
      <c r="O713" s="32"/>
      <c r="P713" s="32"/>
      <c r="Q713" s="32"/>
      <c r="R713" s="32"/>
      <c r="S713" s="32"/>
      <c r="T713" s="32"/>
      <c r="U713" s="32"/>
      <c r="V713" s="32"/>
    </row>
    <row r="714" spans="1:22" s="29" customFormat="1" x14ac:dyDescent="0.25">
      <c r="A714" s="32"/>
      <c r="B714" s="28"/>
      <c r="C714"/>
      <c r="D714"/>
      <c r="F714" s="30"/>
      <c r="I714" s="28"/>
      <c r="K714" s="31"/>
      <c r="L714" s="31"/>
      <c r="M714" s="32"/>
      <c r="N714" s="79"/>
      <c r="O714" s="32"/>
      <c r="P714" s="32"/>
      <c r="Q714" s="32"/>
      <c r="R714" s="32"/>
      <c r="S714" s="32"/>
      <c r="T714" s="32"/>
      <c r="U714" s="32"/>
      <c r="V714" s="32"/>
    </row>
    <row r="715" spans="1:22" s="29" customFormat="1" x14ac:dyDescent="0.25">
      <c r="A715" s="32"/>
      <c r="B715" s="28"/>
      <c r="C715"/>
      <c r="D715"/>
      <c r="F715" s="30"/>
      <c r="I715" s="28"/>
      <c r="K715" s="31"/>
      <c r="L715" s="31"/>
      <c r="M715" s="32"/>
      <c r="N715" s="79"/>
      <c r="O715" s="32"/>
      <c r="P715" s="32"/>
      <c r="Q715" s="32"/>
      <c r="R715" s="32"/>
      <c r="S715" s="32"/>
      <c r="T715" s="32"/>
      <c r="U715" s="32"/>
      <c r="V715" s="32"/>
    </row>
    <row r="716" spans="1:22" s="29" customFormat="1" x14ac:dyDescent="0.25">
      <c r="A716" s="32"/>
      <c r="B716" s="28"/>
      <c r="C716"/>
      <c r="D716"/>
      <c r="F716" s="30"/>
      <c r="I716" s="28"/>
      <c r="K716" s="31"/>
      <c r="L716" s="31"/>
      <c r="M716" s="32"/>
      <c r="N716" s="79"/>
      <c r="O716" s="32"/>
      <c r="P716" s="32"/>
      <c r="Q716" s="32"/>
      <c r="R716" s="32"/>
      <c r="S716" s="32"/>
      <c r="T716" s="32"/>
      <c r="U716" s="32"/>
      <c r="V716" s="32"/>
    </row>
    <row r="717" spans="1:22" s="29" customFormat="1" x14ac:dyDescent="0.25">
      <c r="A717" s="32"/>
      <c r="B717" s="28"/>
      <c r="C717"/>
      <c r="D717"/>
      <c r="F717" s="30"/>
      <c r="I717" s="28"/>
      <c r="K717" s="31"/>
      <c r="L717" s="31"/>
      <c r="M717" s="32"/>
      <c r="N717" s="79"/>
      <c r="O717" s="32"/>
      <c r="P717" s="32"/>
      <c r="Q717" s="32"/>
      <c r="R717" s="32"/>
      <c r="S717" s="32"/>
      <c r="T717" s="32"/>
      <c r="U717" s="32"/>
      <c r="V717" s="32"/>
    </row>
    <row r="718" spans="1:22" s="29" customFormat="1" x14ac:dyDescent="0.25">
      <c r="A718" s="32"/>
      <c r="B718" s="28"/>
      <c r="C718"/>
      <c r="D718"/>
      <c r="F718" s="30"/>
      <c r="I718" s="28"/>
      <c r="K718" s="31"/>
      <c r="L718" s="31"/>
      <c r="M718" s="32"/>
      <c r="N718" s="79"/>
      <c r="O718" s="32"/>
      <c r="P718" s="32"/>
      <c r="Q718" s="32"/>
      <c r="R718" s="32"/>
      <c r="S718" s="32"/>
      <c r="T718" s="32"/>
      <c r="U718" s="32"/>
      <c r="V718" s="32"/>
    </row>
    <row r="719" spans="1:22" s="29" customFormat="1" x14ac:dyDescent="0.25">
      <c r="A719" s="32"/>
      <c r="B719" s="28"/>
      <c r="C719"/>
      <c r="D719"/>
      <c r="F719" s="30"/>
      <c r="I719" s="28"/>
      <c r="K719" s="31"/>
      <c r="L719" s="31"/>
      <c r="M719" s="32"/>
      <c r="N719" s="79"/>
      <c r="O719" s="32"/>
      <c r="P719" s="32"/>
      <c r="Q719" s="32"/>
      <c r="R719" s="32"/>
      <c r="S719" s="32"/>
      <c r="T719" s="32"/>
      <c r="U719" s="32"/>
      <c r="V719" s="32"/>
    </row>
    <row r="720" spans="1:22" s="29" customFormat="1" x14ac:dyDescent="0.25">
      <c r="A720" s="32"/>
      <c r="B720" s="28"/>
      <c r="C720"/>
      <c r="D720"/>
      <c r="F720" s="30"/>
      <c r="I720" s="28"/>
      <c r="K720" s="31"/>
      <c r="L720" s="31"/>
      <c r="M720" s="32"/>
      <c r="N720" s="79"/>
      <c r="O720" s="32"/>
      <c r="P720" s="32"/>
      <c r="Q720" s="32"/>
      <c r="R720" s="32"/>
      <c r="S720" s="32"/>
      <c r="T720" s="32"/>
      <c r="U720" s="32"/>
      <c r="V720" s="32"/>
    </row>
    <row r="721" spans="1:22" s="29" customFormat="1" x14ac:dyDescent="0.25">
      <c r="A721" s="32"/>
      <c r="B721" s="28"/>
      <c r="C721"/>
      <c r="D721"/>
      <c r="F721" s="30"/>
      <c r="I721" s="28"/>
      <c r="K721" s="31"/>
      <c r="L721" s="31"/>
      <c r="M721" s="32"/>
      <c r="N721" s="79"/>
      <c r="O721" s="32"/>
      <c r="P721" s="32"/>
      <c r="Q721" s="32"/>
      <c r="R721" s="32"/>
      <c r="S721" s="32"/>
      <c r="T721" s="32"/>
      <c r="U721" s="32"/>
      <c r="V721" s="32"/>
    </row>
    <row r="722" spans="1:22" s="29" customFormat="1" x14ac:dyDescent="0.25">
      <c r="A722" s="32"/>
      <c r="B722" s="28"/>
      <c r="C722"/>
      <c r="D722"/>
      <c r="F722" s="30"/>
      <c r="I722" s="28"/>
      <c r="K722" s="31"/>
      <c r="L722" s="31"/>
      <c r="M722" s="32"/>
      <c r="N722" s="79"/>
      <c r="O722" s="32"/>
      <c r="P722" s="32"/>
      <c r="Q722" s="32"/>
      <c r="R722" s="32"/>
      <c r="S722" s="32"/>
      <c r="T722" s="32"/>
      <c r="U722" s="32"/>
      <c r="V722" s="32"/>
    </row>
    <row r="723" spans="1:22" s="29" customFormat="1" x14ac:dyDescent="0.25">
      <c r="A723" s="32"/>
      <c r="B723" s="28"/>
      <c r="C723"/>
      <c r="D723"/>
      <c r="F723" s="30"/>
      <c r="I723" s="28"/>
      <c r="K723" s="31"/>
      <c r="L723" s="31"/>
      <c r="M723" s="32"/>
      <c r="N723" s="79"/>
      <c r="O723" s="32"/>
      <c r="P723" s="32"/>
      <c r="Q723" s="32"/>
      <c r="R723" s="32"/>
      <c r="S723" s="32"/>
      <c r="T723" s="32"/>
      <c r="U723" s="32"/>
      <c r="V723" s="32"/>
    </row>
    <row r="724" spans="1:22" s="29" customFormat="1" x14ac:dyDescent="0.25">
      <c r="A724" s="32"/>
      <c r="B724" s="28"/>
      <c r="C724"/>
      <c r="D724"/>
      <c r="F724" s="30"/>
      <c r="I724" s="28"/>
      <c r="K724" s="31"/>
      <c r="L724" s="31"/>
      <c r="M724" s="32"/>
      <c r="N724" s="79"/>
      <c r="O724" s="32"/>
      <c r="P724" s="32"/>
      <c r="Q724" s="32"/>
      <c r="R724" s="32"/>
      <c r="S724" s="32"/>
      <c r="T724" s="32"/>
      <c r="U724" s="32"/>
      <c r="V724" s="32"/>
    </row>
    <row r="725" spans="1:22" s="29" customFormat="1" x14ac:dyDescent="0.25">
      <c r="A725" s="32"/>
      <c r="B725" s="28"/>
      <c r="C725"/>
      <c r="D725"/>
      <c r="F725" s="30"/>
      <c r="I725" s="28"/>
      <c r="K725" s="31"/>
      <c r="L725" s="31"/>
      <c r="M725" s="32"/>
      <c r="N725" s="79"/>
      <c r="O725" s="32"/>
      <c r="P725" s="32"/>
      <c r="Q725" s="32"/>
      <c r="R725" s="32"/>
      <c r="S725" s="32"/>
      <c r="T725" s="32"/>
      <c r="U725" s="32"/>
      <c r="V725" s="32"/>
    </row>
    <row r="726" spans="1:22" s="29" customFormat="1" x14ac:dyDescent="0.25">
      <c r="A726" s="32"/>
      <c r="B726" s="28"/>
      <c r="C726"/>
      <c r="D726"/>
      <c r="F726" s="30"/>
      <c r="I726" s="28"/>
      <c r="K726" s="31"/>
      <c r="L726" s="31"/>
      <c r="M726" s="32"/>
      <c r="N726" s="79"/>
      <c r="O726" s="32"/>
      <c r="P726" s="32"/>
      <c r="Q726" s="32"/>
      <c r="R726" s="32"/>
      <c r="S726" s="32"/>
      <c r="T726" s="32"/>
      <c r="U726" s="32"/>
      <c r="V726" s="32"/>
    </row>
    <row r="727" spans="1:22" s="29" customFormat="1" x14ac:dyDescent="0.25">
      <c r="A727" s="32"/>
      <c r="B727" s="28"/>
      <c r="C727"/>
      <c r="D727"/>
      <c r="F727" s="30"/>
      <c r="I727" s="28"/>
      <c r="K727" s="31"/>
      <c r="L727" s="31"/>
      <c r="M727" s="32"/>
      <c r="N727" s="79"/>
      <c r="O727" s="32"/>
      <c r="P727" s="32"/>
      <c r="Q727" s="32"/>
      <c r="R727" s="32"/>
      <c r="S727" s="32"/>
      <c r="T727" s="32"/>
      <c r="U727" s="32"/>
      <c r="V727" s="32"/>
    </row>
    <row r="728" spans="1:22" s="29" customFormat="1" x14ac:dyDescent="0.25">
      <c r="A728" s="32"/>
      <c r="B728" s="28"/>
      <c r="C728"/>
      <c r="D728"/>
      <c r="F728" s="30"/>
      <c r="I728" s="28"/>
      <c r="K728" s="31"/>
      <c r="L728" s="31"/>
      <c r="M728" s="32"/>
      <c r="N728" s="79"/>
      <c r="O728" s="32"/>
      <c r="P728" s="32"/>
      <c r="Q728" s="32"/>
      <c r="R728" s="32"/>
      <c r="S728" s="32"/>
      <c r="T728" s="32"/>
      <c r="U728" s="32"/>
      <c r="V728" s="32"/>
    </row>
    <row r="729" spans="1:22" s="29" customFormat="1" x14ac:dyDescent="0.25">
      <c r="A729" s="32"/>
      <c r="B729" s="28"/>
      <c r="C729"/>
      <c r="D729"/>
      <c r="F729" s="30"/>
      <c r="I729" s="28"/>
      <c r="K729" s="31"/>
      <c r="L729" s="31"/>
      <c r="M729" s="32"/>
      <c r="N729" s="79"/>
      <c r="O729" s="32"/>
      <c r="P729" s="32"/>
      <c r="Q729" s="32"/>
      <c r="R729" s="32"/>
      <c r="S729" s="32"/>
      <c r="T729" s="32"/>
      <c r="U729" s="32"/>
      <c r="V729" s="32"/>
    </row>
    <row r="730" spans="1:22" s="29" customFormat="1" x14ac:dyDescent="0.25">
      <c r="A730" s="32"/>
      <c r="B730" s="28"/>
      <c r="C730"/>
      <c r="D730"/>
      <c r="F730" s="30"/>
      <c r="I730" s="28"/>
      <c r="K730" s="31"/>
      <c r="L730" s="31"/>
      <c r="M730" s="32"/>
      <c r="N730" s="79"/>
      <c r="O730" s="32"/>
      <c r="P730" s="32"/>
      <c r="Q730" s="32"/>
      <c r="R730" s="32"/>
      <c r="S730" s="32"/>
      <c r="T730" s="32"/>
      <c r="U730" s="32"/>
      <c r="V730" s="32"/>
    </row>
    <row r="731" spans="1:22" s="29" customFormat="1" x14ac:dyDescent="0.25">
      <c r="A731" s="32"/>
      <c r="B731" s="28"/>
      <c r="C731"/>
      <c r="D731"/>
      <c r="F731" s="30"/>
      <c r="I731" s="28"/>
      <c r="K731" s="31"/>
      <c r="L731" s="31"/>
      <c r="M731" s="32"/>
      <c r="N731" s="79"/>
      <c r="O731" s="32"/>
      <c r="P731" s="32"/>
      <c r="Q731" s="32"/>
      <c r="R731" s="32"/>
      <c r="S731" s="32"/>
      <c r="T731" s="32"/>
      <c r="U731" s="32"/>
      <c r="V731" s="32"/>
    </row>
    <row r="732" spans="1:22" s="29" customFormat="1" x14ac:dyDescent="0.25">
      <c r="A732" s="32"/>
      <c r="B732" s="28"/>
      <c r="C732"/>
      <c r="D732"/>
      <c r="F732" s="30"/>
      <c r="I732" s="28"/>
      <c r="K732" s="31"/>
      <c r="L732" s="31"/>
      <c r="M732" s="32"/>
      <c r="N732" s="79"/>
      <c r="O732" s="32"/>
      <c r="P732" s="32"/>
      <c r="Q732" s="32"/>
      <c r="R732" s="32"/>
      <c r="S732" s="32"/>
      <c r="T732" s="32"/>
      <c r="U732" s="32"/>
      <c r="V732" s="32"/>
    </row>
    <row r="733" spans="1:22" s="29" customFormat="1" x14ac:dyDescent="0.25">
      <c r="A733" s="32"/>
      <c r="B733" s="28"/>
      <c r="C733"/>
      <c r="D733"/>
      <c r="F733" s="30"/>
      <c r="I733" s="28"/>
      <c r="K733" s="31"/>
      <c r="L733" s="31"/>
      <c r="M733" s="32"/>
      <c r="N733" s="79"/>
      <c r="O733" s="32"/>
      <c r="P733" s="32"/>
      <c r="Q733" s="32"/>
      <c r="R733" s="32"/>
      <c r="S733" s="32"/>
      <c r="T733" s="32"/>
      <c r="U733" s="32"/>
      <c r="V733" s="32"/>
    </row>
    <row r="734" spans="1:22" s="29" customFormat="1" x14ac:dyDescent="0.25">
      <c r="A734" s="32"/>
      <c r="B734" s="28"/>
      <c r="C734"/>
      <c r="D734"/>
      <c r="F734" s="30"/>
      <c r="I734" s="28"/>
      <c r="K734" s="31"/>
      <c r="L734" s="31"/>
      <c r="M734" s="32"/>
      <c r="N734" s="79"/>
      <c r="O734" s="32"/>
      <c r="P734" s="32"/>
      <c r="Q734" s="32"/>
      <c r="R734" s="32"/>
      <c r="S734" s="32"/>
      <c r="T734" s="32"/>
      <c r="U734" s="32"/>
      <c r="V734" s="32"/>
    </row>
    <row r="735" spans="1:22" s="29" customFormat="1" x14ac:dyDescent="0.25">
      <c r="A735" s="32"/>
      <c r="B735" s="28"/>
      <c r="C735"/>
      <c r="D735"/>
      <c r="F735" s="30"/>
      <c r="I735" s="28"/>
      <c r="K735" s="31"/>
      <c r="L735" s="31"/>
      <c r="M735" s="32"/>
      <c r="N735" s="79"/>
      <c r="O735" s="32"/>
      <c r="P735" s="32"/>
      <c r="Q735" s="32"/>
      <c r="R735" s="32"/>
      <c r="S735" s="32"/>
      <c r="T735" s="32"/>
      <c r="U735" s="32"/>
      <c r="V735" s="32"/>
    </row>
    <row r="736" spans="1:22" s="29" customFormat="1" x14ac:dyDescent="0.25">
      <c r="A736" s="32"/>
      <c r="B736" s="28"/>
      <c r="C736"/>
      <c r="D736"/>
      <c r="F736" s="30"/>
      <c r="I736" s="28"/>
      <c r="K736" s="31"/>
      <c r="L736" s="31"/>
      <c r="M736" s="32"/>
      <c r="N736" s="79"/>
      <c r="O736" s="32"/>
      <c r="P736" s="32"/>
      <c r="Q736" s="32"/>
      <c r="R736" s="32"/>
      <c r="S736" s="32"/>
      <c r="T736" s="32"/>
      <c r="U736" s="32"/>
      <c r="V736" s="32"/>
    </row>
    <row r="737" spans="1:22" s="29" customFormat="1" x14ac:dyDescent="0.25">
      <c r="A737" s="32"/>
      <c r="B737" s="28"/>
      <c r="C737"/>
      <c r="D737"/>
      <c r="F737" s="30"/>
      <c r="I737" s="28"/>
      <c r="K737" s="31"/>
      <c r="L737" s="31"/>
      <c r="M737" s="32"/>
      <c r="N737" s="79"/>
      <c r="O737" s="32"/>
      <c r="P737" s="32"/>
      <c r="Q737" s="32"/>
      <c r="R737" s="32"/>
      <c r="S737" s="32"/>
      <c r="T737" s="32"/>
      <c r="U737" s="32"/>
      <c r="V737" s="32"/>
    </row>
    <row r="738" spans="1:22" s="29" customFormat="1" x14ac:dyDescent="0.25">
      <c r="A738" s="32"/>
      <c r="B738" s="28"/>
      <c r="C738"/>
      <c r="D738"/>
      <c r="F738" s="30"/>
      <c r="I738" s="28"/>
      <c r="K738" s="31"/>
      <c r="L738" s="31"/>
      <c r="M738" s="32"/>
      <c r="N738" s="79"/>
      <c r="O738" s="32"/>
      <c r="P738" s="32"/>
      <c r="Q738" s="32"/>
      <c r="R738" s="32"/>
      <c r="S738" s="32"/>
      <c r="T738" s="32"/>
      <c r="U738" s="32"/>
      <c r="V738" s="32"/>
    </row>
    <row r="739" spans="1:22" s="29" customFormat="1" x14ac:dyDescent="0.25">
      <c r="A739" s="32"/>
      <c r="B739" s="28"/>
      <c r="C739"/>
      <c r="D739"/>
      <c r="F739" s="30"/>
      <c r="I739" s="28"/>
      <c r="K739" s="31"/>
      <c r="L739" s="31"/>
      <c r="M739" s="32"/>
      <c r="N739" s="79"/>
      <c r="O739" s="32"/>
      <c r="P739" s="32"/>
      <c r="Q739" s="32"/>
      <c r="R739" s="32"/>
      <c r="S739" s="32"/>
      <c r="T739" s="32"/>
      <c r="U739" s="32"/>
      <c r="V739" s="32"/>
    </row>
    <row r="740" spans="1:22" s="29" customFormat="1" x14ac:dyDescent="0.25">
      <c r="A740" s="32"/>
      <c r="B740" s="28"/>
      <c r="C740"/>
      <c r="D740"/>
      <c r="F740" s="30"/>
      <c r="I740" s="28"/>
      <c r="K740" s="31"/>
      <c r="L740" s="31"/>
      <c r="M740" s="32"/>
      <c r="N740" s="79"/>
      <c r="O740" s="32"/>
      <c r="P740" s="32"/>
      <c r="Q740" s="32"/>
      <c r="R740" s="32"/>
      <c r="S740" s="32"/>
      <c r="T740" s="32"/>
      <c r="U740" s="32"/>
      <c r="V740" s="32"/>
    </row>
    <row r="741" spans="1:22" s="29" customFormat="1" x14ac:dyDescent="0.25">
      <c r="A741" s="32"/>
      <c r="B741" s="28"/>
      <c r="C741"/>
      <c r="D741"/>
      <c r="F741" s="30"/>
      <c r="I741" s="28"/>
      <c r="K741" s="31"/>
      <c r="L741" s="31"/>
      <c r="M741" s="32"/>
      <c r="N741" s="79"/>
      <c r="O741" s="32"/>
      <c r="P741" s="32"/>
      <c r="Q741" s="32"/>
      <c r="R741" s="32"/>
      <c r="S741" s="32"/>
      <c r="T741" s="32"/>
      <c r="U741" s="32"/>
      <c r="V741" s="32"/>
    </row>
    <row r="742" spans="1:22" s="29" customFormat="1" x14ac:dyDescent="0.25">
      <c r="A742" s="32"/>
      <c r="B742" s="28"/>
      <c r="C742"/>
      <c r="D742"/>
      <c r="F742" s="30"/>
      <c r="I742" s="28"/>
      <c r="K742" s="31"/>
      <c r="L742" s="31"/>
      <c r="M742" s="32"/>
      <c r="N742" s="79"/>
      <c r="O742" s="32"/>
      <c r="P742" s="32"/>
      <c r="Q742" s="32"/>
      <c r="R742" s="32"/>
      <c r="S742" s="32"/>
      <c r="T742" s="32"/>
      <c r="U742" s="32"/>
      <c r="V742" s="32"/>
    </row>
    <row r="743" spans="1:22" s="29" customFormat="1" x14ac:dyDescent="0.25">
      <c r="A743" s="32"/>
      <c r="B743" s="28"/>
      <c r="C743"/>
      <c r="D743"/>
      <c r="F743" s="30"/>
      <c r="I743" s="28"/>
      <c r="K743" s="31"/>
      <c r="L743" s="31"/>
      <c r="M743" s="32"/>
      <c r="N743" s="79"/>
      <c r="O743" s="32"/>
      <c r="P743" s="32"/>
      <c r="Q743" s="32"/>
      <c r="R743" s="32"/>
      <c r="S743" s="32"/>
      <c r="T743" s="32"/>
      <c r="U743" s="32"/>
      <c r="V743" s="32"/>
    </row>
    <row r="744" spans="1:22" s="29" customFormat="1" x14ac:dyDescent="0.25">
      <c r="A744" s="32"/>
      <c r="B744" s="28"/>
      <c r="C744"/>
      <c r="D744"/>
      <c r="F744" s="30"/>
      <c r="I744" s="28"/>
      <c r="K744" s="31"/>
      <c r="L744" s="31"/>
      <c r="M744" s="32"/>
      <c r="N744" s="79"/>
      <c r="O744" s="32"/>
      <c r="P744" s="32"/>
      <c r="Q744" s="32"/>
      <c r="R744" s="32"/>
      <c r="S744" s="32"/>
      <c r="T744" s="32"/>
      <c r="U744" s="32"/>
      <c r="V744" s="32"/>
    </row>
    <row r="745" spans="1:22" s="29" customFormat="1" x14ac:dyDescent="0.25">
      <c r="A745" s="32"/>
      <c r="B745" s="28"/>
      <c r="C745"/>
      <c r="D745"/>
      <c r="F745" s="30"/>
      <c r="I745" s="28"/>
      <c r="K745" s="31"/>
      <c r="L745" s="31"/>
      <c r="M745" s="32"/>
      <c r="N745" s="79"/>
      <c r="O745" s="32"/>
      <c r="P745" s="32"/>
      <c r="Q745" s="32"/>
      <c r="R745" s="32"/>
      <c r="S745" s="32"/>
      <c r="T745" s="32"/>
      <c r="U745" s="32"/>
      <c r="V745" s="32"/>
    </row>
    <row r="746" spans="1:22" s="29" customFormat="1" x14ac:dyDescent="0.25">
      <c r="A746" s="32"/>
      <c r="B746" s="28"/>
      <c r="C746"/>
      <c r="D746"/>
      <c r="F746" s="30"/>
      <c r="I746" s="28"/>
      <c r="K746" s="31"/>
      <c r="L746" s="31"/>
      <c r="M746" s="32"/>
      <c r="N746" s="79"/>
      <c r="O746" s="32"/>
      <c r="P746" s="32"/>
      <c r="Q746" s="32"/>
      <c r="R746" s="32"/>
      <c r="S746" s="32"/>
      <c r="T746" s="32"/>
      <c r="U746" s="32"/>
      <c r="V746" s="32"/>
    </row>
    <row r="747" spans="1:22" s="29" customFormat="1" x14ac:dyDescent="0.25">
      <c r="A747" s="32"/>
      <c r="B747" s="28"/>
      <c r="C747"/>
      <c r="D747"/>
      <c r="F747" s="30"/>
      <c r="I747" s="28"/>
      <c r="K747" s="31"/>
      <c r="L747" s="31"/>
      <c r="M747" s="32"/>
      <c r="N747" s="79"/>
      <c r="O747" s="32"/>
      <c r="P747" s="32"/>
      <c r="Q747" s="32"/>
      <c r="R747" s="32"/>
      <c r="S747" s="32"/>
      <c r="T747" s="32"/>
      <c r="U747" s="32"/>
      <c r="V747" s="32"/>
    </row>
    <row r="748" spans="1:22" s="29" customFormat="1" x14ac:dyDescent="0.25">
      <c r="A748" s="32"/>
      <c r="B748" s="28"/>
      <c r="C748"/>
      <c r="D748"/>
      <c r="F748" s="30"/>
      <c r="I748" s="28"/>
      <c r="K748" s="31"/>
      <c r="L748" s="31"/>
      <c r="M748" s="32"/>
      <c r="N748" s="79"/>
      <c r="O748" s="32"/>
      <c r="P748" s="32"/>
      <c r="Q748" s="32"/>
      <c r="R748" s="32"/>
      <c r="S748" s="32"/>
      <c r="T748" s="32"/>
      <c r="U748" s="32"/>
      <c r="V748" s="32"/>
    </row>
    <row r="749" spans="1:22" s="29" customFormat="1" x14ac:dyDescent="0.25">
      <c r="A749" s="32"/>
      <c r="B749" s="28"/>
      <c r="C749"/>
      <c r="D749"/>
      <c r="F749" s="30"/>
      <c r="I749" s="28"/>
      <c r="K749" s="31"/>
      <c r="L749" s="31"/>
      <c r="M749" s="32"/>
      <c r="N749" s="79"/>
      <c r="O749" s="32"/>
      <c r="P749" s="32"/>
      <c r="Q749" s="32"/>
      <c r="R749" s="32"/>
      <c r="S749" s="32"/>
      <c r="T749" s="32"/>
      <c r="U749" s="32"/>
      <c r="V749" s="32"/>
    </row>
    <row r="750" spans="1:22" s="29" customFormat="1" x14ac:dyDescent="0.25">
      <c r="A750" s="32"/>
      <c r="B750" s="28"/>
      <c r="C750"/>
      <c r="D750"/>
      <c r="F750" s="30"/>
      <c r="I750" s="28"/>
      <c r="K750" s="31"/>
      <c r="L750" s="31"/>
      <c r="M750" s="32"/>
      <c r="N750" s="79"/>
      <c r="O750" s="32"/>
      <c r="P750" s="32"/>
      <c r="Q750" s="32"/>
      <c r="R750" s="32"/>
      <c r="S750" s="32"/>
      <c r="T750" s="32"/>
      <c r="U750" s="32"/>
      <c r="V750" s="32"/>
    </row>
    <row r="751" spans="1:22" s="29" customFormat="1" x14ac:dyDescent="0.25">
      <c r="A751" s="32"/>
      <c r="B751" s="28"/>
      <c r="C751"/>
      <c r="D751"/>
      <c r="F751" s="30"/>
      <c r="I751" s="28"/>
      <c r="K751" s="31"/>
      <c r="L751" s="31"/>
      <c r="M751" s="32"/>
      <c r="N751" s="79"/>
      <c r="O751" s="32"/>
      <c r="P751" s="32"/>
      <c r="Q751" s="32"/>
      <c r="R751" s="32"/>
      <c r="S751" s="32"/>
      <c r="T751" s="32"/>
      <c r="U751" s="32"/>
      <c r="V751" s="32"/>
    </row>
    <row r="752" spans="1:22" s="29" customFormat="1" x14ac:dyDescent="0.25">
      <c r="A752" s="32"/>
      <c r="B752" s="28"/>
      <c r="C752"/>
      <c r="D752"/>
      <c r="F752" s="30"/>
      <c r="I752" s="28"/>
      <c r="K752" s="31"/>
      <c r="L752" s="31"/>
      <c r="M752" s="32"/>
      <c r="N752" s="79"/>
      <c r="O752" s="32"/>
      <c r="P752" s="32"/>
      <c r="Q752" s="32"/>
      <c r="R752" s="32"/>
      <c r="S752" s="32"/>
      <c r="T752" s="32"/>
      <c r="U752" s="32"/>
      <c r="V752" s="32"/>
    </row>
    <row r="753" spans="1:22" s="29" customFormat="1" x14ac:dyDescent="0.25">
      <c r="A753" s="32"/>
      <c r="B753" s="28"/>
      <c r="C753"/>
      <c r="D753"/>
      <c r="F753" s="30"/>
      <c r="I753" s="28"/>
      <c r="K753" s="31"/>
      <c r="L753" s="31"/>
      <c r="M753" s="32"/>
      <c r="N753" s="79"/>
      <c r="O753" s="32"/>
      <c r="P753" s="32"/>
      <c r="Q753" s="32"/>
      <c r="R753" s="32"/>
      <c r="S753" s="32"/>
      <c r="T753" s="32"/>
      <c r="U753" s="32"/>
      <c r="V753" s="32"/>
    </row>
    <row r="754" spans="1:22" s="29" customFormat="1" x14ac:dyDescent="0.25">
      <c r="A754" s="32"/>
      <c r="B754" s="28"/>
      <c r="C754"/>
      <c r="D754"/>
      <c r="F754" s="30"/>
      <c r="I754" s="28"/>
      <c r="K754" s="31"/>
      <c r="L754" s="31"/>
      <c r="M754" s="32"/>
      <c r="N754" s="79"/>
      <c r="O754" s="32"/>
      <c r="P754" s="32"/>
      <c r="Q754" s="32"/>
      <c r="R754" s="32"/>
      <c r="S754" s="32"/>
      <c r="T754" s="32"/>
      <c r="U754" s="32"/>
      <c r="V754" s="32"/>
    </row>
    <row r="755" spans="1:22" s="29" customFormat="1" x14ac:dyDescent="0.25">
      <c r="A755" s="32"/>
      <c r="B755" s="28"/>
      <c r="C755"/>
      <c r="D755"/>
      <c r="F755" s="30"/>
      <c r="I755" s="28"/>
      <c r="K755" s="31"/>
      <c r="L755" s="31"/>
      <c r="M755" s="32"/>
      <c r="N755" s="79"/>
      <c r="O755" s="32"/>
      <c r="P755" s="32"/>
      <c r="Q755" s="32"/>
      <c r="R755" s="32"/>
      <c r="S755" s="32"/>
      <c r="T755" s="32"/>
      <c r="U755" s="32"/>
      <c r="V755" s="32"/>
    </row>
    <row r="756" spans="1:22" s="29" customFormat="1" x14ac:dyDescent="0.25">
      <c r="A756" s="32"/>
      <c r="B756" s="28"/>
      <c r="C756"/>
      <c r="D756"/>
      <c r="F756" s="30"/>
      <c r="I756" s="28"/>
      <c r="K756" s="31"/>
      <c r="L756" s="31"/>
      <c r="M756" s="32"/>
      <c r="N756" s="79"/>
      <c r="O756" s="32"/>
      <c r="P756" s="32"/>
      <c r="Q756" s="32"/>
      <c r="R756" s="32"/>
      <c r="S756" s="32"/>
      <c r="T756" s="32"/>
      <c r="U756" s="32"/>
      <c r="V756" s="32"/>
    </row>
    <row r="757" spans="1:22" s="29" customFormat="1" x14ac:dyDescent="0.25">
      <c r="A757" s="32"/>
      <c r="B757" s="28"/>
      <c r="C757"/>
      <c r="D757"/>
      <c r="F757" s="30"/>
      <c r="I757" s="28"/>
      <c r="K757" s="31"/>
      <c r="L757" s="31"/>
      <c r="M757" s="32"/>
      <c r="N757" s="79"/>
      <c r="O757" s="32"/>
      <c r="P757" s="32"/>
      <c r="Q757" s="32"/>
      <c r="R757" s="32"/>
      <c r="S757" s="32"/>
      <c r="T757" s="32"/>
      <c r="U757" s="32"/>
      <c r="V757" s="32"/>
    </row>
    <row r="758" spans="1:22" s="29" customFormat="1" x14ac:dyDescent="0.25">
      <c r="A758" s="32"/>
      <c r="B758" s="28"/>
      <c r="C758"/>
      <c r="D758"/>
      <c r="F758" s="30"/>
      <c r="I758" s="28"/>
      <c r="K758" s="31"/>
      <c r="L758" s="31"/>
      <c r="M758" s="32"/>
      <c r="N758" s="79"/>
      <c r="O758" s="32"/>
      <c r="P758" s="32"/>
      <c r="Q758" s="32"/>
      <c r="R758" s="32"/>
      <c r="S758" s="32"/>
      <c r="T758" s="32"/>
      <c r="U758" s="32"/>
      <c r="V758" s="32"/>
    </row>
    <row r="759" spans="1:22" s="29" customFormat="1" x14ac:dyDescent="0.25">
      <c r="A759" s="32"/>
      <c r="B759" s="28"/>
      <c r="C759"/>
      <c r="D759"/>
      <c r="F759" s="30"/>
      <c r="I759" s="28"/>
      <c r="K759" s="31"/>
      <c r="L759" s="31"/>
      <c r="M759" s="32"/>
      <c r="N759" s="79"/>
      <c r="O759" s="32"/>
      <c r="P759" s="32"/>
      <c r="Q759" s="32"/>
      <c r="R759" s="32"/>
      <c r="S759" s="32"/>
      <c r="T759" s="32"/>
      <c r="U759" s="32"/>
      <c r="V759" s="32"/>
    </row>
    <row r="760" spans="1:22" s="29" customFormat="1" x14ac:dyDescent="0.25">
      <c r="A760" s="32"/>
      <c r="B760" s="28"/>
      <c r="C760"/>
      <c r="D760"/>
      <c r="F760" s="30"/>
      <c r="I760" s="28"/>
      <c r="K760" s="31"/>
      <c r="L760" s="31"/>
      <c r="M760" s="32"/>
      <c r="N760" s="79"/>
      <c r="O760" s="32"/>
      <c r="P760" s="32"/>
      <c r="Q760" s="32"/>
      <c r="R760" s="32"/>
      <c r="S760" s="32"/>
      <c r="T760" s="32"/>
      <c r="U760" s="32"/>
      <c r="V760" s="32"/>
    </row>
    <row r="761" spans="1:22" s="29" customFormat="1" x14ac:dyDescent="0.25">
      <c r="A761" s="32"/>
      <c r="B761" s="28"/>
      <c r="C761"/>
      <c r="D761"/>
      <c r="F761" s="30"/>
      <c r="I761" s="28"/>
      <c r="K761" s="31"/>
      <c r="L761" s="31"/>
      <c r="M761" s="32"/>
      <c r="N761" s="79"/>
      <c r="O761" s="32"/>
      <c r="P761" s="32"/>
      <c r="Q761" s="32"/>
      <c r="R761" s="32"/>
      <c r="S761" s="32"/>
      <c r="T761" s="32"/>
      <c r="U761" s="32"/>
      <c r="V761" s="32"/>
    </row>
    <row r="762" spans="1:22" s="29" customFormat="1" x14ac:dyDescent="0.25">
      <c r="A762" s="32"/>
      <c r="B762" s="28"/>
      <c r="C762"/>
      <c r="D762"/>
      <c r="F762" s="30"/>
      <c r="I762" s="28"/>
      <c r="K762" s="31"/>
      <c r="L762" s="31"/>
      <c r="M762" s="32"/>
      <c r="N762" s="79"/>
      <c r="O762" s="32"/>
      <c r="P762" s="32"/>
      <c r="Q762" s="32"/>
      <c r="R762" s="32"/>
      <c r="S762" s="32"/>
      <c r="T762" s="32"/>
      <c r="U762" s="32"/>
      <c r="V762" s="32"/>
    </row>
    <row r="763" spans="1:22" s="29" customFormat="1" x14ac:dyDescent="0.25">
      <c r="A763" s="32"/>
      <c r="B763" s="28"/>
      <c r="C763"/>
      <c r="D763"/>
      <c r="F763" s="30"/>
      <c r="I763" s="28"/>
      <c r="K763" s="31"/>
      <c r="L763" s="31"/>
      <c r="M763" s="32"/>
      <c r="N763" s="79"/>
      <c r="O763" s="32"/>
      <c r="P763" s="32"/>
      <c r="Q763" s="32"/>
      <c r="R763" s="32"/>
      <c r="S763" s="32"/>
      <c r="T763" s="32"/>
      <c r="U763" s="32"/>
      <c r="V763" s="32"/>
    </row>
    <row r="764" spans="1:22" s="29" customFormat="1" x14ac:dyDescent="0.25">
      <c r="A764" s="32"/>
      <c r="B764" s="28"/>
      <c r="C764"/>
      <c r="D764"/>
      <c r="F764" s="30"/>
      <c r="I764" s="28"/>
      <c r="K764" s="31"/>
      <c r="L764" s="31"/>
      <c r="M764" s="32"/>
      <c r="N764" s="79"/>
      <c r="O764" s="32"/>
      <c r="P764" s="32"/>
      <c r="Q764" s="32"/>
      <c r="R764" s="32"/>
      <c r="S764" s="32"/>
      <c r="T764" s="32"/>
      <c r="U764" s="32"/>
      <c r="V764" s="32"/>
    </row>
    <row r="765" spans="1:22" s="29" customFormat="1" x14ac:dyDescent="0.25">
      <c r="A765" s="32"/>
      <c r="B765" s="28"/>
      <c r="C765"/>
      <c r="D765"/>
      <c r="F765" s="30"/>
      <c r="I765" s="28"/>
      <c r="K765" s="31"/>
      <c r="L765" s="31"/>
      <c r="M765" s="32"/>
      <c r="N765" s="79"/>
      <c r="O765" s="32"/>
      <c r="P765" s="32"/>
      <c r="Q765" s="32"/>
      <c r="R765" s="32"/>
      <c r="S765" s="32"/>
      <c r="T765" s="32"/>
      <c r="U765" s="32"/>
      <c r="V765" s="32"/>
    </row>
    <row r="766" spans="1:22" s="29" customFormat="1" x14ac:dyDescent="0.25">
      <c r="A766" s="32"/>
      <c r="B766" s="28"/>
      <c r="C766"/>
      <c r="D766"/>
      <c r="F766" s="30"/>
      <c r="I766" s="28"/>
      <c r="K766" s="31"/>
      <c r="L766" s="31"/>
      <c r="M766" s="32"/>
      <c r="N766" s="79"/>
      <c r="O766" s="32"/>
      <c r="P766" s="32"/>
      <c r="Q766" s="32"/>
      <c r="R766" s="32"/>
      <c r="S766" s="32"/>
      <c r="T766" s="32"/>
      <c r="U766" s="32"/>
      <c r="V766" s="32"/>
    </row>
    <row r="767" spans="1:22" s="29" customFormat="1" x14ac:dyDescent="0.25">
      <c r="A767" s="32"/>
      <c r="B767" s="28"/>
      <c r="C767"/>
      <c r="D767"/>
      <c r="F767" s="30"/>
      <c r="I767" s="28"/>
      <c r="K767" s="31"/>
      <c r="L767" s="31"/>
      <c r="M767" s="32"/>
      <c r="N767" s="79"/>
      <c r="O767" s="32"/>
      <c r="P767" s="32"/>
      <c r="Q767" s="32"/>
      <c r="R767" s="32"/>
      <c r="S767" s="32"/>
      <c r="T767" s="32"/>
      <c r="U767" s="32"/>
      <c r="V767" s="32"/>
    </row>
    <row r="768" spans="1:22" s="29" customFormat="1" x14ac:dyDescent="0.25">
      <c r="A768" s="32"/>
      <c r="B768" s="28"/>
      <c r="C768"/>
      <c r="D768"/>
      <c r="F768" s="30"/>
      <c r="I768" s="28"/>
      <c r="K768" s="31"/>
      <c r="L768" s="31"/>
      <c r="M768" s="32"/>
      <c r="N768" s="79"/>
      <c r="O768" s="32"/>
      <c r="P768" s="32"/>
      <c r="Q768" s="32"/>
      <c r="R768" s="32"/>
      <c r="S768" s="32"/>
      <c r="T768" s="32"/>
      <c r="U768" s="32"/>
      <c r="V768" s="32"/>
    </row>
    <row r="769" spans="1:22" s="29" customFormat="1" x14ac:dyDescent="0.25">
      <c r="A769" s="32"/>
      <c r="B769" s="28"/>
      <c r="C769"/>
      <c r="D769"/>
      <c r="F769" s="30"/>
      <c r="I769" s="28"/>
      <c r="K769" s="31"/>
      <c r="L769" s="31"/>
      <c r="M769" s="32"/>
      <c r="N769" s="79"/>
      <c r="O769" s="32"/>
      <c r="P769" s="32"/>
      <c r="Q769" s="32"/>
      <c r="R769" s="32"/>
      <c r="S769" s="32"/>
      <c r="T769" s="32"/>
      <c r="U769" s="32"/>
      <c r="V769" s="32"/>
    </row>
    <row r="770" spans="1:22" s="29" customFormat="1" x14ac:dyDescent="0.25">
      <c r="A770" s="32"/>
      <c r="B770" s="28"/>
      <c r="C770"/>
      <c r="D770"/>
      <c r="F770" s="30"/>
      <c r="I770" s="28"/>
      <c r="K770" s="31"/>
      <c r="L770" s="31"/>
      <c r="M770" s="32"/>
      <c r="N770" s="79"/>
      <c r="O770" s="32"/>
      <c r="P770" s="32"/>
      <c r="Q770" s="32"/>
      <c r="R770" s="32"/>
      <c r="S770" s="32"/>
      <c r="T770" s="32"/>
      <c r="U770" s="32"/>
      <c r="V770" s="32"/>
    </row>
    <row r="771" spans="1:22" s="29" customFormat="1" x14ac:dyDescent="0.25">
      <c r="A771" s="32"/>
      <c r="B771" s="28"/>
      <c r="C771"/>
      <c r="D771"/>
      <c r="F771" s="30"/>
      <c r="I771" s="28"/>
      <c r="K771" s="31"/>
      <c r="L771" s="31"/>
      <c r="M771" s="32"/>
      <c r="N771" s="79"/>
      <c r="O771" s="32"/>
      <c r="P771" s="32"/>
      <c r="Q771" s="32"/>
      <c r="R771" s="32"/>
      <c r="S771" s="32"/>
      <c r="T771" s="32"/>
      <c r="U771" s="32"/>
      <c r="V771" s="32"/>
    </row>
    <row r="772" spans="1:22" s="29" customFormat="1" x14ac:dyDescent="0.25">
      <c r="A772" s="32"/>
      <c r="B772" s="28"/>
      <c r="C772"/>
      <c r="D772"/>
      <c r="F772" s="30"/>
      <c r="I772" s="28"/>
      <c r="K772" s="31"/>
      <c r="L772" s="31"/>
      <c r="M772" s="32"/>
      <c r="N772" s="79"/>
      <c r="O772" s="32"/>
      <c r="P772" s="32"/>
      <c r="Q772" s="32"/>
      <c r="R772" s="32"/>
      <c r="S772" s="32"/>
      <c r="T772" s="32"/>
      <c r="U772" s="32"/>
      <c r="V772" s="32"/>
    </row>
    <row r="773" spans="1:22" s="29" customFormat="1" x14ac:dyDescent="0.25">
      <c r="A773" s="32"/>
      <c r="B773" s="28"/>
      <c r="C773"/>
      <c r="D773"/>
      <c r="F773" s="30"/>
      <c r="I773" s="28"/>
      <c r="K773" s="31"/>
      <c r="L773" s="31"/>
      <c r="M773" s="32"/>
      <c r="N773" s="79"/>
      <c r="O773" s="32"/>
      <c r="P773" s="32"/>
      <c r="Q773" s="32"/>
      <c r="R773" s="32"/>
      <c r="S773" s="32"/>
      <c r="T773" s="32"/>
      <c r="U773" s="32"/>
      <c r="V773" s="32"/>
    </row>
    <row r="774" spans="1:22" s="29" customFormat="1" x14ac:dyDescent="0.25">
      <c r="A774" s="32"/>
      <c r="B774" s="28"/>
      <c r="C774"/>
      <c r="D774"/>
      <c r="F774" s="30"/>
      <c r="I774" s="28"/>
      <c r="K774" s="31"/>
      <c r="L774" s="31"/>
      <c r="M774" s="32"/>
      <c r="N774" s="79"/>
      <c r="O774" s="32"/>
      <c r="P774" s="32"/>
      <c r="Q774" s="32"/>
      <c r="R774" s="32"/>
      <c r="S774" s="32"/>
      <c r="T774" s="32"/>
      <c r="U774" s="32"/>
      <c r="V774" s="32"/>
    </row>
    <row r="775" spans="1:22" s="29" customFormat="1" x14ac:dyDescent="0.25">
      <c r="A775" s="32"/>
      <c r="B775" s="28"/>
      <c r="C775"/>
      <c r="D775"/>
      <c r="F775" s="30"/>
      <c r="I775" s="28"/>
      <c r="K775" s="31"/>
      <c r="L775" s="31"/>
      <c r="M775" s="32"/>
      <c r="N775" s="79"/>
      <c r="O775" s="32"/>
      <c r="P775" s="32"/>
      <c r="Q775" s="32"/>
      <c r="R775" s="32"/>
      <c r="S775" s="32"/>
      <c r="T775" s="32"/>
      <c r="U775" s="32"/>
      <c r="V775" s="32"/>
    </row>
    <row r="776" spans="1:22" s="29" customFormat="1" x14ac:dyDescent="0.25">
      <c r="A776" s="32"/>
      <c r="B776" s="28"/>
      <c r="C776"/>
      <c r="D776"/>
      <c r="F776" s="30"/>
      <c r="I776" s="28"/>
      <c r="K776" s="31"/>
      <c r="L776" s="31"/>
      <c r="M776" s="32"/>
      <c r="N776" s="79"/>
      <c r="O776" s="32"/>
      <c r="P776" s="32"/>
      <c r="Q776" s="32"/>
      <c r="R776" s="32"/>
      <c r="S776" s="32"/>
      <c r="T776" s="32"/>
      <c r="U776" s="32"/>
      <c r="V776" s="32"/>
    </row>
    <row r="777" spans="1:22" s="29" customFormat="1" x14ac:dyDescent="0.25">
      <c r="A777" s="32"/>
      <c r="B777" s="28"/>
      <c r="C777"/>
      <c r="D777"/>
      <c r="F777" s="30"/>
      <c r="I777" s="28"/>
      <c r="K777" s="31"/>
      <c r="L777" s="31"/>
      <c r="M777" s="32"/>
      <c r="N777" s="79"/>
      <c r="O777" s="32"/>
      <c r="P777" s="32"/>
      <c r="Q777" s="32"/>
      <c r="R777" s="32"/>
      <c r="S777" s="32"/>
      <c r="T777" s="32"/>
      <c r="U777" s="32"/>
      <c r="V777" s="32"/>
    </row>
    <row r="778" spans="1:22" s="29" customFormat="1" x14ac:dyDescent="0.25">
      <c r="A778" s="32"/>
      <c r="B778" s="28"/>
      <c r="C778"/>
      <c r="D778"/>
      <c r="F778" s="30"/>
      <c r="I778" s="28"/>
      <c r="K778" s="31"/>
      <c r="L778" s="31"/>
      <c r="M778" s="32"/>
      <c r="N778" s="79"/>
      <c r="O778" s="32"/>
      <c r="P778" s="32"/>
      <c r="Q778" s="32"/>
      <c r="R778" s="32"/>
      <c r="S778" s="32"/>
      <c r="T778" s="32"/>
      <c r="U778" s="32"/>
      <c r="V778" s="32"/>
    </row>
    <row r="779" spans="1:22" s="29" customFormat="1" x14ac:dyDescent="0.25">
      <c r="A779" s="32"/>
      <c r="B779" s="28"/>
      <c r="C779"/>
      <c r="D779"/>
      <c r="F779" s="30"/>
      <c r="I779" s="28"/>
      <c r="K779" s="31"/>
      <c r="L779" s="31"/>
      <c r="M779" s="32"/>
      <c r="N779" s="79"/>
      <c r="O779" s="32"/>
      <c r="P779" s="32"/>
      <c r="Q779" s="32"/>
      <c r="R779" s="32"/>
      <c r="S779" s="32"/>
      <c r="T779" s="32"/>
      <c r="U779" s="32"/>
      <c r="V779" s="32"/>
    </row>
    <row r="780" spans="1:22" s="29" customFormat="1" x14ac:dyDescent="0.25">
      <c r="A780" s="32"/>
      <c r="B780" s="28"/>
      <c r="C780"/>
      <c r="D780"/>
      <c r="F780" s="30"/>
      <c r="I780" s="28"/>
      <c r="K780" s="31"/>
      <c r="L780" s="31"/>
      <c r="M780" s="32"/>
      <c r="N780" s="79"/>
      <c r="O780" s="32"/>
      <c r="P780" s="32"/>
      <c r="Q780" s="32"/>
      <c r="R780" s="32"/>
      <c r="S780" s="32"/>
      <c r="T780" s="32"/>
      <c r="U780" s="32"/>
      <c r="V780" s="32"/>
    </row>
    <row r="781" spans="1:22" s="29" customFormat="1" x14ac:dyDescent="0.25">
      <c r="A781" s="32"/>
      <c r="B781" s="28"/>
      <c r="C781"/>
      <c r="D781"/>
      <c r="F781" s="30"/>
      <c r="I781" s="28"/>
      <c r="K781" s="31"/>
      <c r="L781" s="31"/>
      <c r="M781" s="32"/>
      <c r="N781" s="79"/>
      <c r="O781" s="32"/>
      <c r="P781" s="32"/>
      <c r="Q781" s="32"/>
      <c r="R781" s="32"/>
      <c r="S781" s="32"/>
      <c r="T781" s="32"/>
      <c r="U781" s="32"/>
      <c r="V781" s="32"/>
    </row>
    <row r="782" spans="1:22" s="29" customFormat="1" x14ac:dyDescent="0.25">
      <c r="A782" s="32"/>
      <c r="B782" s="28"/>
      <c r="C782"/>
      <c r="D782"/>
      <c r="F782" s="30"/>
      <c r="I782" s="28"/>
      <c r="K782" s="31"/>
      <c r="L782" s="31"/>
      <c r="M782" s="32"/>
      <c r="N782" s="79"/>
      <c r="O782" s="32"/>
      <c r="P782" s="32"/>
      <c r="Q782" s="32"/>
      <c r="R782" s="32"/>
      <c r="S782" s="32"/>
      <c r="T782" s="32"/>
      <c r="U782" s="32"/>
      <c r="V782" s="32"/>
    </row>
    <row r="783" spans="1:22" s="29" customFormat="1" x14ac:dyDescent="0.25">
      <c r="A783" s="32"/>
      <c r="B783" s="28"/>
      <c r="C783"/>
      <c r="D783"/>
      <c r="F783" s="30"/>
      <c r="I783" s="28"/>
      <c r="K783" s="31"/>
      <c r="L783" s="31"/>
      <c r="M783" s="32"/>
      <c r="N783" s="79"/>
      <c r="O783" s="32"/>
      <c r="P783" s="32"/>
      <c r="Q783" s="32"/>
      <c r="R783" s="32"/>
      <c r="S783" s="32"/>
      <c r="T783" s="32"/>
      <c r="U783" s="32"/>
      <c r="V783" s="32"/>
    </row>
    <row r="784" spans="1:22" s="29" customFormat="1" x14ac:dyDescent="0.25">
      <c r="A784" s="32"/>
      <c r="B784" s="28"/>
      <c r="C784"/>
      <c r="D784"/>
      <c r="F784" s="30"/>
      <c r="I784" s="28"/>
      <c r="K784" s="31"/>
      <c r="L784" s="31"/>
      <c r="M784" s="32"/>
      <c r="N784" s="79"/>
      <c r="O784" s="32"/>
      <c r="P784" s="32"/>
      <c r="Q784" s="32"/>
      <c r="R784" s="32"/>
      <c r="S784" s="32"/>
      <c r="T784" s="32"/>
      <c r="U784" s="32"/>
      <c r="V784" s="32"/>
    </row>
    <row r="785" spans="1:22" s="29" customFormat="1" x14ac:dyDescent="0.25">
      <c r="A785" s="32"/>
      <c r="B785" s="28"/>
      <c r="C785"/>
      <c r="D785"/>
      <c r="F785" s="30"/>
      <c r="I785" s="28"/>
      <c r="K785" s="31"/>
      <c r="L785" s="31"/>
      <c r="M785" s="32"/>
      <c r="N785" s="79"/>
      <c r="O785" s="32"/>
      <c r="P785" s="32"/>
      <c r="Q785" s="32"/>
      <c r="R785" s="32"/>
      <c r="S785" s="32"/>
      <c r="T785" s="32"/>
      <c r="U785" s="32"/>
      <c r="V785" s="32"/>
    </row>
    <row r="786" spans="1:22" s="29" customFormat="1" x14ac:dyDescent="0.25">
      <c r="A786" s="32"/>
      <c r="B786" s="28"/>
      <c r="C786"/>
      <c r="D786"/>
      <c r="F786" s="30"/>
      <c r="I786" s="28"/>
      <c r="K786" s="31"/>
      <c r="L786" s="31"/>
      <c r="M786" s="32"/>
      <c r="N786" s="79"/>
      <c r="O786" s="32"/>
      <c r="P786" s="32"/>
      <c r="Q786" s="32"/>
      <c r="R786" s="32"/>
      <c r="S786" s="32"/>
      <c r="T786" s="32"/>
      <c r="U786" s="32"/>
      <c r="V786" s="32"/>
    </row>
    <row r="787" spans="1:22" s="29" customFormat="1" x14ac:dyDescent="0.25">
      <c r="A787" s="32"/>
      <c r="B787" s="28"/>
      <c r="C787"/>
      <c r="D787"/>
      <c r="F787" s="30"/>
      <c r="I787" s="28"/>
      <c r="K787" s="31"/>
      <c r="L787" s="31"/>
      <c r="M787" s="32"/>
      <c r="N787" s="79"/>
      <c r="O787" s="32"/>
      <c r="P787" s="32"/>
      <c r="Q787" s="32"/>
      <c r="R787" s="32"/>
      <c r="S787" s="32"/>
      <c r="T787" s="32"/>
      <c r="U787" s="32"/>
      <c r="V787" s="32"/>
    </row>
    <row r="788" spans="1:22" s="29" customFormat="1" x14ac:dyDescent="0.25">
      <c r="A788" s="32"/>
      <c r="B788" s="28"/>
      <c r="C788"/>
      <c r="D788"/>
      <c r="F788" s="30"/>
      <c r="I788" s="28"/>
      <c r="K788" s="31"/>
      <c r="L788" s="31"/>
      <c r="M788" s="32"/>
      <c r="N788" s="79"/>
      <c r="O788" s="32"/>
      <c r="P788" s="32"/>
      <c r="Q788" s="32"/>
      <c r="R788" s="32"/>
      <c r="S788" s="32"/>
      <c r="T788" s="32"/>
      <c r="U788" s="32"/>
      <c r="V788" s="32"/>
    </row>
    <row r="789" spans="1:22" s="29" customFormat="1" x14ac:dyDescent="0.25">
      <c r="A789" s="32"/>
      <c r="B789" s="28"/>
      <c r="C789"/>
      <c r="D789"/>
      <c r="F789" s="30"/>
      <c r="I789" s="28"/>
      <c r="K789" s="31"/>
      <c r="L789" s="31"/>
      <c r="M789" s="32"/>
      <c r="N789" s="79"/>
      <c r="O789" s="32"/>
      <c r="P789" s="32"/>
      <c r="Q789" s="32"/>
      <c r="R789" s="32"/>
      <c r="S789" s="32"/>
      <c r="T789" s="32"/>
      <c r="U789" s="32"/>
      <c r="V789" s="32"/>
    </row>
    <row r="790" spans="1:22" s="29" customFormat="1" x14ac:dyDescent="0.25">
      <c r="A790" s="32"/>
      <c r="B790" s="28"/>
      <c r="C790"/>
      <c r="D790"/>
      <c r="F790" s="30"/>
      <c r="I790" s="28"/>
      <c r="K790" s="31"/>
      <c r="L790" s="31"/>
      <c r="M790" s="32"/>
      <c r="N790" s="79"/>
      <c r="O790" s="32"/>
      <c r="P790" s="32"/>
      <c r="Q790" s="32"/>
      <c r="R790" s="32"/>
      <c r="S790" s="32"/>
      <c r="T790" s="32"/>
      <c r="U790" s="32"/>
      <c r="V790" s="32"/>
    </row>
    <row r="791" spans="1:22" s="29" customFormat="1" x14ac:dyDescent="0.25">
      <c r="A791" s="32"/>
      <c r="B791" s="28"/>
      <c r="C791"/>
      <c r="D791"/>
      <c r="F791" s="30"/>
      <c r="I791" s="28"/>
      <c r="K791" s="31"/>
      <c r="L791" s="31"/>
      <c r="M791" s="32"/>
      <c r="N791" s="79"/>
      <c r="O791" s="32"/>
      <c r="P791" s="32"/>
      <c r="Q791" s="32"/>
      <c r="R791" s="32"/>
      <c r="S791" s="32"/>
      <c r="T791" s="32"/>
      <c r="U791" s="32"/>
      <c r="V791" s="32"/>
    </row>
    <row r="792" spans="1:22" s="29" customFormat="1" x14ac:dyDescent="0.25">
      <c r="A792" s="32"/>
      <c r="B792" s="28"/>
      <c r="C792"/>
      <c r="D792"/>
      <c r="F792" s="30"/>
      <c r="I792" s="28"/>
      <c r="K792" s="31"/>
      <c r="L792" s="31"/>
      <c r="M792" s="32"/>
      <c r="N792" s="79"/>
      <c r="O792" s="32"/>
      <c r="P792" s="32"/>
      <c r="Q792" s="32"/>
      <c r="R792" s="32"/>
      <c r="S792" s="32"/>
      <c r="T792" s="32"/>
      <c r="U792" s="32"/>
      <c r="V792" s="32"/>
    </row>
    <row r="793" spans="1:22" s="29" customFormat="1" x14ac:dyDescent="0.25">
      <c r="A793" s="32"/>
      <c r="B793" s="28"/>
      <c r="C793"/>
      <c r="D793"/>
      <c r="F793" s="30"/>
      <c r="I793" s="28"/>
      <c r="K793" s="31"/>
      <c r="L793" s="31"/>
      <c r="M793" s="32"/>
      <c r="N793" s="79"/>
      <c r="O793" s="32"/>
      <c r="P793" s="32"/>
      <c r="Q793" s="32"/>
      <c r="R793" s="32"/>
      <c r="S793" s="32"/>
      <c r="T793" s="32"/>
      <c r="U793" s="32"/>
      <c r="V793" s="32"/>
    </row>
    <row r="794" spans="1:22" s="29" customFormat="1" x14ac:dyDescent="0.25">
      <c r="A794" s="32"/>
      <c r="B794" s="28"/>
      <c r="C794"/>
      <c r="D794"/>
      <c r="F794" s="30"/>
      <c r="I794" s="28"/>
      <c r="K794" s="31"/>
      <c r="L794" s="31"/>
      <c r="M794" s="32"/>
      <c r="N794" s="79"/>
      <c r="O794" s="32"/>
      <c r="P794" s="32"/>
      <c r="Q794" s="32"/>
      <c r="R794" s="32"/>
      <c r="S794" s="32"/>
      <c r="T794" s="32"/>
      <c r="U794" s="32"/>
      <c r="V794" s="32"/>
    </row>
    <row r="795" spans="1:22" s="29" customFormat="1" x14ac:dyDescent="0.25">
      <c r="A795" s="32"/>
      <c r="B795" s="28"/>
      <c r="C795"/>
      <c r="D795"/>
      <c r="F795" s="30"/>
      <c r="I795" s="28"/>
      <c r="K795" s="31"/>
      <c r="L795" s="31"/>
      <c r="M795" s="32"/>
      <c r="N795" s="79"/>
      <c r="O795" s="32"/>
      <c r="P795" s="32"/>
      <c r="Q795" s="32"/>
      <c r="R795" s="32"/>
      <c r="S795" s="32"/>
      <c r="T795" s="32"/>
      <c r="U795" s="32"/>
      <c r="V795" s="32"/>
    </row>
    <row r="796" spans="1:22" s="29" customFormat="1" x14ac:dyDescent="0.25">
      <c r="A796" s="32"/>
      <c r="B796" s="28"/>
      <c r="C796"/>
      <c r="D796"/>
      <c r="F796" s="30"/>
      <c r="I796" s="28"/>
      <c r="K796" s="31"/>
      <c r="L796" s="31"/>
      <c r="M796" s="32"/>
      <c r="N796" s="79"/>
      <c r="O796" s="32"/>
      <c r="P796" s="32"/>
      <c r="Q796" s="32"/>
      <c r="R796" s="32"/>
      <c r="S796" s="32"/>
      <c r="T796" s="32"/>
      <c r="U796" s="32"/>
      <c r="V796" s="32"/>
    </row>
    <row r="797" spans="1:22" s="29" customFormat="1" x14ac:dyDescent="0.25">
      <c r="A797" s="32"/>
      <c r="B797" s="28"/>
      <c r="C797"/>
      <c r="D797"/>
      <c r="F797" s="30"/>
      <c r="I797" s="28"/>
      <c r="K797" s="31"/>
      <c r="L797" s="31"/>
      <c r="M797" s="32"/>
      <c r="N797" s="79"/>
      <c r="O797" s="32"/>
      <c r="P797" s="32"/>
      <c r="Q797" s="32"/>
      <c r="R797" s="32"/>
      <c r="S797" s="32"/>
      <c r="T797" s="32"/>
      <c r="U797" s="32"/>
      <c r="V797" s="32"/>
    </row>
    <row r="798" spans="1:22" s="29" customFormat="1" x14ac:dyDescent="0.25">
      <c r="A798" s="32"/>
      <c r="B798" s="28"/>
      <c r="C798"/>
      <c r="D798"/>
      <c r="F798" s="30"/>
      <c r="I798" s="28"/>
      <c r="K798" s="31"/>
      <c r="L798" s="31"/>
      <c r="M798" s="32"/>
      <c r="N798" s="79"/>
      <c r="O798" s="32"/>
      <c r="P798" s="32"/>
      <c r="Q798" s="32"/>
      <c r="R798" s="32"/>
      <c r="S798" s="32"/>
      <c r="T798" s="32"/>
      <c r="U798" s="32"/>
      <c r="V798" s="32"/>
    </row>
    <row r="799" spans="1:22" s="29" customFormat="1" x14ac:dyDescent="0.25">
      <c r="A799" s="32"/>
      <c r="B799" s="28"/>
      <c r="C799"/>
      <c r="D799"/>
      <c r="F799" s="30"/>
      <c r="I799" s="28"/>
      <c r="K799" s="31"/>
      <c r="L799" s="31"/>
      <c r="M799" s="32"/>
      <c r="N799" s="79"/>
      <c r="O799" s="32"/>
      <c r="P799" s="32"/>
      <c r="Q799" s="32"/>
      <c r="R799" s="32"/>
      <c r="S799" s="32"/>
      <c r="T799" s="32"/>
      <c r="U799" s="32"/>
      <c r="V799" s="32"/>
    </row>
    <row r="800" spans="1:22" s="29" customFormat="1" x14ac:dyDescent="0.25">
      <c r="A800" s="32"/>
      <c r="B800" s="28"/>
      <c r="C800"/>
      <c r="D800"/>
      <c r="F800" s="30"/>
      <c r="I800" s="28"/>
      <c r="K800" s="31"/>
      <c r="L800" s="31"/>
      <c r="M800" s="32"/>
      <c r="N800" s="79"/>
      <c r="O800" s="32"/>
      <c r="P800" s="32"/>
      <c r="Q800" s="32"/>
      <c r="R800" s="32"/>
      <c r="S800" s="32"/>
      <c r="T800" s="32"/>
      <c r="U800" s="32"/>
      <c r="V800" s="32"/>
    </row>
    <row r="801" spans="1:22" s="29" customFormat="1" x14ac:dyDescent="0.25">
      <c r="A801" s="32"/>
      <c r="B801" s="28"/>
      <c r="C801"/>
      <c r="D801"/>
      <c r="F801" s="30"/>
      <c r="I801" s="28"/>
      <c r="K801" s="31"/>
      <c r="L801" s="31"/>
      <c r="M801" s="32"/>
      <c r="N801" s="79"/>
      <c r="O801" s="32"/>
      <c r="P801" s="32"/>
      <c r="Q801" s="32"/>
      <c r="R801" s="32"/>
      <c r="S801" s="32"/>
      <c r="T801" s="32"/>
      <c r="U801" s="32"/>
      <c r="V801" s="32"/>
    </row>
    <row r="802" spans="1:22" s="29" customFormat="1" x14ac:dyDescent="0.25">
      <c r="A802" s="32"/>
      <c r="B802" s="28"/>
      <c r="C802"/>
      <c r="D802"/>
      <c r="F802" s="30"/>
      <c r="I802" s="28"/>
      <c r="K802" s="31"/>
      <c r="L802" s="31"/>
      <c r="M802" s="32"/>
      <c r="N802" s="79"/>
      <c r="O802" s="32"/>
      <c r="P802" s="32"/>
      <c r="Q802" s="32"/>
      <c r="R802" s="32"/>
      <c r="S802" s="32"/>
      <c r="T802" s="32"/>
      <c r="U802" s="32"/>
      <c r="V802" s="32"/>
    </row>
    <row r="803" spans="1:22" s="29" customFormat="1" x14ac:dyDescent="0.25">
      <c r="A803" s="32"/>
      <c r="B803" s="28"/>
      <c r="C803"/>
      <c r="D803"/>
      <c r="F803" s="30"/>
      <c r="I803" s="28"/>
      <c r="K803" s="31"/>
      <c r="L803" s="31"/>
      <c r="M803" s="32"/>
      <c r="N803" s="79"/>
      <c r="O803" s="32"/>
      <c r="P803" s="32"/>
      <c r="Q803" s="32"/>
      <c r="R803" s="32"/>
      <c r="S803" s="32"/>
      <c r="T803" s="32"/>
      <c r="U803" s="32"/>
      <c r="V803" s="32"/>
    </row>
    <row r="804" spans="1:22" s="29" customFormat="1" x14ac:dyDescent="0.25">
      <c r="A804" s="32"/>
      <c r="B804" s="28"/>
      <c r="C804"/>
      <c r="D804"/>
      <c r="F804" s="30"/>
      <c r="I804" s="28"/>
      <c r="K804" s="31"/>
      <c r="L804" s="31"/>
      <c r="M804" s="32"/>
      <c r="N804" s="79"/>
      <c r="O804" s="32"/>
      <c r="P804" s="32"/>
      <c r="Q804" s="32"/>
      <c r="R804" s="32"/>
      <c r="S804" s="32"/>
      <c r="T804" s="32"/>
      <c r="U804" s="32"/>
      <c r="V804" s="32"/>
    </row>
    <row r="805" spans="1:22" s="29" customFormat="1" x14ac:dyDescent="0.25">
      <c r="A805" s="32"/>
      <c r="B805" s="28"/>
      <c r="C805"/>
      <c r="D805"/>
      <c r="F805" s="30"/>
      <c r="I805" s="28"/>
      <c r="K805" s="31"/>
      <c r="L805" s="31"/>
      <c r="M805" s="32"/>
      <c r="N805" s="79"/>
      <c r="O805" s="32"/>
      <c r="P805" s="32"/>
      <c r="Q805" s="32"/>
      <c r="R805" s="32"/>
      <c r="S805" s="32"/>
      <c r="T805" s="32"/>
      <c r="U805" s="32"/>
      <c r="V805" s="32"/>
    </row>
    <row r="806" spans="1:22" s="29" customFormat="1" x14ac:dyDescent="0.25">
      <c r="A806" s="32"/>
      <c r="B806" s="28"/>
      <c r="C806"/>
      <c r="D806"/>
      <c r="F806" s="30"/>
      <c r="I806" s="28"/>
      <c r="K806" s="31"/>
      <c r="L806" s="31"/>
      <c r="M806" s="32"/>
      <c r="N806" s="79"/>
      <c r="O806" s="32"/>
      <c r="P806" s="32"/>
      <c r="Q806" s="32"/>
      <c r="R806" s="32"/>
      <c r="S806" s="32"/>
      <c r="T806" s="32"/>
      <c r="U806" s="32"/>
      <c r="V806" s="32"/>
    </row>
    <row r="807" spans="1:22" s="29" customFormat="1" x14ac:dyDescent="0.25">
      <c r="A807" s="32"/>
      <c r="B807" s="28"/>
      <c r="C807"/>
      <c r="D807"/>
      <c r="F807" s="30"/>
      <c r="I807" s="28"/>
      <c r="K807" s="31"/>
      <c r="L807" s="31"/>
      <c r="M807" s="32"/>
      <c r="N807" s="79"/>
      <c r="O807" s="32"/>
      <c r="P807" s="32"/>
      <c r="Q807" s="32"/>
      <c r="R807" s="32"/>
      <c r="S807" s="32"/>
      <c r="T807" s="32"/>
      <c r="U807" s="32"/>
      <c r="V807" s="32"/>
    </row>
    <row r="808" spans="1:22" s="29" customFormat="1" x14ac:dyDescent="0.25">
      <c r="A808" s="32"/>
      <c r="B808" s="28"/>
      <c r="C808"/>
      <c r="D808"/>
      <c r="F808" s="30"/>
      <c r="I808" s="28"/>
      <c r="K808" s="31"/>
      <c r="L808" s="31"/>
      <c r="M808" s="32"/>
      <c r="N808" s="79"/>
      <c r="O808" s="32"/>
      <c r="P808" s="32"/>
      <c r="Q808" s="32"/>
      <c r="R808" s="32"/>
      <c r="S808" s="32"/>
      <c r="T808" s="32"/>
      <c r="U808" s="32"/>
      <c r="V808" s="32"/>
    </row>
    <row r="809" spans="1:22" s="29" customFormat="1" x14ac:dyDescent="0.25">
      <c r="A809" s="32"/>
      <c r="B809" s="28"/>
      <c r="C809"/>
      <c r="D809"/>
      <c r="F809" s="30"/>
      <c r="I809" s="28"/>
      <c r="K809" s="31"/>
      <c r="L809" s="31"/>
      <c r="M809" s="32"/>
      <c r="N809" s="79"/>
      <c r="O809" s="32"/>
      <c r="P809" s="32"/>
      <c r="Q809" s="32"/>
      <c r="R809" s="32"/>
      <c r="S809" s="32"/>
      <c r="T809" s="32"/>
      <c r="U809" s="32"/>
      <c r="V809" s="32"/>
    </row>
    <row r="810" spans="1:22" s="29" customFormat="1" x14ac:dyDescent="0.25">
      <c r="A810" s="32"/>
      <c r="B810" s="28"/>
      <c r="C810"/>
      <c r="D810"/>
      <c r="F810" s="30"/>
      <c r="I810" s="28"/>
      <c r="K810" s="31"/>
      <c r="L810" s="31"/>
      <c r="M810" s="32"/>
      <c r="N810" s="79"/>
      <c r="O810" s="32"/>
      <c r="P810" s="32"/>
      <c r="Q810" s="32"/>
      <c r="R810" s="32"/>
      <c r="S810" s="32"/>
      <c r="T810" s="32"/>
      <c r="U810" s="32"/>
      <c r="V810" s="32"/>
    </row>
    <row r="811" spans="1:22" s="29" customFormat="1" x14ac:dyDescent="0.25">
      <c r="A811" s="32"/>
      <c r="B811" s="28"/>
      <c r="C811"/>
      <c r="D811"/>
      <c r="F811" s="30"/>
      <c r="I811" s="28"/>
      <c r="K811" s="31"/>
      <c r="L811" s="31"/>
      <c r="M811" s="32"/>
      <c r="N811" s="79"/>
      <c r="O811" s="32"/>
      <c r="P811" s="32"/>
      <c r="Q811" s="32"/>
      <c r="R811" s="32"/>
      <c r="S811" s="32"/>
      <c r="T811" s="32"/>
      <c r="U811" s="32"/>
      <c r="V811" s="32"/>
    </row>
    <row r="812" spans="1:22" s="29" customFormat="1" x14ac:dyDescent="0.25">
      <c r="A812" s="32"/>
      <c r="B812" s="28"/>
      <c r="C812"/>
      <c r="D812"/>
      <c r="F812" s="30"/>
      <c r="I812" s="28"/>
      <c r="K812" s="31"/>
      <c r="L812" s="31"/>
      <c r="M812" s="32"/>
      <c r="N812" s="79"/>
      <c r="O812" s="32"/>
      <c r="P812" s="32"/>
      <c r="Q812" s="32"/>
      <c r="R812" s="32"/>
      <c r="S812" s="32"/>
      <c r="T812" s="32"/>
      <c r="U812" s="32"/>
      <c r="V812" s="32"/>
    </row>
    <row r="813" spans="1:22" s="29" customFormat="1" x14ac:dyDescent="0.25">
      <c r="A813" s="32"/>
      <c r="B813" s="28"/>
      <c r="C813"/>
      <c r="D813"/>
      <c r="F813" s="30"/>
      <c r="I813" s="28"/>
      <c r="K813" s="31"/>
      <c r="L813" s="31"/>
      <c r="M813" s="32"/>
      <c r="N813" s="79"/>
      <c r="O813" s="32"/>
      <c r="P813" s="32"/>
      <c r="Q813" s="32"/>
      <c r="R813" s="32"/>
      <c r="S813" s="32"/>
      <c r="T813" s="32"/>
      <c r="U813" s="32"/>
      <c r="V813" s="32"/>
    </row>
    <row r="814" spans="1:22" s="29" customFormat="1" x14ac:dyDescent="0.25">
      <c r="A814" s="32"/>
      <c r="B814" s="28"/>
      <c r="C814"/>
      <c r="D814"/>
      <c r="F814" s="30"/>
      <c r="I814" s="28"/>
      <c r="K814" s="31"/>
      <c r="L814" s="31"/>
      <c r="M814" s="32"/>
      <c r="N814" s="79"/>
      <c r="O814" s="32"/>
      <c r="P814" s="32"/>
      <c r="Q814" s="32"/>
      <c r="R814" s="32"/>
      <c r="S814" s="32"/>
      <c r="T814" s="32"/>
      <c r="U814" s="32"/>
      <c r="V814" s="32"/>
    </row>
    <row r="815" spans="1:22" s="29" customFormat="1" x14ac:dyDescent="0.25">
      <c r="A815" s="32"/>
      <c r="B815" s="28"/>
      <c r="C815"/>
      <c r="D815"/>
      <c r="F815" s="30"/>
      <c r="I815" s="28"/>
      <c r="K815" s="31"/>
      <c r="L815" s="31"/>
      <c r="M815" s="32"/>
      <c r="N815" s="79"/>
      <c r="O815" s="32"/>
      <c r="P815" s="32"/>
      <c r="Q815" s="32"/>
      <c r="R815" s="32"/>
      <c r="S815" s="32"/>
      <c r="T815" s="32"/>
      <c r="U815" s="32"/>
      <c r="V815" s="32"/>
    </row>
    <row r="816" spans="1:22" s="29" customFormat="1" x14ac:dyDescent="0.25">
      <c r="A816" s="32"/>
      <c r="B816" s="28"/>
      <c r="C816"/>
      <c r="D816"/>
      <c r="F816" s="30"/>
      <c r="I816" s="28"/>
      <c r="K816" s="31"/>
      <c r="L816" s="31"/>
      <c r="M816" s="32"/>
      <c r="N816" s="79"/>
      <c r="O816" s="32"/>
      <c r="P816" s="32"/>
      <c r="Q816" s="32"/>
      <c r="R816" s="32"/>
      <c r="S816" s="32"/>
      <c r="T816" s="32"/>
      <c r="U816" s="32"/>
      <c r="V816" s="32"/>
    </row>
    <row r="817" spans="1:22" s="29" customFormat="1" x14ac:dyDescent="0.25">
      <c r="A817" s="32"/>
      <c r="B817" s="28"/>
      <c r="C817"/>
      <c r="D817"/>
      <c r="F817" s="30"/>
      <c r="I817" s="28"/>
      <c r="K817" s="31"/>
      <c r="L817" s="31"/>
      <c r="M817" s="32"/>
      <c r="N817" s="79"/>
      <c r="O817" s="32"/>
      <c r="P817" s="32"/>
      <c r="Q817" s="32"/>
      <c r="R817" s="32"/>
      <c r="S817" s="32"/>
      <c r="T817" s="32"/>
      <c r="U817" s="32"/>
      <c r="V817" s="32"/>
    </row>
    <row r="818" spans="1:22" s="29" customFormat="1" x14ac:dyDescent="0.25">
      <c r="A818" s="32"/>
      <c r="B818" s="28"/>
      <c r="C818"/>
      <c r="D818"/>
      <c r="F818" s="30"/>
      <c r="I818" s="28"/>
      <c r="K818" s="31"/>
      <c r="L818" s="31"/>
      <c r="M818" s="32"/>
      <c r="N818" s="79"/>
      <c r="O818" s="32"/>
      <c r="P818" s="32"/>
      <c r="Q818" s="32"/>
      <c r="R818" s="32"/>
      <c r="S818" s="32"/>
      <c r="T818" s="32"/>
      <c r="U818" s="32"/>
      <c r="V818" s="32"/>
    </row>
    <row r="819" spans="1:22" s="29" customFormat="1" x14ac:dyDescent="0.25">
      <c r="A819" s="32"/>
      <c r="B819" s="28"/>
      <c r="C819"/>
      <c r="D819"/>
      <c r="F819" s="30"/>
      <c r="I819" s="28"/>
      <c r="K819" s="31"/>
      <c r="L819" s="31"/>
      <c r="M819" s="32"/>
      <c r="N819" s="79"/>
      <c r="O819" s="32"/>
      <c r="P819" s="32"/>
      <c r="Q819" s="32"/>
      <c r="R819" s="32"/>
      <c r="S819" s="32"/>
      <c r="T819" s="32"/>
      <c r="U819" s="32"/>
      <c r="V819" s="32"/>
    </row>
    <row r="820" spans="1:22" s="29" customFormat="1" x14ac:dyDescent="0.25">
      <c r="A820" s="32"/>
      <c r="B820" s="28"/>
      <c r="C820"/>
      <c r="D820"/>
      <c r="F820" s="30"/>
      <c r="I820" s="28"/>
      <c r="K820" s="31"/>
      <c r="L820" s="31"/>
      <c r="M820" s="32"/>
      <c r="N820" s="79"/>
      <c r="O820" s="32"/>
      <c r="P820" s="32"/>
      <c r="Q820" s="32"/>
      <c r="R820" s="32"/>
      <c r="S820" s="32"/>
      <c r="T820" s="32"/>
      <c r="U820" s="32"/>
      <c r="V820" s="32"/>
    </row>
    <row r="821" spans="1:22" s="29" customFormat="1" x14ac:dyDescent="0.25">
      <c r="A821" s="32"/>
      <c r="B821" s="28"/>
      <c r="C821"/>
      <c r="D821"/>
      <c r="F821" s="30"/>
      <c r="I821" s="28"/>
      <c r="K821" s="31"/>
      <c r="L821" s="31"/>
      <c r="M821" s="32"/>
      <c r="N821" s="79"/>
      <c r="O821" s="32"/>
      <c r="P821" s="32"/>
      <c r="Q821" s="32"/>
      <c r="R821" s="32"/>
      <c r="S821" s="32"/>
      <c r="T821" s="32"/>
      <c r="U821" s="32"/>
      <c r="V821" s="32"/>
    </row>
    <row r="822" spans="1:22" s="29" customFormat="1" x14ac:dyDescent="0.25">
      <c r="A822" s="32"/>
      <c r="B822" s="28"/>
      <c r="C822"/>
      <c r="D822"/>
      <c r="F822" s="30"/>
      <c r="I822" s="28"/>
      <c r="K822" s="31"/>
      <c r="L822" s="31"/>
      <c r="M822" s="32"/>
      <c r="N822" s="79"/>
      <c r="O822" s="32"/>
      <c r="P822" s="32"/>
      <c r="Q822" s="32"/>
      <c r="R822" s="32"/>
      <c r="S822" s="32"/>
      <c r="T822" s="32"/>
      <c r="U822" s="32"/>
      <c r="V822" s="32"/>
    </row>
    <row r="823" spans="1:22" s="29" customFormat="1" x14ac:dyDescent="0.25">
      <c r="A823" s="32"/>
      <c r="B823" s="28"/>
      <c r="C823"/>
      <c r="D823"/>
      <c r="F823" s="30"/>
      <c r="I823" s="28"/>
      <c r="K823" s="31"/>
      <c r="L823" s="31"/>
      <c r="M823" s="32"/>
      <c r="N823" s="79"/>
      <c r="O823" s="32"/>
      <c r="P823" s="32"/>
      <c r="Q823" s="32"/>
      <c r="R823" s="32"/>
      <c r="S823" s="32"/>
      <c r="T823" s="32"/>
      <c r="U823" s="32"/>
      <c r="V823" s="32"/>
    </row>
    <row r="824" spans="1:22" s="29" customFormat="1" x14ac:dyDescent="0.25">
      <c r="A824" s="32"/>
      <c r="B824" s="28"/>
      <c r="C824"/>
      <c r="D824"/>
      <c r="F824" s="30"/>
      <c r="I824" s="28"/>
      <c r="K824" s="31"/>
      <c r="L824" s="31"/>
      <c r="M824" s="32"/>
      <c r="N824" s="79"/>
      <c r="O824" s="32"/>
      <c r="P824" s="32"/>
      <c r="Q824" s="32"/>
      <c r="R824" s="32"/>
      <c r="S824" s="32"/>
      <c r="T824" s="32"/>
      <c r="U824" s="32"/>
      <c r="V824" s="32"/>
    </row>
    <row r="825" spans="1:22" s="29" customFormat="1" x14ac:dyDescent="0.25">
      <c r="A825" s="32"/>
      <c r="B825" s="28"/>
      <c r="C825"/>
      <c r="D825"/>
      <c r="F825" s="30"/>
      <c r="I825" s="28"/>
      <c r="K825" s="31"/>
      <c r="L825" s="31"/>
      <c r="M825" s="32"/>
      <c r="N825" s="79"/>
      <c r="O825" s="32"/>
      <c r="P825" s="32"/>
      <c r="Q825" s="32"/>
      <c r="R825" s="32"/>
      <c r="S825" s="32"/>
      <c r="T825" s="32"/>
      <c r="U825" s="32"/>
      <c r="V825" s="32"/>
    </row>
    <row r="826" spans="1:22" s="29" customFormat="1" x14ac:dyDescent="0.25">
      <c r="A826" s="32"/>
      <c r="B826" s="28"/>
      <c r="C826"/>
      <c r="D826"/>
      <c r="F826" s="30"/>
      <c r="I826" s="28"/>
      <c r="K826" s="31"/>
      <c r="L826" s="31"/>
      <c r="M826" s="32"/>
      <c r="N826" s="79"/>
      <c r="O826" s="32"/>
      <c r="P826" s="32"/>
      <c r="Q826" s="32"/>
      <c r="R826" s="32"/>
      <c r="S826" s="32"/>
      <c r="T826" s="32"/>
      <c r="U826" s="32"/>
      <c r="V826" s="32"/>
    </row>
    <row r="827" spans="1:22" s="29" customFormat="1" x14ac:dyDescent="0.25">
      <c r="A827" s="32"/>
      <c r="B827" s="28"/>
      <c r="C827"/>
      <c r="D827"/>
      <c r="F827" s="30"/>
      <c r="I827" s="28"/>
      <c r="K827" s="31"/>
      <c r="L827" s="31"/>
      <c r="M827" s="32"/>
      <c r="N827" s="79"/>
      <c r="O827" s="32"/>
      <c r="P827" s="32"/>
      <c r="Q827" s="32"/>
      <c r="R827" s="32"/>
      <c r="S827" s="32"/>
      <c r="T827" s="32"/>
      <c r="U827" s="32"/>
      <c r="V827" s="32"/>
    </row>
    <row r="828" spans="1:22" s="29" customFormat="1" x14ac:dyDescent="0.25">
      <c r="A828" s="32"/>
      <c r="B828" s="28"/>
      <c r="C828"/>
      <c r="D828"/>
      <c r="F828" s="30"/>
      <c r="I828" s="28"/>
      <c r="K828" s="31"/>
      <c r="L828" s="31"/>
      <c r="M828" s="32"/>
      <c r="N828" s="79"/>
      <c r="O828" s="32"/>
      <c r="P828" s="32"/>
      <c r="Q828" s="32"/>
      <c r="R828" s="32"/>
      <c r="S828" s="32"/>
      <c r="T828" s="32"/>
      <c r="U828" s="32"/>
      <c r="V828" s="32"/>
    </row>
    <row r="829" spans="1:22" s="29" customFormat="1" x14ac:dyDescent="0.25">
      <c r="A829" s="32"/>
      <c r="B829" s="28"/>
      <c r="C829"/>
      <c r="D829"/>
      <c r="F829" s="30"/>
      <c r="I829" s="28"/>
      <c r="K829" s="31"/>
      <c r="L829" s="31"/>
      <c r="M829" s="32"/>
      <c r="N829" s="79"/>
      <c r="O829" s="32"/>
      <c r="P829" s="32"/>
      <c r="Q829" s="32"/>
      <c r="R829" s="32"/>
      <c r="S829" s="32"/>
      <c r="T829" s="32"/>
      <c r="U829" s="32"/>
      <c r="V829" s="32"/>
    </row>
    <row r="830" spans="1:22" s="29" customFormat="1" x14ac:dyDescent="0.25">
      <c r="A830" s="32"/>
      <c r="B830" s="28"/>
      <c r="C830"/>
      <c r="D830"/>
      <c r="F830" s="30"/>
      <c r="I830" s="28"/>
      <c r="K830" s="31"/>
      <c r="L830" s="31"/>
      <c r="M830" s="32"/>
      <c r="N830" s="79"/>
      <c r="O830" s="32"/>
      <c r="P830" s="32"/>
      <c r="Q830" s="32"/>
      <c r="R830" s="32"/>
      <c r="S830" s="32"/>
      <c r="T830" s="32"/>
      <c r="U830" s="32"/>
      <c r="V830" s="32"/>
    </row>
    <row r="831" spans="1:22" s="29" customFormat="1" x14ac:dyDescent="0.25">
      <c r="A831" s="32"/>
      <c r="B831" s="28"/>
      <c r="C831"/>
      <c r="D831"/>
      <c r="F831" s="30"/>
      <c r="I831" s="28"/>
      <c r="K831" s="31"/>
      <c r="L831" s="31"/>
      <c r="M831" s="32"/>
      <c r="N831" s="79"/>
      <c r="O831" s="32"/>
      <c r="P831" s="32"/>
      <c r="Q831" s="32"/>
      <c r="R831" s="32"/>
      <c r="S831" s="32"/>
      <c r="T831" s="32"/>
      <c r="U831" s="32"/>
      <c r="V831" s="32"/>
    </row>
    <row r="832" spans="1:22" s="29" customFormat="1" x14ac:dyDescent="0.25">
      <c r="A832" s="32"/>
      <c r="B832" s="28"/>
      <c r="C832"/>
      <c r="D832"/>
      <c r="F832" s="30"/>
      <c r="I832" s="28"/>
      <c r="K832" s="31"/>
      <c r="L832" s="31"/>
      <c r="M832" s="32"/>
      <c r="N832" s="79"/>
      <c r="O832" s="32"/>
      <c r="P832" s="32"/>
      <c r="Q832" s="32"/>
      <c r="R832" s="32"/>
      <c r="S832" s="32"/>
      <c r="T832" s="32"/>
      <c r="U832" s="32"/>
      <c r="V832" s="32"/>
    </row>
    <row r="833" spans="1:22" s="29" customFormat="1" x14ac:dyDescent="0.25">
      <c r="A833" s="32"/>
      <c r="B833" s="28"/>
      <c r="C833"/>
      <c r="D833"/>
      <c r="F833" s="30"/>
      <c r="I833" s="28"/>
      <c r="K833" s="31"/>
      <c r="L833" s="31"/>
      <c r="M833" s="32"/>
      <c r="N833" s="79"/>
      <c r="O833" s="32"/>
      <c r="P833" s="32"/>
      <c r="Q833" s="32"/>
      <c r="R833" s="32"/>
      <c r="S833" s="32"/>
      <c r="T833" s="32"/>
      <c r="U833" s="32"/>
      <c r="V833" s="32"/>
    </row>
    <row r="834" spans="1:22" s="29" customFormat="1" x14ac:dyDescent="0.25">
      <c r="A834" s="32"/>
      <c r="B834" s="28"/>
      <c r="C834"/>
      <c r="D834"/>
      <c r="F834" s="30"/>
      <c r="I834" s="28"/>
      <c r="K834" s="31"/>
      <c r="L834" s="31"/>
      <c r="M834" s="32"/>
      <c r="N834" s="79"/>
      <c r="O834" s="32"/>
      <c r="P834" s="32"/>
      <c r="Q834" s="32"/>
      <c r="R834" s="32"/>
      <c r="S834" s="32"/>
      <c r="T834" s="32"/>
      <c r="U834" s="32"/>
      <c r="V834" s="32"/>
    </row>
    <row r="835" spans="1:22" s="29" customFormat="1" x14ac:dyDescent="0.25">
      <c r="A835" s="32"/>
      <c r="B835" s="28"/>
      <c r="C835"/>
      <c r="D835"/>
      <c r="F835" s="30"/>
      <c r="I835" s="28"/>
      <c r="K835" s="31"/>
      <c r="L835" s="31"/>
      <c r="M835" s="32"/>
      <c r="N835" s="79"/>
      <c r="O835" s="32"/>
      <c r="P835" s="32"/>
      <c r="Q835" s="32"/>
      <c r="R835" s="32"/>
      <c r="S835" s="32"/>
      <c r="T835" s="32"/>
      <c r="U835" s="32"/>
      <c r="V835" s="32"/>
    </row>
    <row r="836" spans="1:22" s="29" customFormat="1" x14ac:dyDescent="0.25">
      <c r="A836" s="32"/>
      <c r="B836" s="28"/>
      <c r="C836"/>
      <c r="D836"/>
      <c r="F836" s="30"/>
      <c r="I836" s="28"/>
      <c r="K836" s="31"/>
      <c r="L836" s="31"/>
      <c r="M836" s="32"/>
      <c r="N836" s="79"/>
      <c r="O836" s="32"/>
      <c r="P836" s="32"/>
      <c r="Q836" s="32"/>
      <c r="R836" s="32"/>
      <c r="S836" s="32"/>
      <c r="T836" s="32"/>
      <c r="U836" s="32"/>
      <c r="V836" s="32"/>
    </row>
    <row r="837" spans="1:22" s="29" customFormat="1" x14ac:dyDescent="0.25">
      <c r="A837" s="32"/>
      <c r="B837" s="28"/>
      <c r="C837"/>
      <c r="D837"/>
      <c r="F837" s="30"/>
      <c r="I837" s="28"/>
      <c r="K837" s="31"/>
      <c r="L837" s="31"/>
      <c r="M837" s="32"/>
      <c r="N837" s="79"/>
      <c r="O837" s="32"/>
      <c r="P837" s="32"/>
      <c r="Q837" s="32"/>
      <c r="R837" s="32"/>
      <c r="S837" s="32"/>
      <c r="T837" s="32"/>
      <c r="U837" s="32"/>
      <c r="V837" s="32"/>
    </row>
    <row r="838" spans="1:22" s="29" customFormat="1" x14ac:dyDescent="0.25">
      <c r="A838" s="32"/>
      <c r="B838" s="28"/>
      <c r="C838"/>
      <c r="D838"/>
      <c r="F838" s="30"/>
      <c r="I838" s="28"/>
      <c r="K838" s="31"/>
      <c r="L838" s="31"/>
      <c r="M838" s="32"/>
      <c r="N838" s="79"/>
      <c r="O838" s="32"/>
      <c r="P838" s="32"/>
      <c r="Q838" s="32"/>
      <c r="R838" s="32"/>
      <c r="S838" s="32"/>
      <c r="T838" s="32"/>
      <c r="U838" s="32"/>
      <c r="V838" s="32"/>
    </row>
    <row r="839" spans="1:22" s="29" customFormat="1" x14ac:dyDescent="0.25">
      <c r="A839" s="32"/>
      <c r="B839" s="28"/>
      <c r="C839"/>
      <c r="D839"/>
      <c r="F839" s="30"/>
      <c r="I839" s="28"/>
      <c r="K839" s="31"/>
      <c r="L839" s="31"/>
      <c r="M839" s="32"/>
      <c r="N839" s="79"/>
      <c r="O839" s="32"/>
      <c r="P839" s="32"/>
      <c r="Q839" s="32"/>
      <c r="R839" s="32"/>
      <c r="S839" s="32"/>
      <c r="T839" s="32"/>
      <c r="U839" s="32"/>
      <c r="V839" s="32"/>
    </row>
    <row r="840" spans="1:22" s="29" customFormat="1" x14ac:dyDescent="0.25">
      <c r="A840" s="32"/>
      <c r="B840" s="28"/>
      <c r="C840"/>
      <c r="D840"/>
      <c r="F840" s="30"/>
      <c r="I840" s="28"/>
      <c r="K840" s="31"/>
      <c r="L840" s="31"/>
      <c r="M840" s="32"/>
      <c r="N840" s="79"/>
      <c r="O840" s="32"/>
      <c r="P840" s="32"/>
      <c r="Q840" s="32"/>
      <c r="R840" s="32"/>
      <c r="S840" s="32"/>
      <c r="T840" s="32"/>
      <c r="U840" s="32"/>
      <c r="V840" s="32"/>
    </row>
    <row r="841" spans="1:22" s="29" customFormat="1" x14ac:dyDescent="0.25">
      <c r="A841" s="32"/>
      <c r="B841" s="28"/>
      <c r="C841"/>
      <c r="D841"/>
      <c r="F841" s="30"/>
      <c r="I841" s="28"/>
      <c r="K841" s="31"/>
      <c r="L841" s="31"/>
      <c r="M841" s="32"/>
      <c r="N841" s="79"/>
      <c r="O841" s="32"/>
      <c r="P841" s="32"/>
      <c r="Q841" s="32"/>
      <c r="R841" s="32"/>
      <c r="S841" s="32"/>
      <c r="T841" s="32"/>
      <c r="U841" s="32"/>
      <c r="V841" s="32"/>
    </row>
    <row r="842" spans="1:22" s="29" customFormat="1" x14ac:dyDescent="0.25">
      <c r="A842" s="32"/>
      <c r="B842" s="28"/>
      <c r="C842"/>
      <c r="D842"/>
      <c r="F842" s="30"/>
      <c r="I842" s="28"/>
      <c r="K842" s="31"/>
      <c r="L842" s="31"/>
      <c r="M842" s="32"/>
      <c r="N842" s="79"/>
      <c r="O842" s="32"/>
      <c r="P842" s="32"/>
      <c r="Q842" s="32"/>
      <c r="R842" s="32"/>
      <c r="S842" s="32"/>
      <c r="T842" s="32"/>
      <c r="U842" s="32"/>
      <c r="V842" s="32"/>
    </row>
    <row r="843" spans="1:22" s="29" customFormat="1" x14ac:dyDescent="0.25">
      <c r="A843" s="32"/>
      <c r="B843" s="28"/>
      <c r="C843"/>
      <c r="D843"/>
      <c r="F843" s="30"/>
      <c r="I843" s="28"/>
      <c r="K843" s="31"/>
      <c r="L843" s="31"/>
      <c r="M843" s="32"/>
      <c r="N843" s="79"/>
      <c r="O843" s="32"/>
      <c r="P843" s="32"/>
      <c r="Q843" s="32"/>
      <c r="R843" s="32"/>
      <c r="S843" s="32"/>
      <c r="T843" s="32"/>
      <c r="U843" s="32"/>
      <c r="V843" s="32"/>
    </row>
    <row r="844" spans="1:22" s="29" customFormat="1" x14ac:dyDescent="0.25">
      <c r="A844" s="32"/>
      <c r="B844" s="28"/>
      <c r="C844"/>
      <c r="D844"/>
      <c r="F844" s="30"/>
      <c r="I844" s="28"/>
      <c r="K844" s="31"/>
      <c r="L844" s="31"/>
      <c r="M844" s="32"/>
      <c r="N844" s="79"/>
      <c r="O844" s="32"/>
      <c r="P844" s="32"/>
      <c r="Q844" s="32"/>
      <c r="R844" s="32"/>
      <c r="S844" s="32"/>
      <c r="T844" s="32"/>
      <c r="U844" s="32"/>
      <c r="V844" s="32"/>
    </row>
    <row r="845" spans="1:22" s="29" customFormat="1" x14ac:dyDescent="0.25">
      <c r="A845" s="32"/>
      <c r="B845" s="28"/>
      <c r="C845"/>
      <c r="D845"/>
      <c r="F845" s="30"/>
      <c r="I845" s="28"/>
      <c r="K845" s="31"/>
      <c r="L845" s="31"/>
      <c r="M845" s="32"/>
      <c r="N845" s="79"/>
      <c r="O845" s="32"/>
      <c r="P845" s="32"/>
      <c r="Q845" s="32"/>
      <c r="R845" s="32"/>
      <c r="S845" s="32"/>
      <c r="T845" s="32"/>
      <c r="U845" s="32"/>
      <c r="V845" s="32"/>
    </row>
    <row r="846" spans="1:22" s="29" customFormat="1" x14ac:dyDescent="0.25">
      <c r="A846" s="32"/>
      <c r="B846" s="28"/>
      <c r="C846"/>
      <c r="D846"/>
      <c r="F846" s="30"/>
      <c r="I846" s="28"/>
      <c r="K846" s="31"/>
      <c r="L846" s="31"/>
      <c r="M846" s="32"/>
      <c r="N846" s="79"/>
      <c r="O846" s="32"/>
      <c r="P846" s="32"/>
      <c r="Q846" s="32"/>
      <c r="R846" s="32"/>
      <c r="S846" s="32"/>
      <c r="T846" s="32"/>
      <c r="U846" s="32"/>
      <c r="V846" s="32"/>
    </row>
    <row r="847" spans="1:22" s="29" customFormat="1" x14ac:dyDescent="0.25">
      <c r="A847" s="32"/>
      <c r="B847" s="28"/>
      <c r="C847"/>
      <c r="D847"/>
      <c r="F847" s="30"/>
      <c r="I847" s="28"/>
      <c r="K847" s="31"/>
      <c r="L847" s="31"/>
      <c r="M847" s="32"/>
      <c r="N847" s="79"/>
      <c r="O847" s="32"/>
      <c r="P847" s="32"/>
      <c r="Q847" s="32"/>
      <c r="R847" s="32"/>
      <c r="S847" s="32"/>
      <c r="T847" s="32"/>
      <c r="U847" s="32"/>
      <c r="V847" s="32"/>
    </row>
    <row r="848" spans="1:22" s="29" customFormat="1" x14ac:dyDescent="0.25">
      <c r="A848" s="32"/>
      <c r="B848" s="28"/>
      <c r="C848"/>
      <c r="D848"/>
      <c r="F848" s="30"/>
      <c r="I848" s="28"/>
      <c r="K848" s="31"/>
      <c r="L848" s="31"/>
      <c r="M848" s="32"/>
      <c r="N848" s="79"/>
      <c r="O848" s="32"/>
      <c r="P848" s="32"/>
      <c r="Q848" s="32"/>
      <c r="R848" s="32"/>
      <c r="S848" s="32"/>
      <c r="T848" s="32"/>
      <c r="U848" s="32"/>
      <c r="V848" s="32"/>
    </row>
    <row r="849" spans="1:22" s="29" customFormat="1" x14ac:dyDescent="0.25">
      <c r="A849" s="32"/>
      <c r="B849" s="28"/>
      <c r="C849"/>
      <c r="D849"/>
      <c r="F849" s="30"/>
      <c r="I849" s="28"/>
      <c r="K849" s="31"/>
      <c r="L849" s="31"/>
      <c r="M849" s="32"/>
      <c r="N849" s="79"/>
      <c r="O849" s="32"/>
      <c r="P849" s="32"/>
      <c r="Q849" s="32"/>
      <c r="R849" s="32"/>
      <c r="S849" s="32"/>
      <c r="T849" s="32"/>
      <c r="U849" s="32"/>
      <c r="V849" s="32"/>
    </row>
    <row r="850" spans="1:22" s="29" customFormat="1" x14ac:dyDescent="0.25">
      <c r="A850" s="32"/>
      <c r="B850" s="28"/>
      <c r="C850"/>
      <c r="D850"/>
      <c r="F850" s="30"/>
      <c r="I850" s="28"/>
      <c r="K850" s="31"/>
      <c r="L850" s="31"/>
      <c r="M850" s="32"/>
      <c r="N850" s="79"/>
      <c r="O850" s="32"/>
      <c r="P850" s="32"/>
      <c r="Q850" s="32"/>
      <c r="R850" s="32"/>
      <c r="S850" s="32"/>
      <c r="T850" s="32"/>
      <c r="U850" s="32"/>
      <c r="V850" s="32"/>
    </row>
    <row r="851" spans="1:22" s="29" customFormat="1" x14ac:dyDescent="0.25">
      <c r="A851" s="32"/>
      <c r="B851" s="28"/>
      <c r="C851"/>
      <c r="D851"/>
      <c r="F851" s="30"/>
      <c r="I851" s="28"/>
      <c r="K851" s="31"/>
      <c r="L851" s="31"/>
      <c r="M851" s="32"/>
      <c r="N851" s="79"/>
      <c r="O851" s="32"/>
      <c r="P851" s="32"/>
      <c r="Q851" s="32"/>
      <c r="R851" s="32"/>
      <c r="S851" s="32"/>
      <c r="T851" s="32"/>
      <c r="U851" s="32"/>
      <c r="V851" s="32"/>
    </row>
    <row r="852" spans="1:22" s="29" customFormat="1" x14ac:dyDescent="0.25">
      <c r="A852" s="32"/>
      <c r="B852" s="28"/>
      <c r="C852"/>
      <c r="D852"/>
      <c r="F852" s="30"/>
      <c r="I852" s="28"/>
      <c r="K852" s="31"/>
      <c r="L852" s="31"/>
      <c r="M852" s="32"/>
      <c r="N852" s="79"/>
      <c r="O852" s="32"/>
      <c r="P852" s="32"/>
      <c r="Q852" s="32"/>
      <c r="R852" s="32"/>
      <c r="S852" s="32"/>
      <c r="T852" s="32"/>
      <c r="U852" s="32"/>
      <c r="V852" s="32"/>
    </row>
    <row r="853" spans="1:22" s="29" customFormat="1" x14ac:dyDescent="0.25">
      <c r="A853" s="32"/>
      <c r="B853" s="28"/>
      <c r="C853"/>
      <c r="D853"/>
      <c r="F853" s="30"/>
      <c r="I853" s="28"/>
      <c r="K853" s="31"/>
      <c r="L853" s="31"/>
      <c r="M853" s="32"/>
      <c r="N853" s="79"/>
      <c r="O853" s="32"/>
      <c r="P853" s="32"/>
      <c r="Q853" s="32"/>
      <c r="R853" s="32"/>
      <c r="S853" s="32"/>
      <c r="T853" s="32"/>
      <c r="U853" s="32"/>
      <c r="V853" s="32"/>
    </row>
    <row r="854" spans="1:22" s="29" customFormat="1" x14ac:dyDescent="0.25">
      <c r="A854" s="32"/>
      <c r="B854" s="28"/>
      <c r="C854"/>
      <c r="D854"/>
      <c r="F854" s="30"/>
      <c r="I854" s="28"/>
      <c r="K854" s="31"/>
      <c r="L854" s="31"/>
      <c r="M854" s="32"/>
      <c r="N854" s="79"/>
      <c r="O854" s="32"/>
      <c r="P854" s="32"/>
      <c r="Q854" s="32"/>
      <c r="R854" s="32"/>
      <c r="S854" s="32"/>
      <c r="T854" s="32"/>
      <c r="U854" s="32"/>
      <c r="V854" s="32"/>
    </row>
    <row r="855" spans="1:22" s="29" customFormat="1" x14ac:dyDescent="0.25">
      <c r="A855" s="32"/>
      <c r="B855" s="28"/>
      <c r="C855"/>
      <c r="D855"/>
      <c r="F855" s="30"/>
      <c r="I855" s="28"/>
      <c r="K855" s="31"/>
      <c r="L855" s="31"/>
      <c r="M855" s="32"/>
      <c r="N855" s="79"/>
      <c r="O855" s="32"/>
      <c r="P855" s="32"/>
      <c r="Q855" s="32"/>
      <c r="R855" s="32"/>
      <c r="S855" s="32"/>
      <c r="T855" s="32"/>
      <c r="U855" s="32"/>
      <c r="V855" s="32"/>
    </row>
    <row r="856" spans="1:22" s="29" customFormat="1" x14ac:dyDescent="0.25">
      <c r="A856" s="32"/>
      <c r="B856" s="28"/>
      <c r="C856"/>
      <c r="D856"/>
      <c r="F856" s="30"/>
      <c r="I856" s="28"/>
      <c r="K856" s="31"/>
      <c r="L856" s="31"/>
      <c r="M856" s="32"/>
      <c r="N856" s="79"/>
      <c r="O856" s="32"/>
      <c r="P856" s="32"/>
      <c r="Q856" s="32"/>
      <c r="R856" s="32"/>
      <c r="S856" s="32"/>
      <c r="T856" s="32"/>
      <c r="U856" s="32"/>
      <c r="V856" s="32"/>
    </row>
    <row r="857" spans="1:22" s="29" customFormat="1" x14ac:dyDescent="0.25">
      <c r="A857" s="32"/>
      <c r="B857" s="28"/>
      <c r="C857"/>
      <c r="D857"/>
      <c r="F857" s="30"/>
      <c r="I857" s="28"/>
      <c r="K857" s="31"/>
      <c r="L857" s="31"/>
      <c r="M857" s="32"/>
      <c r="N857" s="79"/>
      <c r="O857" s="32"/>
      <c r="P857" s="32"/>
      <c r="Q857" s="32"/>
      <c r="R857" s="32"/>
      <c r="S857" s="32"/>
      <c r="T857" s="32"/>
      <c r="U857" s="32"/>
      <c r="V857" s="32"/>
    </row>
    <row r="858" spans="1:22" s="29" customFormat="1" x14ac:dyDescent="0.25">
      <c r="A858" s="32"/>
      <c r="B858" s="28"/>
      <c r="C858"/>
      <c r="D858"/>
      <c r="F858" s="30"/>
      <c r="I858" s="28"/>
      <c r="K858" s="31"/>
      <c r="L858" s="31"/>
      <c r="M858" s="32"/>
      <c r="N858" s="79"/>
      <c r="O858" s="32"/>
      <c r="P858" s="32"/>
      <c r="Q858" s="32"/>
      <c r="R858" s="32"/>
      <c r="S858" s="32"/>
      <c r="T858" s="32"/>
      <c r="U858" s="32"/>
      <c r="V858" s="32"/>
    </row>
    <row r="859" spans="1:22" s="29" customFormat="1" x14ac:dyDescent="0.25">
      <c r="A859" s="32"/>
      <c r="B859" s="28"/>
      <c r="C859"/>
      <c r="D859"/>
      <c r="F859" s="30"/>
      <c r="I859" s="28"/>
      <c r="K859" s="31"/>
      <c r="L859" s="31"/>
      <c r="M859" s="32"/>
      <c r="N859" s="79"/>
      <c r="O859" s="32"/>
      <c r="P859" s="32"/>
      <c r="Q859" s="32"/>
      <c r="R859" s="32"/>
      <c r="S859" s="32"/>
      <c r="T859" s="32"/>
      <c r="U859" s="32"/>
      <c r="V859" s="32"/>
    </row>
    <row r="860" spans="1:22" s="29" customFormat="1" x14ac:dyDescent="0.25">
      <c r="A860" s="32"/>
      <c r="B860" s="28"/>
      <c r="C860"/>
      <c r="D860"/>
      <c r="F860" s="30"/>
      <c r="I860" s="28"/>
      <c r="K860" s="31"/>
      <c r="L860" s="31"/>
      <c r="M860" s="32"/>
      <c r="N860" s="79"/>
      <c r="O860" s="32"/>
      <c r="P860" s="32"/>
      <c r="Q860" s="32"/>
      <c r="R860" s="32"/>
      <c r="S860" s="32"/>
      <c r="T860" s="32"/>
      <c r="U860" s="32"/>
      <c r="V860" s="32"/>
    </row>
    <row r="861" spans="1:22" s="29" customFormat="1" x14ac:dyDescent="0.25">
      <c r="A861" s="32"/>
      <c r="B861" s="28"/>
      <c r="C861"/>
      <c r="D861"/>
      <c r="F861" s="30"/>
      <c r="I861" s="28"/>
      <c r="K861" s="31"/>
      <c r="L861" s="31"/>
      <c r="M861" s="32"/>
      <c r="N861" s="79"/>
      <c r="O861" s="32"/>
      <c r="P861" s="32"/>
      <c r="Q861" s="32"/>
      <c r="R861" s="32"/>
      <c r="S861" s="32"/>
      <c r="T861" s="32"/>
      <c r="U861" s="32"/>
      <c r="V861" s="32"/>
    </row>
    <row r="862" spans="1:22" s="29" customFormat="1" x14ac:dyDescent="0.25">
      <c r="A862" s="32"/>
      <c r="B862" s="28"/>
      <c r="C862"/>
      <c r="D862"/>
      <c r="F862" s="30"/>
      <c r="I862" s="28"/>
      <c r="K862" s="31"/>
      <c r="L862" s="31"/>
      <c r="M862" s="32"/>
      <c r="N862" s="79"/>
      <c r="O862" s="32"/>
      <c r="P862" s="32"/>
      <c r="Q862" s="32"/>
      <c r="R862" s="32"/>
      <c r="S862" s="32"/>
      <c r="T862" s="32"/>
      <c r="U862" s="32"/>
      <c r="V862" s="32"/>
    </row>
    <row r="863" spans="1:22" s="29" customFormat="1" x14ac:dyDescent="0.25">
      <c r="A863" s="32"/>
      <c r="B863" s="28"/>
      <c r="C863"/>
      <c r="D863"/>
      <c r="F863" s="30"/>
      <c r="I863" s="28"/>
      <c r="K863" s="31"/>
      <c r="L863" s="31"/>
      <c r="M863" s="32"/>
      <c r="N863" s="79"/>
      <c r="O863" s="32"/>
      <c r="P863" s="32"/>
      <c r="Q863" s="32"/>
      <c r="R863" s="32"/>
      <c r="S863" s="32"/>
      <c r="T863" s="32"/>
      <c r="U863" s="32"/>
      <c r="V863" s="32"/>
    </row>
    <row r="864" spans="1:22" s="29" customFormat="1" x14ac:dyDescent="0.25">
      <c r="A864" s="32"/>
      <c r="B864" s="28"/>
      <c r="C864"/>
      <c r="D864"/>
      <c r="F864" s="30"/>
      <c r="I864" s="28"/>
      <c r="K864" s="31"/>
      <c r="L864" s="31"/>
      <c r="M864" s="32"/>
      <c r="N864" s="79"/>
      <c r="O864" s="32"/>
      <c r="P864" s="32"/>
      <c r="Q864" s="32"/>
      <c r="R864" s="32"/>
      <c r="S864" s="32"/>
      <c r="T864" s="32"/>
      <c r="U864" s="32"/>
      <c r="V864" s="32"/>
    </row>
    <row r="865" spans="1:22" s="29" customFormat="1" x14ac:dyDescent="0.25">
      <c r="A865" s="32"/>
      <c r="B865" s="28"/>
      <c r="C865"/>
      <c r="D865"/>
      <c r="F865" s="30"/>
      <c r="I865" s="28"/>
      <c r="K865" s="31"/>
      <c r="L865" s="31"/>
      <c r="M865" s="32"/>
      <c r="N865" s="79"/>
      <c r="O865" s="32"/>
      <c r="P865" s="32"/>
      <c r="Q865" s="32"/>
      <c r="R865" s="32"/>
      <c r="S865" s="32"/>
      <c r="T865" s="32"/>
      <c r="U865" s="32"/>
      <c r="V865" s="32"/>
    </row>
    <row r="866" spans="1:22" s="29" customFormat="1" x14ac:dyDescent="0.25">
      <c r="A866" s="32"/>
      <c r="B866" s="28"/>
      <c r="C866"/>
      <c r="D866"/>
      <c r="F866" s="30"/>
      <c r="I866" s="28"/>
      <c r="K866" s="31"/>
      <c r="L866" s="31"/>
      <c r="M866" s="32"/>
      <c r="N866" s="79"/>
      <c r="O866" s="32"/>
      <c r="P866" s="32"/>
      <c r="Q866" s="32"/>
      <c r="R866" s="32"/>
      <c r="S866" s="32"/>
      <c r="T866" s="32"/>
      <c r="U866" s="32"/>
      <c r="V866" s="32"/>
    </row>
    <row r="867" spans="1:22" s="29" customFormat="1" x14ac:dyDescent="0.25">
      <c r="A867" s="32"/>
      <c r="B867" s="28"/>
      <c r="C867"/>
      <c r="D867"/>
      <c r="F867" s="30"/>
      <c r="I867" s="28"/>
      <c r="K867" s="31"/>
      <c r="L867" s="31"/>
      <c r="M867" s="32"/>
      <c r="N867" s="79"/>
      <c r="O867" s="32"/>
      <c r="P867" s="32"/>
      <c r="Q867" s="32"/>
      <c r="R867" s="32"/>
      <c r="S867" s="32"/>
      <c r="T867" s="32"/>
      <c r="U867" s="32"/>
      <c r="V867" s="32"/>
    </row>
    <row r="868" spans="1:22" s="29" customFormat="1" x14ac:dyDescent="0.25">
      <c r="A868" s="32"/>
      <c r="B868" s="28"/>
      <c r="C868"/>
      <c r="D868"/>
      <c r="F868" s="30"/>
      <c r="I868" s="28"/>
      <c r="K868" s="31"/>
      <c r="L868" s="31"/>
      <c r="M868" s="32"/>
      <c r="N868" s="79"/>
      <c r="O868" s="32"/>
      <c r="P868" s="32"/>
      <c r="Q868" s="32"/>
      <c r="R868" s="32"/>
      <c r="S868" s="32"/>
      <c r="T868" s="32"/>
      <c r="U868" s="32"/>
      <c r="V868" s="32"/>
    </row>
    <row r="869" spans="1:22" s="29" customFormat="1" x14ac:dyDescent="0.25">
      <c r="A869" s="32"/>
      <c r="B869" s="28"/>
      <c r="C869"/>
      <c r="D869"/>
      <c r="F869" s="30"/>
      <c r="I869" s="28"/>
      <c r="K869" s="31"/>
      <c r="L869" s="31"/>
      <c r="M869" s="32"/>
      <c r="N869" s="79"/>
      <c r="O869" s="32"/>
      <c r="P869" s="32"/>
      <c r="Q869" s="32"/>
      <c r="R869" s="32"/>
      <c r="S869" s="32"/>
      <c r="T869" s="32"/>
      <c r="U869" s="32"/>
      <c r="V869" s="32"/>
    </row>
    <row r="870" spans="1:22" s="29" customFormat="1" x14ac:dyDescent="0.25">
      <c r="A870" s="32"/>
      <c r="B870" s="28"/>
      <c r="C870"/>
      <c r="D870"/>
      <c r="F870" s="30"/>
      <c r="I870" s="28"/>
      <c r="K870" s="31"/>
      <c r="L870" s="31"/>
      <c r="M870" s="32"/>
      <c r="N870" s="79"/>
      <c r="O870" s="32"/>
      <c r="P870" s="32"/>
      <c r="Q870" s="32"/>
      <c r="R870" s="32"/>
      <c r="S870" s="32"/>
      <c r="T870" s="32"/>
      <c r="U870" s="32"/>
      <c r="V870" s="32"/>
    </row>
    <row r="871" spans="1:22" s="29" customFormat="1" x14ac:dyDescent="0.25">
      <c r="A871" s="32"/>
      <c r="B871" s="28"/>
      <c r="C871"/>
      <c r="D871"/>
      <c r="F871" s="30"/>
      <c r="I871" s="28"/>
      <c r="K871" s="31"/>
      <c r="L871" s="31"/>
      <c r="M871" s="32"/>
      <c r="N871" s="79"/>
      <c r="O871" s="32"/>
      <c r="P871" s="32"/>
      <c r="Q871" s="32"/>
      <c r="R871" s="32"/>
      <c r="S871" s="32"/>
      <c r="T871" s="32"/>
      <c r="U871" s="32"/>
      <c r="V871" s="32"/>
    </row>
    <row r="872" spans="1:22" s="29" customFormat="1" x14ac:dyDescent="0.25">
      <c r="A872" s="32"/>
      <c r="B872" s="28"/>
      <c r="C872"/>
      <c r="D872"/>
      <c r="F872" s="30"/>
      <c r="I872" s="28"/>
      <c r="K872" s="31"/>
      <c r="L872" s="31"/>
      <c r="M872" s="32"/>
      <c r="N872" s="79"/>
      <c r="O872" s="32"/>
      <c r="P872" s="32"/>
      <c r="Q872" s="32"/>
      <c r="R872" s="32"/>
      <c r="S872" s="32"/>
      <c r="T872" s="32"/>
      <c r="U872" s="32"/>
      <c r="V872" s="32"/>
    </row>
    <row r="873" spans="1:22" s="29" customFormat="1" x14ac:dyDescent="0.25">
      <c r="A873" s="32"/>
      <c r="B873" s="28"/>
      <c r="C873"/>
      <c r="D873"/>
      <c r="F873" s="30"/>
      <c r="I873" s="28"/>
      <c r="K873" s="31"/>
      <c r="L873" s="31"/>
      <c r="M873" s="32"/>
      <c r="N873" s="79"/>
      <c r="O873" s="32"/>
      <c r="P873" s="32"/>
      <c r="Q873" s="32"/>
      <c r="R873" s="32"/>
      <c r="S873" s="32"/>
      <c r="T873" s="32"/>
      <c r="U873" s="32"/>
      <c r="V873" s="32"/>
    </row>
    <row r="874" spans="1:22" s="29" customFormat="1" x14ac:dyDescent="0.25">
      <c r="A874" s="32"/>
      <c r="B874" s="28"/>
      <c r="C874"/>
      <c r="D874"/>
      <c r="F874" s="30"/>
      <c r="I874" s="28"/>
      <c r="K874" s="31"/>
      <c r="L874" s="31"/>
      <c r="M874" s="32"/>
      <c r="N874" s="79"/>
      <c r="O874" s="32"/>
      <c r="P874" s="32"/>
      <c r="Q874" s="32"/>
      <c r="R874" s="32"/>
      <c r="S874" s="32"/>
      <c r="T874" s="32"/>
      <c r="U874" s="32"/>
      <c r="V874" s="32"/>
    </row>
    <row r="875" spans="1:22" s="29" customFormat="1" x14ac:dyDescent="0.25">
      <c r="A875" s="32"/>
      <c r="B875" s="28"/>
      <c r="C875"/>
      <c r="D875"/>
      <c r="F875" s="30"/>
      <c r="I875" s="28"/>
      <c r="K875" s="31"/>
      <c r="L875" s="31"/>
      <c r="M875" s="32"/>
      <c r="N875" s="79"/>
      <c r="O875" s="32"/>
      <c r="P875" s="32"/>
      <c r="Q875" s="32"/>
      <c r="R875" s="32"/>
      <c r="S875" s="32"/>
      <c r="T875" s="32"/>
      <c r="U875" s="32"/>
      <c r="V875" s="32"/>
    </row>
    <row r="876" spans="1:22" s="29" customFormat="1" x14ac:dyDescent="0.25">
      <c r="A876" s="32"/>
      <c r="B876" s="28"/>
      <c r="C876"/>
      <c r="D876"/>
      <c r="F876" s="30"/>
      <c r="I876" s="28"/>
      <c r="K876" s="31"/>
      <c r="L876" s="31"/>
      <c r="M876" s="32"/>
      <c r="N876" s="79"/>
      <c r="O876" s="32"/>
      <c r="P876" s="32"/>
      <c r="Q876" s="32"/>
      <c r="R876" s="32"/>
      <c r="S876" s="32"/>
      <c r="T876" s="32"/>
      <c r="U876" s="32"/>
      <c r="V876" s="32"/>
    </row>
    <row r="877" spans="1:22" s="29" customFormat="1" x14ac:dyDescent="0.25">
      <c r="A877" s="32"/>
      <c r="B877" s="28"/>
      <c r="C877"/>
      <c r="D877"/>
      <c r="F877" s="30"/>
      <c r="I877" s="28"/>
      <c r="K877" s="31"/>
      <c r="L877" s="31"/>
      <c r="M877" s="32"/>
      <c r="N877" s="79"/>
      <c r="O877" s="32"/>
      <c r="P877" s="32"/>
      <c r="Q877" s="32"/>
      <c r="R877" s="32"/>
      <c r="S877" s="32"/>
      <c r="T877" s="32"/>
      <c r="U877" s="32"/>
      <c r="V877" s="32"/>
    </row>
    <row r="878" spans="1:22" s="29" customFormat="1" x14ac:dyDescent="0.25">
      <c r="A878" s="32"/>
      <c r="B878" s="28"/>
      <c r="C878"/>
      <c r="D878"/>
      <c r="F878" s="30"/>
      <c r="I878" s="28"/>
      <c r="K878" s="31"/>
      <c r="L878" s="31"/>
      <c r="M878" s="32"/>
      <c r="N878" s="79"/>
      <c r="O878" s="32"/>
      <c r="P878" s="32"/>
      <c r="Q878" s="32"/>
      <c r="R878" s="32"/>
      <c r="S878" s="32"/>
      <c r="T878" s="32"/>
      <c r="U878" s="32"/>
      <c r="V878" s="32"/>
    </row>
    <row r="879" spans="1:22" s="29" customFormat="1" x14ac:dyDescent="0.25">
      <c r="A879" s="32"/>
      <c r="B879" s="28"/>
      <c r="C879"/>
      <c r="D879"/>
      <c r="F879" s="30"/>
      <c r="I879" s="28"/>
      <c r="K879" s="31"/>
      <c r="L879" s="31"/>
      <c r="M879" s="32"/>
      <c r="N879" s="79"/>
      <c r="O879" s="32"/>
      <c r="P879" s="32"/>
      <c r="Q879" s="32"/>
      <c r="R879" s="32"/>
      <c r="S879" s="32"/>
      <c r="T879" s="32"/>
      <c r="U879" s="32"/>
      <c r="V879" s="32"/>
    </row>
    <row r="880" spans="1:22" s="29" customFormat="1" x14ac:dyDescent="0.25">
      <c r="A880" s="32"/>
      <c r="B880" s="28"/>
      <c r="C880"/>
      <c r="D880"/>
      <c r="F880" s="30"/>
      <c r="I880" s="28"/>
      <c r="K880" s="31"/>
      <c r="L880" s="31"/>
      <c r="M880" s="32"/>
      <c r="N880" s="79"/>
      <c r="O880" s="32"/>
      <c r="P880" s="32"/>
      <c r="Q880" s="32"/>
      <c r="R880" s="32"/>
      <c r="S880" s="32"/>
      <c r="T880" s="32"/>
      <c r="U880" s="32"/>
      <c r="V880" s="32"/>
    </row>
    <row r="881" spans="1:22" s="29" customFormat="1" x14ac:dyDescent="0.25">
      <c r="A881" s="32"/>
      <c r="B881" s="28"/>
      <c r="C881"/>
      <c r="D881"/>
      <c r="F881" s="30"/>
      <c r="I881" s="28"/>
      <c r="K881" s="31"/>
      <c r="L881" s="31"/>
      <c r="M881" s="32"/>
      <c r="N881" s="79"/>
      <c r="O881" s="32"/>
      <c r="P881" s="32"/>
      <c r="Q881" s="32"/>
      <c r="R881" s="32"/>
      <c r="S881" s="32"/>
      <c r="T881" s="32"/>
      <c r="U881" s="32"/>
      <c r="V881" s="32"/>
    </row>
    <row r="882" spans="1:22" s="29" customFormat="1" x14ac:dyDescent="0.25">
      <c r="A882" s="32"/>
      <c r="B882" s="28"/>
      <c r="C882"/>
      <c r="D882"/>
      <c r="F882" s="30"/>
      <c r="I882" s="28"/>
      <c r="K882" s="31"/>
      <c r="L882" s="31"/>
      <c r="M882" s="32"/>
      <c r="N882" s="79"/>
      <c r="O882" s="32"/>
      <c r="P882" s="32"/>
      <c r="Q882" s="32"/>
      <c r="R882" s="32"/>
      <c r="S882" s="32"/>
      <c r="T882" s="32"/>
      <c r="U882" s="32"/>
      <c r="V882" s="32"/>
    </row>
    <row r="883" spans="1:22" s="29" customFormat="1" x14ac:dyDescent="0.25">
      <c r="A883" s="32"/>
      <c r="B883" s="28"/>
      <c r="C883"/>
      <c r="D883"/>
      <c r="F883" s="30"/>
      <c r="I883" s="28"/>
      <c r="K883" s="31"/>
      <c r="L883" s="31"/>
      <c r="M883" s="32"/>
      <c r="N883" s="79"/>
      <c r="O883" s="32"/>
      <c r="P883" s="32"/>
      <c r="Q883" s="32"/>
      <c r="R883" s="32"/>
      <c r="S883" s="32"/>
      <c r="T883" s="32"/>
      <c r="U883" s="32"/>
      <c r="V883" s="32"/>
    </row>
    <row r="884" spans="1:22" s="29" customFormat="1" x14ac:dyDescent="0.25">
      <c r="A884" s="32"/>
      <c r="B884" s="28"/>
      <c r="C884"/>
      <c r="D884"/>
      <c r="F884" s="30"/>
      <c r="I884" s="28"/>
      <c r="K884" s="31"/>
      <c r="L884" s="31"/>
      <c r="M884" s="32"/>
      <c r="N884" s="79"/>
      <c r="O884" s="32"/>
      <c r="P884" s="32"/>
      <c r="Q884" s="32"/>
      <c r="R884" s="32"/>
      <c r="S884" s="32"/>
      <c r="T884" s="32"/>
      <c r="U884" s="32"/>
      <c r="V884" s="32"/>
    </row>
    <row r="885" spans="1:22" s="29" customFormat="1" x14ac:dyDescent="0.25">
      <c r="A885" s="32"/>
      <c r="B885" s="28"/>
      <c r="C885"/>
      <c r="D885"/>
      <c r="F885" s="30"/>
      <c r="I885" s="28"/>
      <c r="K885" s="31"/>
      <c r="L885" s="31"/>
      <c r="M885" s="32"/>
      <c r="N885" s="79"/>
      <c r="O885" s="32"/>
      <c r="P885" s="32"/>
      <c r="Q885" s="32"/>
      <c r="R885" s="32"/>
      <c r="S885" s="32"/>
      <c r="T885" s="32"/>
      <c r="U885" s="32"/>
      <c r="V885" s="32"/>
    </row>
    <row r="886" spans="1:22" s="29" customFormat="1" x14ac:dyDescent="0.25">
      <c r="A886" s="32"/>
      <c r="B886" s="28"/>
      <c r="C886"/>
      <c r="D886"/>
      <c r="F886" s="30"/>
      <c r="I886" s="28"/>
      <c r="K886" s="31"/>
      <c r="L886" s="31"/>
      <c r="M886" s="32"/>
      <c r="N886" s="79"/>
      <c r="O886" s="32"/>
      <c r="P886" s="32"/>
      <c r="Q886" s="32"/>
      <c r="R886" s="32"/>
      <c r="S886" s="32"/>
      <c r="T886" s="32"/>
      <c r="U886" s="32"/>
      <c r="V886" s="32"/>
    </row>
    <row r="887" spans="1:22" s="29" customFormat="1" x14ac:dyDescent="0.25">
      <c r="A887" s="32"/>
      <c r="B887" s="28"/>
      <c r="C887"/>
      <c r="D887"/>
      <c r="F887" s="30"/>
      <c r="I887" s="28"/>
      <c r="K887" s="31"/>
      <c r="L887" s="31"/>
      <c r="M887" s="32"/>
      <c r="N887" s="79"/>
      <c r="O887" s="32"/>
      <c r="P887" s="32"/>
      <c r="Q887" s="32"/>
      <c r="R887" s="32"/>
      <c r="S887" s="32"/>
      <c r="T887" s="32"/>
      <c r="U887" s="32"/>
      <c r="V887" s="32"/>
    </row>
    <row r="888" spans="1:22" s="29" customFormat="1" x14ac:dyDescent="0.25">
      <c r="A888" s="32"/>
      <c r="B888" s="28"/>
      <c r="C888"/>
      <c r="D888"/>
      <c r="F888" s="30"/>
      <c r="I888" s="28"/>
      <c r="K888" s="31"/>
      <c r="L888" s="31"/>
      <c r="M888" s="32"/>
      <c r="N888" s="79"/>
      <c r="O888" s="32"/>
      <c r="P888" s="32"/>
      <c r="Q888" s="32"/>
      <c r="R888" s="32"/>
      <c r="S888" s="32"/>
      <c r="T888" s="32"/>
      <c r="U888" s="32"/>
      <c r="V888" s="32"/>
    </row>
    <row r="889" spans="1:22" s="29" customFormat="1" x14ac:dyDescent="0.25">
      <c r="A889" s="32"/>
      <c r="B889" s="28"/>
      <c r="C889"/>
      <c r="D889"/>
      <c r="F889" s="30"/>
      <c r="I889" s="28"/>
      <c r="K889" s="31"/>
      <c r="L889" s="31"/>
      <c r="M889" s="32"/>
      <c r="N889" s="79"/>
      <c r="O889" s="32"/>
      <c r="P889" s="32"/>
      <c r="Q889" s="32"/>
      <c r="R889" s="32"/>
      <c r="S889" s="32"/>
      <c r="T889" s="32"/>
      <c r="U889" s="32"/>
      <c r="V889" s="32"/>
    </row>
    <row r="890" spans="1:22" s="29" customFormat="1" x14ac:dyDescent="0.25">
      <c r="A890" s="32"/>
      <c r="B890" s="28"/>
      <c r="C890"/>
      <c r="D890"/>
      <c r="F890" s="30"/>
      <c r="I890" s="28"/>
      <c r="K890" s="31"/>
      <c r="L890" s="31"/>
      <c r="M890" s="32"/>
      <c r="N890" s="79"/>
      <c r="O890" s="32"/>
      <c r="P890" s="32"/>
      <c r="Q890" s="32"/>
      <c r="R890" s="32"/>
      <c r="S890" s="32"/>
      <c r="T890" s="32"/>
      <c r="U890" s="32"/>
      <c r="V890" s="32"/>
    </row>
    <row r="891" spans="1:22" s="29" customFormat="1" x14ac:dyDescent="0.25">
      <c r="A891" s="32"/>
      <c r="B891" s="28"/>
      <c r="C891"/>
      <c r="D891"/>
      <c r="F891" s="30"/>
      <c r="I891" s="28"/>
      <c r="K891" s="31"/>
      <c r="L891" s="31"/>
      <c r="M891" s="32"/>
      <c r="N891" s="79"/>
      <c r="O891" s="32"/>
      <c r="P891" s="32"/>
      <c r="Q891" s="32"/>
      <c r="R891" s="32"/>
      <c r="S891" s="32"/>
      <c r="T891" s="32"/>
      <c r="U891" s="32"/>
      <c r="V891" s="32"/>
    </row>
    <row r="892" spans="1:22" s="29" customFormat="1" x14ac:dyDescent="0.25">
      <c r="A892" s="32"/>
      <c r="B892" s="28"/>
      <c r="C892"/>
      <c r="D892"/>
      <c r="F892" s="30"/>
      <c r="I892" s="28"/>
      <c r="K892" s="31"/>
      <c r="L892" s="31"/>
      <c r="M892" s="32"/>
      <c r="N892" s="79"/>
      <c r="O892" s="32"/>
      <c r="P892" s="32"/>
      <c r="Q892" s="32"/>
      <c r="R892" s="32"/>
      <c r="S892" s="32"/>
      <c r="T892" s="32"/>
      <c r="U892" s="32"/>
      <c r="V892" s="32"/>
    </row>
    <row r="893" spans="1:22" s="29" customFormat="1" x14ac:dyDescent="0.25">
      <c r="A893" s="32"/>
      <c r="B893" s="28"/>
      <c r="C893"/>
      <c r="D893"/>
      <c r="F893" s="30"/>
      <c r="I893" s="28"/>
      <c r="K893" s="31"/>
      <c r="L893" s="31"/>
      <c r="M893" s="32"/>
      <c r="N893" s="79"/>
      <c r="O893" s="32"/>
      <c r="P893" s="32"/>
      <c r="Q893" s="32"/>
      <c r="R893" s="32"/>
      <c r="S893" s="32"/>
      <c r="T893" s="32"/>
      <c r="U893" s="32"/>
      <c r="V893" s="32"/>
    </row>
    <row r="894" spans="1:22" s="29" customFormat="1" x14ac:dyDescent="0.25">
      <c r="A894" s="32"/>
      <c r="B894" s="28"/>
      <c r="C894"/>
      <c r="D894"/>
      <c r="F894" s="30"/>
      <c r="I894" s="28"/>
      <c r="K894" s="31"/>
      <c r="L894" s="31"/>
      <c r="M894" s="32"/>
      <c r="N894" s="79"/>
      <c r="O894" s="32"/>
      <c r="P894" s="32"/>
      <c r="Q894" s="32"/>
      <c r="R894" s="32"/>
      <c r="S894" s="32"/>
      <c r="T894" s="32"/>
      <c r="U894" s="32"/>
      <c r="V894" s="32"/>
    </row>
    <row r="895" spans="1:22" s="29" customFormat="1" x14ac:dyDescent="0.25">
      <c r="A895" s="32"/>
      <c r="B895" s="28"/>
      <c r="C895"/>
      <c r="D895"/>
      <c r="F895" s="30"/>
      <c r="I895" s="28"/>
      <c r="K895" s="31"/>
      <c r="L895" s="31"/>
      <c r="M895" s="32"/>
      <c r="N895" s="79"/>
      <c r="O895" s="32"/>
      <c r="P895" s="32"/>
      <c r="Q895" s="32"/>
      <c r="R895" s="32"/>
      <c r="S895" s="32"/>
      <c r="T895" s="32"/>
      <c r="U895" s="32"/>
      <c r="V895" s="32"/>
    </row>
    <row r="896" spans="1:22" s="29" customFormat="1" x14ac:dyDescent="0.25">
      <c r="A896" s="32"/>
      <c r="B896" s="28"/>
      <c r="C896"/>
      <c r="D896"/>
      <c r="F896" s="30"/>
      <c r="I896" s="28"/>
      <c r="K896" s="31"/>
      <c r="L896" s="31"/>
      <c r="M896" s="32"/>
      <c r="N896" s="79"/>
      <c r="O896" s="32"/>
      <c r="P896" s="32"/>
      <c r="Q896" s="32"/>
      <c r="R896" s="32"/>
      <c r="S896" s="32"/>
      <c r="T896" s="32"/>
      <c r="U896" s="32"/>
      <c r="V896" s="32"/>
    </row>
    <row r="897" spans="1:22" s="29" customFormat="1" x14ac:dyDescent="0.25">
      <c r="A897" s="32"/>
      <c r="B897" s="28"/>
      <c r="C897"/>
      <c r="D897"/>
      <c r="F897" s="30"/>
      <c r="I897" s="28"/>
      <c r="K897" s="31"/>
      <c r="L897" s="31"/>
      <c r="M897" s="32"/>
      <c r="N897" s="79"/>
      <c r="O897" s="32"/>
      <c r="P897" s="32"/>
      <c r="Q897" s="32"/>
      <c r="R897" s="32"/>
      <c r="S897" s="32"/>
      <c r="T897" s="32"/>
      <c r="U897" s="32"/>
      <c r="V897" s="32"/>
    </row>
    <row r="898" spans="1:22" s="29" customFormat="1" x14ac:dyDescent="0.25">
      <c r="A898" s="32"/>
      <c r="B898" s="28"/>
      <c r="C898"/>
      <c r="D898"/>
      <c r="F898" s="30"/>
      <c r="I898" s="28"/>
      <c r="K898" s="31"/>
      <c r="L898" s="31"/>
      <c r="M898" s="32"/>
      <c r="N898" s="79"/>
      <c r="O898" s="32"/>
      <c r="P898" s="32"/>
      <c r="Q898" s="32"/>
      <c r="R898" s="32"/>
      <c r="S898" s="32"/>
      <c r="T898" s="32"/>
      <c r="U898" s="32"/>
      <c r="V898" s="32"/>
    </row>
    <row r="899" spans="1:22" s="29" customFormat="1" x14ac:dyDescent="0.25">
      <c r="A899" s="32"/>
      <c r="B899" s="28"/>
      <c r="C899"/>
      <c r="D899"/>
      <c r="F899" s="30"/>
      <c r="I899" s="28"/>
      <c r="K899" s="31"/>
      <c r="L899" s="31"/>
      <c r="M899" s="32"/>
      <c r="N899" s="79"/>
      <c r="O899" s="32"/>
      <c r="P899" s="32"/>
      <c r="Q899" s="32"/>
      <c r="R899" s="32"/>
      <c r="S899" s="32"/>
      <c r="T899" s="32"/>
      <c r="U899" s="32"/>
      <c r="V899" s="32"/>
    </row>
    <row r="900" spans="1:22" s="29" customFormat="1" x14ac:dyDescent="0.25">
      <c r="A900" s="32"/>
      <c r="B900" s="28"/>
      <c r="C900"/>
      <c r="D900"/>
      <c r="F900" s="30"/>
      <c r="I900" s="28"/>
      <c r="K900" s="31"/>
      <c r="L900" s="31"/>
      <c r="M900" s="32"/>
      <c r="N900" s="79"/>
      <c r="O900" s="32"/>
      <c r="P900" s="32"/>
      <c r="Q900" s="32"/>
      <c r="R900" s="32"/>
      <c r="S900" s="32"/>
      <c r="T900" s="32"/>
      <c r="U900" s="32"/>
      <c r="V900" s="32"/>
    </row>
    <row r="901" spans="1:22" s="29" customFormat="1" x14ac:dyDescent="0.25">
      <c r="A901" s="32"/>
      <c r="B901" s="28"/>
      <c r="C901"/>
      <c r="D901"/>
      <c r="F901" s="30"/>
      <c r="I901" s="28"/>
      <c r="K901" s="31"/>
      <c r="L901" s="31"/>
      <c r="M901" s="32"/>
      <c r="N901" s="79"/>
      <c r="O901" s="32"/>
      <c r="P901" s="32"/>
      <c r="Q901" s="32"/>
      <c r="R901" s="32"/>
      <c r="S901" s="32"/>
      <c r="T901" s="32"/>
      <c r="U901" s="32"/>
      <c r="V901" s="32"/>
    </row>
    <row r="902" spans="1:22" s="29" customFormat="1" x14ac:dyDescent="0.25">
      <c r="A902" s="32"/>
      <c r="B902" s="28"/>
      <c r="C902"/>
      <c r="D902"/>
      <c r="F902" s="30"/>
      <c r="I902" s="28"/>
      <c r="K902" s="31"/>
      <c r="L902" s="31"/>
      <c r="M902" s="32"/>
      <c r="N902" s="79"/>
      <c r="O902" s="32"/>
      <c r="P902" s="32"/>
      <c r="Q902" s="32"/>
      <c r="R902" s="32"/>
      <c r="S902" s="32"/>
      <c r="T902" s="32"/>
      <c r="U902" s="32"/>
      <c r="V902" s="32"/>
    </row>
    <row r="903" spans="1:22" s="29" customFormat="1" x14ac:dyDescent="0.25">
      <c r="A903" s="32"/>
      <c r="B903" s="28"/>
      <c r="C903"/>
      <c r="D903"/>
      <c r="F903" s="30"/>
      <c r="I903" s="28"/>
      <c r="K903" s="31"/>
      <c r="L903" s="31"/>
      <c r="M903" s="32"/>
      <c r="N903" s="79"/>
      <c r="O903" s="32"/>
      <c r="P903" s="32"/>
      <c r="Q903" s="32"/>
      <c r="R903" s="32"/>
      <c r="S903" s="32"/>
      <c r="T903" s="32"/>
      <c r="U903" s="32"/>
      <c r="V903" s="32"/>
    </row>
    <row r="904" spans="1:22" s="29" customFormat="1" x14ac:dyDescent="0.25">
      <c r="A904" s="32"/>
      <c r="B904" s="28"/>
      <c r="C904"/>
      <c r="D904"/>
      <c r="F904" s="30"/>
      <c r="I904" s="28"/>
      <c r="K904" s="31"/>
      <c r="L904" s="31"/>
      <c r="M904" s="32"/>
      <c r="N904" s="79"/>
      <c r="O904" s="32"/>
      <c r="P904" s="32"/>
      <c r="Q904" s="32"/>
      <c r="R904" s="32"/>
      <c r="S904" s="32"/>
      <c r="T904" s="32"/>
      <c r="U904" s="32"/>
      <c r="V904" s="32"/>
    </row>
    <row r="905" spans="1:22" s="29" customFormat="1" x14ac:dyDescent="0.25">
      <c r="A905" s="32"/>
      <c r="B905" s="28"/>
      <c r="C905"/>
      <c r="D905"/>
      <c r="F905" s="30"/>
      <c r="I905" s="28"/>
      <c r="K905" s="31"/>
      <c r="L905" s="31"/>
      <c r="M905" s="32"/>
      <c r="N905" s="79"/>
      <c r="O905" s="32"/>
      <c r="P905" s="32"/>
      <c r="Q905" s="32"/>
      <c r="R905" s="32"/>
      <c r="S905" s="32"/>
      <c r="T905" s="32"/>
      <c r="U905" s="32"/>
      <c r="V905" s="32"/>
    </row>
    <row r="906" spans="1:22" s="29" customFormat="1" x14ac:dyDescent="0.25">
      <c r="A906" s="32"/>
      <c r="B906" s="28"/>
      <c r="C906"/>
      <c r="D906"/>
      <c r="F906" s="30"/>
      <c r="I906" s="28"/>
      <c r="K906" s="31"/>
      <c r="L906" s="31"/>
      <c r="M906" s="32"/>
      <c r="N906" s="79"/>
      <c r="O906" s="32"/>
      <c r="P906" s="32"/>
      <c r="Q906" s="32"/>
      <c r="R906" s="32"/>
      <c r="S906" s="32"/>
      <c r="T906" s="32"/>
      <c r="U906" s="32"/>
      <c r="V906" s="32"/>
    </row>
    <row r="907" spans="1:22" s="29" customFormat="1" x14ac:dyDescent="0.25">
      <c r="A907" s="32"/>
      <c r="B907" s="28"/>
      <c r="C907"/>
      <c r="D907"/>
      <c r="F907" s="30"/>
      <c r="I907" s="28"/>
      <c r="K907" s="31"/>
      <c r="L907" s="31"/>
      <c r="M907" s="32"/>
      <c r="N907" s="79"/>
      <c r="O907" s="32"/>
      <c r="P907" s="32"/>
      <c r="Q907" s="32"/>
      <c r="R907" s="32"/>
      <c r="S907" s="32"/>
      <c r="T907" s="32"/>
      <c r="U907" s="32"/>
      <c r="V907" s="32"/>
    </row>
    <row r="908" spans="1:22" s="29" customFormat="1" x14ac:dyDescent="0.25">
      <c r="A908" s="32"/>
      <c r="B908" s="28"/>
      <c r="C908"/>
      <c r="D908"/>
      <c r="F908" s="30"/>
      <c r="I908" s="28"/>
      <c r="K908" s="31"/>
      <c r="L908" s="31"/>
      <c r="M908" s="32"/>
      <c r="N908" s="79"/>
      <c r="O908" s="32"/>
      <c r="P908" s="32"/>
      <c r="Q908" s="32"/>
      <c r="R908" s="32"/>
      <c r="S908" s="32"/>
      <c r="T908" s="32"/>
      <c r="U908" s="32"/>
      <c r="V908" s="32"/>
    </row>
    <row r="909" spans="1:22" s="29" customFormat="1" x14ac:dyDescent="0.25">
      <c r="A909" s="32"/>
      <c r="B909" s="28"/>
      <c r="C909"/>
      <c r="D909"/>
      <c r="F909" s="30"/>
      <c r="I909" s="28"/>
      <c r="K909" s="31"/>
      <c r="L909" s="31"/>
      <c r="M909" s="32"/>
      <c r="N909" s="79"/>
      <c r="O909" s="32"/>
      <c r="P909" s="32"/>
      <c r="Q909" s="32"/>
      <c r="R909" s="32"/>
      <c r="S909" s="32"/>
      <c r="T909" s="32"/>
      <c r="U909" s="32"/>
      <c r="V909" s="32"/>
    </row>
    <row r="910" spans="1:22" s="29" customFormat="1" x14ac:dyDescent="0.25">
      <c r="A910" s="32"/>
      <c r="B910" s="28"/>
      <c r="C910"/>
      <c r="D910"/>
      <c r="F910" s="30"/>
      <c r="I910" s="28"/>
      <c r="K910" s="31"/>
      <c r="L910" s="31"/>
      <c r="M910" s="32"/>
      <c r="N910" s="79"/>
      <c r="O910" s="32"/>
      <c r="P910" s="32"/>
      <c r="Q910" s="32"/>
      <c r="R910" s="32"/>
      <c r="S910" s="32"/>
      <c r="T910" s="32"/>
      <c r="U910" s="32"/>
      <c r="V910" s="32"/>
    </row>
    <row r="911" spans="1:22" s="29" customFormat="1" x14ac:dyDescent="0.25">
      <c r="A911" s="32"/>
      <c r="B911" s="28"/>
      <c r="C911"/>
      <c r="D911"/>
      <c r="F911" s="30"/>
      <c r="I911" s="28"/>
      <c r="K911" s="31"/>
      <c r="L911" s="31"/>
      <c r="M911" s="32"/>
      <c r="N911" s="79"/>
      <c r="O911" s="32"/>
      <c r="P911" s="32"/>
      <c r="Q911" s="32"/>
      <c r="R911" s="32"/>
      <c r="S911" s="32"/>
      <c r="T911" s="32"/>
      <c r="U911" s="32"/>
      <c r="V911" s="32"/>
    </row>
    <row r="912" spans="1:22" s="29" customFormat="1" x14ac:dyDescent="0.25">
      <c r="A912" s="32"/>
      <c r="B912" s="28"/>
      <c r="C912"/>
      <c r="D912"/>
      <c r="F912" s="30"/>
      <c r="I912" s="28"/>
      <c r="K912" s="31"/>
      <c r="L912" s="31"/>
      <c r="M912" s="32"/>
      <c r="N912" s="79"/>
      <c r="O912" s="32"/>
      <c r="P912" s="32"/>
      <c r="Q912" s="32"/>
      <c r="R912" s="32"/>
      <c r="S912" s="32"/>
      <c r="T912" s="32"/>
      <c r="U912" s="32"/>
      <c r="V912" s="32"/>
    </row>
    <row r="913" spans="1:22" s="29" customFormat="1" x14ac:dyDescent="0.25">
      <c r="A913" s="32"/>
      <c r="B913" s="28"/>
      <c r="C913"/>
      <c r="D913"/>
      <c r="F913" s="30"/>
      <c r="I913" s="28"/>
      <c r="K913" s="31"/>
      <c r="L913" s="31"/>
      <c r="M913" s="32"/>
      <c r="N913" s="79"/>
      <c r="O913" s="32"/>
      <c r="P913" s="32"/>
      <c r="Q913" s="32"/>
      <c r="R913" s="32"/>
      <c r="S913" s="32"/>
      <c r="T913" s="32"/>
      <c r="U913" s="32"/>
      <c r="V913" s="32"/>
    </row>
    <row r="914" spans="1:22" s="29" customFormat="1" x14ac:dyDescent="0.25">
      <c r="A914" s="32"/>
      <c r="B914" s="28"/>
      <c r="C914"/>
      <c r="D914"/>
      <c r="F914" s="30"/>
      <c r="I914" s="28"/>
      <c r="K914" s="31"/>
      <c r="L914" s="31"/>
      <c r="M914" s="32"/>
      <c r="N914" s="79"/>
      <c r="O914" s="32"/>
      <c r="P914" s="32"/>
      <c r="Q914" s="32"/>
      <c r="R914" s="32"/>
      <c r="S914" s="32"/>
      <c r="T914" s="32"/>
      <c r="U914" s="32"/>
      <c r="V914" s="32"/>
    </row>
    <row r="915" spans="1:22" s="29" customFormat="1" x14ac:dyDescent="0.25">
      <c r="A915" s="32"/>
      <c r="B915" s="28"/>
      <c r="C915"/>
      <c r="D915"/>
      <c r="F915" s="30"/>
      <c r="I915" s="28"/>
      <c r="K915" s="31"/>
      <c r="L915" s="31"/>
      <c r="M915" s="32"/>
      <c r="N915" s="79"/>
      <c r="O915" s="32"/>
      <c r="P915" s="32"/>
      <c r="Q915" s="32"/>
      <c r="R915" s="32"/>
      <c r="S915" s="32"/>
      <c r="T915" s="32"/>
      <c r="U915" s="32"/>
      <c r="V915" s="32"/>
    </row>
    <row r="916" spans="1:22" s="29" customFormat="1" x14ac:dyDescent="0.25">
      <c r="A916" s="32"/>
      <c r="B916" s="28"/>
      <c r="C916"/>
      <c r="D916"/>
      <c r="F916" s="30"/>
      <c r="I916" s="28"/>
      <c r="K916" s="31"/>
      <c r="L916" s="31"/>
      <c r="M916" s="32"/>
      <c r="N916" s="79"/>
      <c r="O916" s="32"/>
      <c r="P916" s="32"/>
      <c r="Q916" s="32"/>
      <c r="R916" s="32"/>
      <c r="S916" s="32"/>
      <c r="T916" s="32"/>
      <c r="U916" s="32"/>
      <c r="V916" s="32"/>
    </row>
    <row r="917" spans="1:22" s="29" customFormat="1" x14ac:dyDescent="0.25">
      <c r="A917" s="32"/>
      <c r="B917" s="28"/>
      <c r="C917"/>
      <c r="D917"/>
      <c r="F917" s="30"/>
      <c r="I917" s="28"/>
      <c r="K917" s="31"/>
      <c r="L917" s="31"/>
      <c r="M917" s="32"/>
      <c r="N917" s="79"/>
      <c r="O917" s="32"/>
      <c r="P917" s="32"/>
      <c r="Q917" s="32"/>
      <c r="R917" s="32"/>
      <c r="S917" s="32"/>
      <c r="T917" s="32"/>
      <c r="U917" s="32"/>
      <c r="V917" s="32"/>
    </row>
    <row r="918" spans="1:22" s="29" customFormat="1" x14ac:dyDescent="0.25">
      <c r="A918" s="32"/>
      <c r="B918" s="28"/>
      <c r="C918"/>
      <c r="D918"/>
      <c r="F918" s="30"/>
      <c r="I918" s="28"/>
      <c r="K918" s="31"/>
      <c r="L918" s="31"/>
      <c r="M918" s="32"/>
      <c r="N918" s="79"/>
      <c r="O918" s="32"/>
      <c r="P918" s="32"/>
      <c r="Q918" s="32"/>
      <c r="R918" s="32"/>
      <c r="S918" s="32"/>
      <c r="T918" s="32"/>
      <c r="U918" s="32"/>
      <c r="V918" s="32"/>
    </row>
    <row r="919" spans="1:22" s="29" customFormat="1" x14ac:dyDescent="0.25">
      <c r="A919" s="32"/>
      <c r="B919" s="28"/>
      <c r="C919"/>
      <c r="D919"/>
      <c r="F919" s="30"/>
      <c r="I919" s="28"/>
      <c r="K919" s="31"/>
      <c r="L919" s="31"/>
      <c r="M919" s="32"/>
      <c r="N919" s="79"/>
      <c r="O919" s="32"/>
      <c r="P919" s="32"/>
      <c r="Q919" s="32"/>
      <c r="R919" s="32"/>
      <c r="S919" s="32"/>
      <c r="T919" s="32"/>
      <c r="U919" s="32"/>
      <c r="V919" s="32"/>
    </row>
    <row r="920" spans="1:22" s="29" customFormat="1" x14ac:dyDescent="0.25">
      <c r="A920" s="32"/>
      <c r="B920" s="28"/>
      <c r="C920"/>
      <c r="D920"/>
      <c r="F920" s="30"/>
      <c r="I920" s="28"/>
      <c r="K920" s="31"/>
      <c r="L920" s="31"/>
      <c r="M920" s="32"/>
      <c r="N920" s="79"/>
      <c r="O920" s="32"/>
      <c r="P920" s="32"/>
      <c r="Q920" s="32"/>
      <c r="R920" s="32"/>
      <c r="S920" s="32"/>
      <c r="T920" s="32"/>
      <c r="U920" s="32"/>
      <c r="V920" s="32"/>
    </row>
    <row r="921" spans="1:22" s="29" customFormat="1" x14ac:dyDescent="0.25">
      <c r="A921" s="32"/>
      <c r="B921" s="28"/>
      <c r="C921"/>
      <c r="D921"/>
      <c r="F921" s="30"/>
      <c r="I921" s="28"/>
      <c r="K921" s="31"/>
      <c r="L921" s="31"/>
      <c r="M921" s="32"/>
      <c r="N921" s="79"/>
      <c r="O921" s="32"/>
      <c r="P921" s="32"/>
      <c r="Q921" s="32"/>
      <c r="R921" s="32"/>
      <c r="S921" s="32"/>
      <c r="T921" s="32"/>
      <c r="U921" s="32"/>
      <c r="V921" s="32"/>
    </row>
    <row r="922" spans="1:22" s="29" customFormat="1" x14ac:dyDescent="0.25">
      <c r="A922" s="32"/>
      <c r="B922" s="28"/>
      <c r="C922"/>
      <c r="D922"/>
      <c r="F922" s="30"/>
      <c r="I922" s="28"/>
      <c r="K922" s="31"/>
      <c r="L922" s="31"/>
      <c r="M922" s="32"/>
      <c r="N922" s="79"/>
      <c r="O922" s="32"/>
      <c r="P922" s="32"/>
      <c r="Q922" s="32"/>
      <c r="R922" s="32"/>
      <c r="S922" s="32"/>
      <c r="T922" s="32"/>
      <c r="U922" s="32"/>
      <c r="V922" s="32"/>
    </row>
    <row r="923" spans="1:22" s="29" customFormat="1" x14ac:dyDescent="0.25">
      <c r="A923" s="32"/>
      <c r="B923" s="28"/>
      <c r="C923"/>
      <c r="D923"/>
      <c r="F923" s="30"/>
      <c r="I923" s="28"/>
      <c r="K923" s="31"/>
      <c r="L923" s="31"/>
      <c r="M923" s="32"/>
      <c r="N923" s="79"/>
      <c r="O923" s="32"/>
      <c r="P923" s="32"/>
      <c r="Q923" s="32"/>
      <c r="R923" s="32"/>
      <c r="S923" s="32"/>
      <c r="T923" s="32"/>
      <c r="U923" s="32"/>
      <c r="V923" s="32"/>
    </row>
    <row r="924" spans="1:22" s="29" customFormat="1" x14ac:dyDescent="0.25">
      <c r="A924" s="32"/>
      <c r="B924" s="28"/>
      <c r="C924"/>
      <c r="D924"/>
      <c r="F924" s="30"/>
      <c r="I924" s="28"/>
      <c r="K924" s="31"/>
      <c r="L924" s="31"/>
      <c r="M924" s="32"/>
      <c r="N924" s="79"/>
      <c r="O924" s="32"/>
      <c r="P924" s="32"/>
      <c r="Q924" s="32"/>
      <c r="R924" s="32"/>
      <c r="S924" s="32"/>
      <c r="T924" s="32"/>
      <c r="U924" s="32"/>
      <c r="V924" s="32"/>
    </row>
    <row r="925" spans="1:22" s="29" customFormat="1" x14ac:dyDescent="0.25">
      <c r="A925" s="32"/>
      <c r="B925" s="28"/>
      <c r="C925"/>
      <c r="D925"/>
      <c r="F925" s="30"/>
      <c r="I925" s="28"/>
      <c r="K925" s="31"/>
      <c r="L925" s="31"/>
      <c r="M925" s="32"/>
      <c r="N925" s="79"/>
      <c r="O925" s="32"/>
      <c r="P925" s="32"/>
      <c r="Q925" s="32"/>
      <c r="R925" s="32"/>
      <c r="S925" s="32"/>
      <c r="T925" s="32"/>
      <c r="U925" s="32"/>
      <c r="V925" s="32"/>
    </row>
    <row r="926" spans="1:22" s="29" customFormat="1" x14ac:dyDescent="0.25">
      <c r="A926" s="32"/>
      <c r="B926" s="28"/>
      <c r="C926"/>
      <c r="D926"/>
      <c r="F926" s="30"/>
      <c r="I926" s="28"/>
      <c r="K926" s="31"/>
      <c r="L926" s="31"/>
      <c r="M926" s="32"/>
      <c r="N926" s="79"/>
      <c r="O926" s="32"/>
      <c r="P926" s="32"/>
      <c r="Q926" s="32"/>
      <c r="R926" s="32"/>
      <c r="S926" s="32"/>
      <c r="T926" s="32"/>
      <c r="U926" s="32"/>
      <c r="V926" s="32"/>
    </row>
    <row r="927" spans="1:22" s="29" customFormat="1" x14ac:dyDescent="0.25">
      <c r="A927" s="32"/>
      <c r="B927" s="28"/>
      <c r="C927"/>
      <c r="D927"/>
      <c r="F927" s="30"/>
      <c r="I927" s="28"/>
      <c r="K927" s="31"/>
      <c r="L927" s="31"/>
      <c r="M927" s="32"/>
      <c r="N927" s="79"/>
      <c r="O927" s="32"/>
      <c r="P927" s="32"/>
      <c r="Q927" s="32"/>
      <c r="R927" s="32"/>
      <c r="S927" s="32"/>
      <c r="T927" s="32"/>
      <c r="U927" s="32"/>
      <c r="V927" s="32"/>
    </row>
    <row r="928" spans="1:22" s="29" customFormat="1" x14ac:dyDescent="0.25">
      <c r="A928" s="32"/>
      <c r="B928" s="28"/>
      <c r="C928"/>
      <c r="D928"/>
      <c r="F928" s="30"/>
      <c r="I928" s="28"/>
      <c r="K928" s="31"/>
      <c r="L928" s="31"/>
      <c r="M928" s="32"/>
      <c r="N928" s="79"/>
      <c r="O928" s="32"/>
      <c r="P928" s="32"/>
      <c r="Q928" s="32"/>
      <c r="R928" s="32"/>
      <c r="S928" s="32"/>
      <c r="T928" s="32"/>
      <c r="U928" s="32"/>
      <c r="V928" s="32"/>
    </row>
    <row r="929" spans="1:22" s="29" customFormat="1" x14ac:dyDescent="0.25">
      <c r="A929" s="32"/>
      <c r="B929" s="28"/>
      <c r="C929"/>
      <c r="D929"/>
      <c r="F929" s="30"/>
      <c r="I929" s="28"/>
      <c r="K929" s="31"/>
      <c r="L929" s="31"/>
      <c r="M929" s="32"/>
      <c r="N929" s="79"/>
      <c r="O929" s="32"/>
      <c r="P929" s="32"/>
      <c r="Q929" s="32"/>
      <c r="R929" s="32"/>
      <c r="S929" s="32"/>
      <c r="T929" s="32"/>
      <c r="U929" s="32"/>
      <c r="V929" s="32"/>
    </row>
    <row r="930" spans="1:22" s="29" customFormat="1" x14ac:dyDescent="0.25">
      <c r="A930" s="32"/>
      <c r="B930" s="28"/>
      <c r="C930"/>
      <c r="D930"/>
      <c r="F930" s="30"/>
      <c r="I930" s="28"/>
      <c r="K930" s="31"/>
      <c r="L930" s="31"/>
      <c r="M930" s="32"/>
      <c r="N930" s="79"/>
      <c r="O930" s="32"/>
      <c r="P930" s="32"/>
      <c r="Q930" s="32"/>
      <c r="R930" s="32"/>
      <c r="S930" s="32"/>
      <c r="T930" s="32"/>
      <c r="U930" s="32"/>
      <c r="V930" s="32"/>
    </row>
    <row r="931" spans="1:22" s="29" customFormat="1" x14ac:dyDescent="0.25">
      <c r="A931" s="32"/>
      <c r="B931" s="28"/>
      <c r="C931"/>
      <c r="D931"/>
      <c r="F931" s="30"/>
      <c r="I931" s="28"/>
      <c r="K931" s="31"/>
      <c r="L931" s="31"/>
      <c r="M931" s="32"/>
      <c r="N931" s="79"/>
      <c r="O931" s="32"/>
      <c r="P931" s="32"/>
      <c r="Q931" s="32"/>
      <c r="R931" s="32"/>
      <c r="S931" s="32"/>
      <c r="T931" s="32"/>
      <c r="U931" s="32"/>
      <c r="V931" s="32"/>
    </row>
    <row r="932" spans="1:22" s="29" customFormat="1" x14ac:dyDescent="0.25">
      <c r="A932" s="32"/>
      <c r="B932" s="28"/>
      <c r="C932"/>
      <c r="D932"/>
      <c r="F932" s="30"/>
      <c r="I932" s="28"/>
      <c r="K932" s="31"/>
      <c r="L932" s="31"/>
      <c r="M932" s="32"/>
      <c r="N932" s="79"/>
      <c r="O932" s="32"/>
      <c r="P932" s="32"/>
      <c r="Q932" s="32"/>
      <c r="R932" s="32"/>
      <c r="S932" s="32"/>
      <c r="T932" s="32"/>
      <c r="U932" s="32"/>
      <c r="V932" s="32"/>
    </row>
    <row r="933" spans="1:22" s="29" customFormat="1" x14ac:dyDescent="0.25">
      <c r="A933" s="32"/>
      <c r="B933" s="28"/>
      <c r="C933"/>
      <c r="D933"/>
      <c r="F933" s="30"/>
      <c r="I933" s="28"/>
      <c r="K933" s="31"/>
      <c r="L933" s="31"/>
      <c r="M933" s="32"/>
      <c r="N933" s="79"/>
      <c r="O933" s="32"/>
      <c r="P933" s="32"/>
      <c r="Q933" s="32"/>
      <c r="R933" s="32"/>
      <c r="S933" s="32"/>
      <c r="T933" s="32"/>
      <c r="U933" s="32"/>
      <c r="V933" s="32"/>
    </row>
    <row r="934" spans="1:22" s="29" customFormat="1" x14ac:dyDescent="0.25">
      <c r="A934" s="32"/>
      <c r="B934" s="28"/>
      <c r="C934"/>
      <c r="D934"/>
      <c r="F934" s="30"/>
      <c r="I934" s="28"/>
      <c r="K934" s="31"/>
      <c r="L934" s="31"/>
      <c r="M934" s="32"/>
      <c r="N934" s="79"/>
      <c r="O934" s="32"/>
      <c r="P934" s="32"/>
      <c r="Q934" s="32"/>
      <c r="R934" s="32"/>
      <c r="S934" s="32"/>
      <c r="T934" s="32"/>
      <c r="U934" s="32"/>
      <c r="V934" s="32"/>
    </row>
    <row r="935" spans="1:22" s="29" customFormat="1" x14ac:dyDescent="0.25">
      <c r="A935" s="32"/>
      <c r="B935" s="28"/>
      <c r="C935"/>
      <c r="D935"/>
      <c r="F935" s="30"/>
      <c r="I935" s="28"/>
      <c r="K935" s="31"/>
      <c r="L935" s="31"/>
      <c r="M935" s="32"/>
      <c r="N935" s="79"/>
      <c r="O935" s="32"/>
      <c r="P935" s="32"/>
      <c r="Q935" s="32"/>
      <c r="R935" s="32"/>
      <c r="S935" s="32"/>
      <c r="T935" s="32"/>
      <c r="U935" s="32"/>
      <c r="V935" s="32"/>
    </row>
    <row r="936" spans="1:22" s="29" customFormat="1" x14ac:dyDescent="0.25">
      <c r="A936" s="32"/>
      <c r="B936" s="28"/>
      <c r="C936"/>
      <c r="D936"/>
      <c r="F936" s="30"/>
      <c r="I936" s="28"/>
      <c r="K936" s="31"/>
      <c r="L936" s="31"/>
      <c r="M936" s="32"/>
      <c r="N936" s="79"/>
      <c r="O936" s="32"/>
      <c r="P936" s="32"/>
      <c r="Q936" s="32"/>
      <c r="R936" s="32"/>
      <c r="S936" s="32"/>
      <c r="T936" s="32"/>
      <c r="U936" s="32"/>
      <c r="V936" s="32"/>
    </row>
    <row r="937" spans="1:22" s="29" customFormat="1" x14ac:dyDescent="0.25">
      <c r="A937" s="32"/>
      <c r="B937" s="28"/>
      <c r="C937"/>
      <c r="D937"/>
      <c r="F937" s="30"/>
      <c r="I937" s="28"/>
      <c r="K937" s="31"/>
      <c r="L937" s="31"/>
      <c r="M937" s="32"/>
      <c r="N937" s="79"/>
      <c r="O937" s="32"/>
      <c r="P937" s="32"/>
      <c r="Q937" s="32"/>
      <c r="R937" s="32"/>
      <c r="S937" s="32"/>
      <c r="T937" s="32"/>
      <c r="U937" s="32"/>
      <c r="V937" s="32"/>
    </row>
    <row r="938" spans="1:22" s="29" customFormat="1" x14ac:dyDescent="0.25">
      <c r="A938" s="32"/>
      <c r="B938" s="28"/>
      <c r="C938"/>
      <c r="D938"/>
      <c r="F938" s="30"/>
      <c r="I938" s="28"/>
      <c r="K938" s="31"/>
      <c r="L938" s="31"/>
      <c r="M938" s="32"/>
      <c r="N938" s="79"/>
      <c r="O938" s="32"/>
      <c r="P938" s="32"/>
      <c r="Q938" s="32"/>
      <c r="R938" s="32"/>
      <c r="S938" s="32"/>
      <c r="T938" s="32"/>
      <c r="U938" s="32"/>
      <c r="V938" s="32"/>
    </row>
    <row r="939" spans="1:22" s="29" customFormat="1" x14ac:dyDescent="0.25">
      <c r="A939" s="32"/>
      <c r="B939" s="28"/>
      <c r="C939"/>
      <c r="D939"/>
      <c r="F939" s="30"/>
      <c r="I939" s="28"/>
      <c r="K939" s="31"/>
      <c r="L939" s="31"/>
      <c r="M939" s="32"/>
      <c r="N939" s="79"/>
      <c r="O939" s="32"/>
      <c r="P939" s="32"/>
      <c r="Q939" s="32"/>
      <c r="R939" s="32"/>
      <c r="S939" s="32"/>
      <c r="T939" s="32"/>
      <c r="U939" s="32"/>
      <c r="V939" s="32"/>
    </row>
    <row r="940" spans="1:22" s="29" customFormat="1" x14ac:dyDescent="0.25">
      <c r="A940" s="32"/>
      <c r="B940" s="28"/>
      <c r="C940"/>
      <c r="D940"/>
      <c r="F940" s="30"/>
      <c r="I940" s="28"/>
      <c r="K940" s="31"/>
      <c r="L940" s="31"/>
      <c r="M940" s="32"/>
      <c r="N940" s="79"/>
      <c r="O940" s="32"/>
      <c r="P940" s="32"/>
      <c r="Q940" s="32"/>
      <c r="R940" s="32"/>
      <c r="S940" s="32"/>
      <c r="T940" s="32"/>
      <c r="U940" s="32"/>
      <c r="V940" s="32"/>
    </row>
    <row r="941" spans="1:22" s="29" customFormat="1" x14ac:dyDescent="0.25">
      <c r="A941" s="32"/>
      <c r="B941" s="28"/>
      <c r="C941"/>
      <c r="D941"/>
      <c r="F941" s="30"/>
      <c r="I941" s="28"/>
      <c r="K941" s="31"/>
      <c r="L941" s="31"/>
      <c r="M941" s="32"/>
      <c r="N941" s="79"/>
      <c r="O941" s="32"/>
      <c r="P941" s="32"/>
      <c r="Q941" s="32"/>
      <c r="R941" s="32"/>
      <c r="S941" s="32"/>
      <c r="T941" s="32"/>
      <c r="U941" s="32"/>
      <c r="V941" s="32"/>
    </row>
    <row r="942" spans="1:22" s="29" customFormat="1" x14ac:dyDescent="0.25">
      <c r="A942" s="32"/>
      <c r="B942" s="28"/>
      <c r="C942"/>
      <c r="D942"/>
      <c r="F942" s="30"/>
      <c r="I942" s="28"/>
      <c r="K942" s="31"/>
      <c r="L942" s="31"/>
      <c r="M942" s="32"/>
      <c r="N942" s="79"/>
      <c r="O942" s="32"/>
      <c r="P942" s="32"/>
      <c r="Q942" s="32"/>
      <c r="R942" s="32"/>
      <c r="S942" s="32"/>
      <c r="T942" s="32"/>
      <c r="U942" s="32"/>
      <c r="V942" s="32"/>
    </row>
    <row r="943" spans="1:22" s="29" customFormat="1" x14ac:dyDescent="0.25">
      <c r="A943" s="32"/>
      <c r="B943" s="28"/>
      <c r="C943"/>
      <c r="D943"/>
      <c r="F943" s="30"/>
      <c r="I943" s="28"/>
      <c r="K943" s="31"/>
      <c r="L943" s="31"/>
      <c r="M943" s="32"/>
      <c r="N943" s="79"/>
      <c r="O943" s="32"/>
      <c r="P943" s="32"/>
      <c r="Q943" s="32"/>
      <c r="R943" s="32"/>
      <c r="S943" s="32"/>
      <c r="T943" s="32"/>
      <c r="U943" s="32"/>
      <c r="V943" s="32"/>
    </row>
    <row r="944" spans="1:22" s="29" customFormat="1" x14ac:dyDescent="0.25">
      <c r="A944" s="32"/>
      <c r="B944" s="28"/>
      <c r="C944"/>
      <c r="D944"/>
      <c r="F944" s="30"/>
      <c r="I944" s="28"/>
      <c r="K944" s="31"/>
      <c r="L944" s="31"/>
      <c r="M944" s="32"/>
      <c r="N944" s="79"/>
      <c r="O944" s="32"/>
      <c r="P944" s="32"/>
      <c r="Q944" s="32"/>
      <c r="R944" s="32"/>
      <c r="S944" s="32"/>
      <c r="T944" s="32"/>
      <c r="U944" s="32"/>
      <c r="V944" s="32"/>
    </row>
    <row r="945" spans="1:22" s="29" customFormat="1" x14ac:dyDescent="0.25">
      <c r="A945" s="32"/>
      <c r="B945" s="28"/>
      <c r="C945"/>
      <c r="D945"/>
      <c r="F945" s="30"/>
      <c r="I945" s="28"/>
      <c r="K945" s="31"/>
      <c r="L945" s="31"/>
      <c r="M945" s="32"/>
      <c r="N945" s="79"/>
      <c r="O945" s="32"/>
      <c r="P945" s="32"/>
      <c r="Q945" s="32"/>
      <c r="R945" s="32"/>
      <c r="S945" s="32"/>
      <c r="T945" s="32"/>
      <c r="U945" s="32"/>
      <c r="V945" s="32"/>
    </row>
    <row r="946" spans="1:22" s="29" customFormat="1" x14ac:dyDescent="0.25">
      <c r="A946" s="32"/>
      <c r="B946" s="28"/>
      <c r="C946"/>
      <c r="D946"/>
      <c r="F946" s="30"/>
      <c r="I946" s="28"/>
      <c r="K946" s="31"/>
      <c r="L946" s="31"/>
      <c r="M946" s="32"/>
      <c r="N946" s="79"/>
      <c r="O946" s="32"/>
      <c r="P946" s="32"/>
      <c r="Q946" s="32"/>
      <c r="R946" s="32"/>
      <c r="S946" s="32"/>
      <c r="T946" s="32"/>
      <c r="U946" s="32"/>
      <c r="V946" s="32"/>
    </row>
    <row r="947" spans="1:22" s="29" customFormat="1" x14ac:dyDescent="0.25">
      <c r="A947" s="32"/>
      <c r="B947" s="28"/>
      <c r="C947"/>
      <c r="D947"/>
      <c r="F947" s="30"/>
      <c r="I947" s="28"/>
      <c r="K947" s="31"/>
      <c r="L947" s="31"/>
      <c r="M947" s="32"/>
      <c r="N947" s="79"/>
      <c r="O947" s="32"/>
      <c r="P947" s="32"/>
      <c r="Q947" s="32"/>
      <c r="R947" s="32"/>
      <c r="S947" s="32"/>
      <c r="T947" s="32"/>
      <c r="U947" s="32"/>
      <c r="V947" s="32"/>
    </row>
    <row r="948" spans="1:22" s="29" customFormat="1" x14ac:dyDescent="0.25">
      <c r="A948" s="32"/>
      <c r="B948" s="28"/>
      <c r="C948"/>
      <c r="D948"/>
      <c r="F948" s="30"/>
      <c r="I948" s="28"/>
      <c r="K948" s="31"/>
      <c r="L948" s="31"/>
      <c r="M948" s="32"/>
      <c r="N948" s="79"/>
      <c r="O948" s="32"/>
      <c r="P948" s="32"/>
      <c r="Q948" s="32"/>
      <c r="R948" s="32"/>
      <c r="S948" s="32"/>
      <c r="T948" s="32"/>
      <c r="U948" s="32"/>
      <c r="V948" s="32"/>
    </row>
    <row r="949" spans="1:22" s="29" customFormat="1" x14ac:dyDescent="0.25">
      <c r="A949" s="32"/>
      <c r="B949" s="28"/>
      <c r="C949"/>
      <c r="D949"/>
      <c r="F949" s="30"/>
      <c r="I949" s="28"/>
      <c r="K949" s="31"/>
      <c r="L949" s="31"/>
      <c r="M949" s="32"/>
      <c r="N949" s="79"/>
      <c r="O949" s="32"/>
      <c r="P949" s="32"/>
      <c r="Q949" s="32"/>
      <c r="R949" s="32"/>
      <c r="S949" s="32"/>
      <c r="T949" s="32"/>
      <c r="U949" s="32"/>
      <c r="V949" s="32"/>
    </row>
    <row r="950" spans="1:22" s="29" customFormat="1" x14ac:dyDescent="0.25">
      <c r="A950" s="32"/>
      <c r="B950" s="28"/>
      <c r="C950"/>
      <c r="D950"/>
      <c r="F950" s="30"/>
      <c r="I950" s="28"/>
      <c r="K950" s="31"/>
      <c r="L950" s="31"/>
      <c r="M950" s="32"/>
      <c r="N950" s="79"/>
      <c r="O950" s="32"/>
      <c r="P950" s="32"/>
      <c r="Q950" s="32"/>
      <c r="R950" s="32"/>
      <c r="S950" s="32"/>
      <c r="T950" s="32"/>
      <c r="U950" s="32"/>
      <c r="V950" s="32"/>
    </row>
    <row r="951" spans="1:22" s="29" customFormat="1" x14ac:dyDescent="0.25">
      <c r="A951" s="32"/>
      <c r="B951" s="28"/>
      <c r="C951"/>
      <c r="D951"/>
      <c r="F951" s="30"/>
      <c r="I951" s="28"/>
      <c r="K951" s="31"/>
      <c r="L951" s="31"/>
      <c r="M951" s="32"/>
      <c r="N951" s="79"/>
      <c r="O951" s="32"/>
      <c r="P951" s="32"/>
      <c r="Q951" s="32"/>
      <c r="R951" s="32"/>
      <c r="S951" s="32"/>
      <c r="T951" s="32"/>
      <c r="U951" s="32"/>
      <c r="V951" s="32"/>
    </row>
    <row r="952" spans="1:22" s="29" customFormat="1" x14ac:dyDescent="0.25">
      <c r="A952" s="32"/>
      <c r="B952" s="28"/>
      <c r="C952"/>
      <c r="D952"/>
      <c r="F952" s="30"/>
      <c r="I952" s="28"/>
      <c r="K952" s="31"/>
      <c r="L952" s="31"/>
      <c r="M952" s="32"/>
      <c r="N952" s="79"/>
      <c r="O952" s="32"/>
      <c r="P952" s="32"/>
      <c r="Q952" s="32"/>
      <c r="R952" s="32"/>
      <c r="S952" s="32"/>
      <c r="T952" s="32"/>
      <c r="U952" s="32"/>
      <c r="V952" s="32"/>
    </row>
    <row r="953" spans="1:22" s="29" customFormat="1" x14ac:dyDescent="0.25">
      <c r="A953" s="32"/>
      <c r="B953" s="28"/>
      <c r="C953"/>
      <c r="D953"/>
      <c r="F953" s="30"/>
      <c r="I953" s="28"/>
      <c r="K953" s="31"/>
      <c r="L953" s="31"/>
      <c r="M953" s="32"/>
      <c r="N953" s="79"/>
      <c r="O953" s="32"/>
      <c r="P953" s="32"/>
      <c r="Q953" s="32"/>
      <c r="R953" s="32"/>
      <c r="S953" s="32"/>
      <c r="T953" s="32"/>
      <c r="U953" s="32"/>
      <c r="V953" s="32"/>
    </row>
    <row r="954" spans="1:22" s="29" customFormat="1" x14ac:dyDescent="0.25">
      <c r="A954" s="32"/>
      <c r="B954" s="28"/>
      <c r="C954"/>
      <c r="D954"/>
      <c r="F954" s="30"/>
      <c r="I954" s="28"/>
      <c r="K954" s="31"/>
      <c r="L954" s="31"/>
      <c r="M954" s="32"/>
      <c r="N954" s="79"/>
      <c r="O954" s="32"/>
      <c r="P954" s="32"/>
      <c r="Q954" s="32"/>
      <c r="R954" s="32"/>
      <c r="S954" s="32"/>
      <c r="T954" s="32"/>
      <c r="U954" s="32"/>
      <c r="V954" s="32"/>
    </row>
    <row r="955" spans="1:22" s="29" customFormat="1" x14ac:dyDescent="0.25">
      <c r="A955" s="32"/>
      <c r="B955" s="28"/>
      <c r="C955"/>
      <c r="D955"/>
      <c r="F955" s="30"/>
      <c r="I955" s="28"/>
      <c r="K955" s="31"/>
      <c r="L955" s="31"/>
      <c r="M955" s="32"/>
      <c r="N955" s="79"/>
      <c r="O955" s="32"/>
      <c r="P955" s="32"/>
      <c r="Q955" s="32"/>
      <c r="R955" s="32"/>
      <c r="S955" s="32"/>
      <c r="T955" s="32"/>
      <c r="U955" s="32"/>
      <c r="V955" s="32"/>
    </row>
    <row r="956" spans="1:22" s="29" customFormat="1" x14ac:dyDescent="0.25">
      <c r="A956" s="32"/>
      <c r="B956" s="28"/>
      <c r="C956"/>
      <c r="D956"/>
      <c r="F956" s="30"/>
      <c r="I956" s="28"/>
      <c r="K956" s="31"/>
      <c r="L956" s="31"/>
      <c r="M956" s="32"/>
      <c r="N956" s="79"/>
      <c r="O956" s="32"/>
      <c r="P956" s="32"/>
      <c r="Q956" s="32"/>
      <c r="R956" s="32"/>
      <c r="S956" s="32"/>
      <c r="T956" s="32"/>
      <c r="U956" s="32"/>
      <c r="V956" s="32"/>
    </row>
    <row r="957" spans="1:22" s="29" customFormat="1" x14ac:dyDescent="0.25">
      <c r="A957" s="32"/>
      <c r="B957" s="28"/>
      <c r="C957"/>
      <c r="D957"/>
      <c r="F957" s="30"/>
      <c r="I957" s="28"/>
      <c r="K957" s="31"/>
      <c r="L957" s="31"/>
      <c r="M957" s="32"/>
      <c r="N957" s="79"/>
      <c r="O957" s="32"/>
      <c r="P957" s="32"/>
      <c r="Q957" s="32"/>
      <c r="R957" s="32"/>
      <c r="S957" s="32"/>
      <c r="T957" s="32"/>
      <c r="U957" s="32"/>
      <c r="V957" s="32"/>
    </row>
    <row r="958" spans="1:22" s="29" customFormat="1" x14ac:dyDescent="0.25">
      <c r="A958" s="32"/>
      <c r="B958" s="28"/>
      <c r="C958"/>
      <c r="D958"/>
      <c r="F958" s="30"/>
      <c r="I958" s="28"/>
      <c r="K958" s="31"/>
      <c r="L958" s="31"/>
      <c r="M958" s="32"/>
      <c r="N958" s="79"/>
      <c r="O958" s="32"/>
      <c r="P958" s="32"/>
      <c r="Q958" s="32"/>
      <c r="R958" s="32"/>
      <c r="S958" s="32"/>
      <c r="T958" s="32"/>
      <c r="U958" s="32"/>
      <c r="V958" s="32"/>
    </row>
    <row r="959" spans="1:22" s="29" customFormat="1" x14ac:dyDescent="0.25">
      <c r="A959" s="32"/>
      <c r="B959" s="28"/>
      <c r="C959"/>
      <c r="D959"/>
      <c r="F959" s="30"/>
      <c r="I959" s="28"/>
      <c r="K959" s="31"/>
      <c r="L959" s="31"/>
      <c r="M959" s="32"/>
      <c r="N959" s="79"/>
      <c r="O959" s="32"/>
      <c r="P959" s="32"/>
      <c r="Q959" s="32"/>
      <c r="R959" s="32"/>
      <c r="S959" s="32"/>
      <c r="T959" s="32"/>
      <c r="U959" s="32"/>
      <c r="V959" s="32"/>
    </row>
    <row r="960" spans="1:22" s="29" customFormat="1" x14ac:dyDescent="0.25">
      <c r="A960" s="32"/>
      <c r="B960" s="28"/>
      <c r="C960"/>
      <c r="D960"/>
      <c r="F960" s="30"/>
      <c r="I960" s="28"/>
      <c r="K960" s="31"/>
      <c r="L960" s="31"/>
      <c r="M960" s="32"/>
      <c r="N960" s="79"/>
      <c r="O960" s="32"/>
      <c r="P960" s="32"/>
      <c r="Q960" s="32"/>
      <c r="R960" s="32"/>
      <c r="S960" s="32"/>
      <c r="T960" s="32"/>
      <c r="U960" s="32"/>
      <c r="V960" s="32"/>
    </row>
    <row r="961" spans="1:22" s="29" customFormat="1" x14ac:dyDescent="0.25">
      <c r="A961" s="32"/>
      <c r="B961" s="28"/>
      <c r="C961"/>
      <c r="D961"/>
      <c r="F961" s="30"/>
      <c r="I961" s="28"/>
      <c r="K961" s="31"/>
      <c r="L961" s="31"/>
      <c r="M961" s="32"/>
      <c r="N961" s="79"/>
      <c r="O961" s="32"/>
      <c r="P961" s="32"/>
      <c r="Q961" s="32"/>
      <c r="R961" s="32"/>
      <c r="S961" s="32"/>
      <c r="T961" s="32"/>
      <c r="U961" s="32"/>
      <c r="V961" s="32"/>
    </row>
    <row r="962" spans="1:22" s="29" customFormat="1" x14ac:dyDescent="0.25">
      <c r="A962" s="32"/>
      <c r="B962" s="28"/>
      <c r="C962"/>
      <c r="D962"/>
      <c r="F962" s="30"/>
      <c r="I962" s="28"/>
      <c r="K962" s="31"/>
      <c r="L962" s="31"/>
      <c r="M962" s="32"/>
      <c r="N962" s="79"/>
      <c r="O962" s="32"/>
      <c r="P962" s="32"/>
      <c r="Q962" s="32"/>
      <c r="R962" s="32"/>
      <c r="S962" s="32"/>
      <c r="T962" s="32"/>
      <c r="U962" s="32"/>
      <c r="V962" s="32"/>
    </row>
    <row r="963" spans="1:22" s="29" customFormat="1" x14ac:dyDescent="0.25">
      <c r="A963" s="32"/>
      <c r="B963" s="28"/>
      <c r="C963"/>
      <c r="D963"/>
      <c r="F963" s="30"/>
      <c r="I963" s="28"/>
      <c r="K963" s="31"/>
      <c r="L963" s="31"/>
      <c r="M963" s="32"/>
      <c r="N963" s="79"/>
      <c r="O963" s="32"/>
      <c r="P963" s="32"/>
      <c r="Q963" s="32"/>
      <c r="R963" s="32"/>
      <c r="S963" s="32"/>
      <c r="T963" s="32"/>
      <c r="U963" s="32"/>
      <c r="V963" s="32"/>
    </row>
    <row r="964" spans="1:22" s="29" customFormat="1" x14ac:dyDescent="0.25">
      <c r="A964" s="32"/>
      <c r="B964" s="28"/>
      <c r="C964"/>
      <c r="D964"/>
      <c r="F964" s="30"/>
      <c r="I964" s="28"/>
      <c r="K964" s="31"/>
      <c r="L964" s="31"/>
      <c r="M964" s="32"/>
      <c r="N964" s="79"/>
      <c r="O964" s="32"/>
      <c r="P964" s="32"/>
      <c r="Q964" s="32"/>
      <c r="R964" s="32"/>
      <c r="S964" s="32"/>
      <c r="T964" s="32"/>
      <c r="U964" s="32"/>
      <c r="V964" s="32"/>
    </row>
    <row r="965" spans="1:22" s="29" customFormat="1" x14ac:dyDescent="0.25">
      <c r="A965" s="32"/>
      <c r="B965" s="28"/>
      <c r="C965"/>
      <c r="D965"/>
      <c r="F965" s="30"/>
      <c r="I965" s="28"/>
      <c r="K965" s="31"/>
      <c r="L965" s="31"/>
      <c r="M965" s="32"/>
      <c r="N965" s="79"/>
      <c r="O965" s="32"/>
      <c r="P965" s="32"/>
      <c r="Q965" s="32"/>
      <c r="R965" s="32"/>
      <c r="S965" s="32"/>
      <c r="T965" s="32"/>
      <c r="U965" s="32"/>
      <c r="V965" s="32"/>
    </row>
    <row r="966" spans="1:22" s="29" customFormat="1" x14ac:dyDescent="0.25">
      <c r="A966" s="32"/>
      <c r="B966" s="28"/>
      <c r="C966"/>
      <c r="D966"/>
      <c r="F966" s="30"/>
      <c r="I966" s="28"/>
      <c r="K966" s="31"/>
      <c r="L966" s="31"/>
      <c r="M966" s="32"/>
      <c r="N966" s="79"/>
      <c r="O966" s="32"/>
      <c r="P966" s="32"/>
      <c r="Q966" s="32"/>
      <c r="R966" s="32"/>
      <c r="S966" s="32"/>
      <c r="T966" s="32"/>
      <c r="U966" s="32"/>
      <c r="V966" s="32"/>
    </row>
    <row r="967" spans="1:22" s="29" customFormat="1" x14ac:dyDescent="0.25">
      <c r="A967" s="32"/>
      <c r="B967" s="28"/>
      <c r="C967"/>
      <c r="D967"/>
      <c r="F967" s="30"/>
      <c r="I967" s="28"/>
      <c r="K967" s="31"/>
      <c r="L967" s="31"/>
      <c r="M967" s="32"/>
      <c r="N967" s="79"/>
      <c r="O967" s="32"/>
      <c r="P967" s="32"/>
      <c r="Q967" s="32"/>
      <c r="R967" s="32"/>
      <c r="S967" s="32"/>
      <c r="T967" s="32"/>
      <c r="U967" s="32"/>
      <c r="V967" s="32"/>
    </row>
    <row r="968" spans="1:22" s="29" customFormat="1" x14ac:dyDescent="0.25">
      <c r="A968" s="32"/>
      <c r="B968" s="28"/>
      <c r="C968"/>
      <c r="D968"/>
      <c r="F968" s="30"/>
      <c r="I968" s="28"/>
      <c r="K968" s="31"/>
      <c r="L968" s="31"/>
      <c r="M968" s="32"/>
      <c r="N968" s="79"/>
      <c r="O968" s="32"/>
      <c r="P968" s="32"/>
      <c r="Q968" s="32"/>
      <c r="R968" s="32"/>
      <c r="S968" s="32"/>
      <c r="T968" s="32"/>
      <c r="U968" s="32"/>
      <c r="V968" s="32"/>
    </row>
    <row r="969" spans="1:22" s="29" customFormat="1" x14ac:dyDescent="0.25">
      <c r="A969" s="32"/>
      <c r="B969" s="28"/>
      <c r="C969"/>
      <c r="D969"/>
      <c r="F969" s="30"/>
      <c r="I969" s="28"/>
      <c r="K969" s="31"/>
      <c r="L969" s="31"/>
      <c r="M969" s="32"/>
      <c r="N969" s="79"/>
      <c r="O969" s="32"/>
      <c r="P969" s="32"/>
      <c r="Q969" s="32"/>
      <c r="R969" s="32"/>
      <c r="S969" s="32"/>
      <c r="T969" s="32"/>
      <c r="U969" s="32"/>
      <c r="V969" s="32"/>
    </row>
    <row r="970" spans="1:22" s="29" customFormat="1" x14ac:dyDescent="0.25">
      <c r="A970" s="32"/>
      <c r="B970" s="28"/>
      <c r="C970"/>
      <c r="D970"/>
      <c r="F970" s="30"/>
      <c r="I970" s="28"/>
      <c r="K970" s="31"/>
      <c r="L970" s="31"/>
      <c r="M970" s="32"/>
      <c r="N970" s="79"/>
      <c r="O970" s="32"/>
      <c r="P970" s="32"/>
      <c r="Q970" s="32"/>
      <c r="R970" s="32"/>
      <c r="S970" s="32"/>
      <c r="T970" s="32"/>
      <c r="U970" s="32"/>
      <c r="V970" s="32"/>
    </row>
    <row r="971" spans="1:22" s="29" customFormat="1" x14ac:dyDescent="0.25">
      <c r="A971" s="32"/>
      <c r="B971" s="28"/>
      <c r="C971"/>
      <c r="D971"/>
      <c r="F971" s="30"/>
      <c r="I971" s="28"/>
      <c r="K971" s="31"/>
      <c r="L971" s="31"/>
      <c r="M971" s="32"/>
      <c r="N971" s="79"/>
      <c r="O971" s="32"/>
      <c r="P971" s="32"/>
      <c r="Q971" s="32"/>
      <c r="R971" s="32"/>
      <c r="S971" s="32"/>
      <c r="T971" s="32"/>
      <c r="U971" s="32"/>
      <c r="V971" s="32"/>
    </row>
    <row r="972" spans="1:22" s="29" customFormat="1" x14ac:dyDescent="0.25">
      <c r="A972" s="32"/>
      <c r="B972" s="28"/>
      <c r="C972"/>
      <c r="D972"/>
      <c r="F972" s="30"/>
      <c r="I972" s="28"/>
      <c r="K972" s="31"/>
      <c r="L972" s="31"/>
      <c r="M972" s="32"/>
      <c r="N972" s="79"/>
      <c r="O972" s="32"/>
      <c r="P972" s="32"/>
      <c r="Q972" s="32"/>
      <c r="R972" s="32"/>
      <c r="S972" s="32"/>
      <c r="T972" s="32"/>
      <c r="U972" s="32"/>
      <c r="V972" s="32"/>
    </row>
    <row r="973" spans="1:22" s="29" customFormat="1" x14ac:dyDescent="0.25">
      <c r="A973" s="32"/>
      <c r="B973" s="28"/>
      <c r="C973"/>
      <c r="D973"/>
      <c r="F973" s="30"/>
      <c r="I973" s="28"/>
      <c r="K973" s="31"/>
      <c r="L973" s="31"/>
      <c r="M973" s="32"/>
      <c r="N973" s="79"/>
      <c r="O973" s="32"/>
      <c r="P973" s="32"/>
      <c r="Q973" s="32"/>
      <c r="R973" s="32"/>
      <c r="S973" s="32"/>
      <c r="T973" s="32"/>
      <c r="U973" s="32"/>
      <c r="V973" s="32"/>
    </row>
    <row r="974" spans="1:22" s="29" customFormat="1" x14ac:dyDescent="0.25">
      <c r="A974" s="32"/>
      <c r="B974" s="28"/>
      <c r="C974"/>
      <c r="D974"/>
      <c r="F974" s="30"/>
      <c r="I974" s="28"/>
      <c r="K974" s="31"/>
      <c r="L974" s="31"/>
      <c r="M974" s="32"/>
      <c r="N974" s="79"/>
      <c r="O974" s="32"/>
      <c r="P974" s="32"/>
      <c r="Q974" s="32"/>
      <c r="R974" s="32"/>
      <c r="S974" s="32"/>
      <c r="T974" s="32"/>
      <c r="U974" s="32"/>
      <c r="V974" s="32"/>
    </row>
    <row r="975" spans="1:22" s="29" customFormat="1" x14ac:dyDescent="0.25">
      <c r="A975" s="32"/>
      <c r="B975" s="28"/>
      <c r="C975"/>
      <c r="D975"/>
      <c r="F975" s="30"/>
      <c r="I975" s="28"/>
      <c r="K975" s="31"/>
      <c r="L975" s="31"/>
      <c r="M975" s="32"/>
      <c r="N975" s="79"/>
      <c r="O975" s="32"/>
      <c r="P975" s="32"/>
      <c r="Q975" s="32"/>
      <c r="R975" s="32"/>
      <c r="S975" s="32"/>
      <c r="T975" s="32"/>
      <c r="U975" s="32"/>
      <c r="V975" s="32"/>
    </row>
    <row r="976" spans="1:22" s="29" customFormat="1" x14ac:dyDescent="0.25">
      <c r="A976" s="32"/>
      <c r="B976" s="28"/>
      <c r="C976"/>
      <c r="D976"/>
      <c r="F976" s="30"/>
      <c r="I976" s="28"/>
      <c r="K976" s="31"/>
      <c r="L976" s="31"/>
      <c r="M976" s="32"/>
      <c r="N976" s="79"/>
      <c r="O976" s="32"/>
      <c r="P976" s="32"/>
      <c r="Q976" s="32"/>
      <c r="R976" s="32"/>
      <c r="S976" s="32"/>
      <c r="T976" s="32"/>
      <c r="U976" s="32"/>
      <c r="V976" s="32"/>
    </row>
    <row r="977" spans="1:22" s="29" customFormat="1" x14ac:dyDescent="0.25">
      <c r="A977" s="32"/>
      <c r="B977" s="28"/>
      <c r="C977"/>
      <c r="D977"/>
      <c r="F977" s="30"/>
      <c r="I977" s="28"/>
      <c r="K977" s="31"/>
      <c r="L977" s="31"/>
      <c r="M977" s="32"/>
      <c r="N977" s="79"/>
      <c r="O977" s="32"/>
      <c r="P977" s="32"/>
      <c r="Q977" s="32"/>
      <c r="R977" s="32"/>
      <c r="S977" s="32"/>
      <c r="T977" s="32"/>
      <c r="U977" s="32"/>
      <c r="V977" s="32"/>
    </row>
    <row r="978" spans="1:22" s="29" customFormat="1" x14ac:dyDescent="0.25">
      <c r="A978" s="32"/>
      <c r="B978" s="28"/>
      <c r="C978"/>
      <c r="D978"/>
      <c r="F978" s="30"/>
      <c r="I978" s="28"/>
      <c r="K978" s="31"/>
      <c r="L978" s="31"/>
      <c r="M978" s="32"/>
      <c r="N978" s="79"/>
      <c r="O978" s="32"/>
      <c r="P978" s="32"/>
      <c r="Q978" s="32"/>
      <c r="R978" s="32"/>
      <c r="S978" s="32"/>
      <c r="T978" s="32"/>
      <c r="U978" s="32"/>
      <c r="V978" s="32"/>
    </row>
    <row r="979" spans="1:22" s="29" customFormat="1" x14ac:dyDescent="0.25">
      <c r="A979" s="32"/>
      <c r="B979" s="28"/>
      <c r="C979"/>
      <c r="D979"/>
      <c r="F979" s="30"/>
      <c r="I979" s="28"/>
      <c r="K979" s="31"/>
      <c r="L979" s="31"/>
      <c r="M979" s="32"/>
      <c r="N979" s="79"/>
      <c r="O979" s="32"/>
      <c r="P979" s="32"/>
      <c r="Q979" s="32"/>
      <c r="R979" s="32"/>
      <c r="S979" s="32"/>
      <c r="T979" s="32"/>
      <c r="U979" s="32"/>
      <c r="V979" s="32"/>
    </row>
    <row r="980" spans="1:22" s="29" customFormat="1" x14ac:dyDescent="0.25">
      <c r="A980" s="32"/>
      <c r="B980" s="28"/>
      <c r="C980"/>
      <c r="D980"/>
      <c r="F980" s="30"/>
      <c r="I980" s="28"/>
      <c r="K980" s="31"/>
      <c r="L980" s="31"/>
      <c r="M980" s="32"/>
      <c r="N980" s="79"/>
      <c r="O980" s="32"/>
      <c r="P980" s="32"/>
      <c r="Q980" s="32"/>
      <c r="R980" s="32"/>
      <c r="S980" s="32"/>
      <c r="T980" s="32"/>
      <c r="U980" s="32"/>
      <c r="V980" s="32"/>
    </row>
    <row r="981" spans="1:22" s="29" customFormat="1" x14ac:dyDescent="0.25">
      <c r="A981" s="32"/>
      <c r="B981" s="28"/>
      <c r="C981"/>
      <c r="D981"/>
      <c r="F981" s="30"/>
      <c r="I981" s="28"/>
      <c r="K981" s="31"/>
      <c r="L981" s="31"/>
      <c r="M981" s="32"/>
      <c r="N981" s="79"/>
      <c r="O981" s="32"/>
      <c r="P981" s="32"/>
      <c r="Q981" s="32"/>
      <c r="R981" s="32"/>
      <c r="S981" s="32"/>
      <c r="T981" s="32"/>
      <c r="U981" s="32"/>
      <c r="V981" s="32"/>
    </row>
    <row r="982" spans="1:22" s="29" customFormat="1" x14ac:dyDescent="0.25">
      <c r="A982" s="32"/>
      <c r="B982" s="28"/>
      <c r="C982"/>
      <c r="D982"/>
      <c r="F982" s="30"/>
      <c r="I982" s="28"/>
      <c r="K982" s="31"/>
      <c r="L982" s="31"/>
      <c r="M982" s="32"/>
      <c r="N982" s="79"/>
      <c r="O982" s="32"/>
      <c r="P982" s="32"/>
      <c r="Q982" s="32"/>
      <c r="R982" s="32"/>
      <c r="S982" s="32"/>
      <c r="T982" s="32"/>
      <c r="U982" s="32"/>
      <c r="V982" s="32"/>
    </row>
    <row r="983" spans="1:22" s="29" customFormat="1" x14ac:dyDescent="0.25">
      <c r="A983" s="32"/>
      <c r="B983" s="28"/>
      <c r="C983"/>
      <c r="D983"/>
      <c r="F983" s="30"/>
      <c r="I983" s="28"/>
      <c r="K983" s="31"/>
      <c r="L983" s="31"/>
      <c r="M983" s="32"/>
      <c r="N983" s="79"/>
      <c r="O983" s="32"/>
      <c r="P983" s="32"/>
      <c r="Q983" s="32"/>
      <c r="R983" s="32"/>
      <c r="S983" s="32"/>
      <c r="T983" s="32"/>
      <c r="U983" s="32"/>
      <c r="V983" s="32"/>
    </row>
    <row r="984" spans="1:22" s="29" customFormat="1" x14ac:dyDescent="0.25">
      <c r="A984" s="32"/>
      <c r="B984" s="28"/>
      <c r="C984"/>
      <c r="D984"/>
      <c r="F984" s="30"/>
      <c r="I984" s="28"/>
      <c r="K984" s="31"/>
      <c r="L984" s="31"/>
      <c r="M984" s="32"/>
      <c r="N984" s="79"/>
      <c r="O984" s="32"/>
      <c r="P984" s="32"/>
      <c r="Q984" s="32"/>
      <c r="R984" s="32"/>
      <c r="S984" s="32"/>
      <c r="T984" s="32"/>
      <c r="U984" s="32"/>
      <c r="V984" s="32"/>
    </row>
    <row r="985" spans="1:22" s="29" customFormat="1" x14ac:dyDescent="0.25">
      <c r="A985" s="32"/>
      <c r="B985" s="28"/>
      <c r="C985"/>
      <c r="D985"/>
      <c r="F985" s="30"/>
      <c r="I985" s="28"/>
      <c r="K985" s="31"/>
      <c r="L985" s="31"/>
      <c r="M985" s="32"/>
      <c r="N985" s="79"/>
      <c r="O985" s="32"/>
      <c r="P985" s="32"/>
      <c r="Q985" s="32"/>
      <c r="R985" s="32"/>
      <c r="S985" s="32"/>
      <c r="T985" s="32"/>
      <c r="U985" s="32"/>
      <c r="V985" s="32"/>
    </row>
    <row r="986" spans="1:22" s="29" customFormat="1" x14ac:dyDescent="0.25">
      <c r="A986" s="32"/>
      <c r="B986" s="28"/>
      <c r="C986"/>
      <c r="D986"/>
      <c r="F986" s="30"/>
      <c r="I986" s="28"/>
      <c r="K986" s="31"/>
      <c r="L986" s="31"/>
      <c r="M986" s="32"/>
      <c r="N986" s="79"/>
      <c r="O986" s="32"/>
      <c r="P986" s="32"/>
      <c r="Q986" s="32"/>
      <c r="R986" s="32"/>
      <c r="S986" s="32"/>
      <c r="T986" s="32"/>
      <c r="U986" s="32"/>
      <c r="V986" s="32"/>
    </row>
    <row r="987" spans="1:22" s="29" customFormat="1" x14ac:dyDescent="0.25">
      <c r="A987" s="32"/>
      <c r="B987" s="28"/>
      <c r="C987"/>
      <c r="D987"/>
      <c r="F987" s="30"/>
      <c r="I987" s="28"/>
      <c r="K987" s="31"/>
      <c r="L987" s="31"/>
      <c r="M987" s="32"/>
      <c r="N987" s="79"/>
      <c r="O987" s="32"/>
      <c r="P987" s="32"/>
      <c r="Q987" s="32"/>
      <c r="R987" s="32"/>
      <c r="S987" s="32"/>
      <c r="T987" s="32"/>
      <c r="U987" s="32"/>
      <c r="V987" s="32"/>
    </row>
    <row r="988" spans="1:22" s="29" customFormat="1" x14ac:dyDescent="0.25">
      <c r="A988" s="32"/>
      <c r="B988" s="28"/>
      <c r="C988"/>
      <c r="D988"/>
      <c r="F988" s="30"/>
      <c r="I988" s="28"/>
      <c r="K988" s="31"/>
      <c r="L988" s="31"/>
      <c r="M988" s="32"/>
      <c r="N988" s="79"/>
      <c r="O988" s="32"/>
      <c r="P988" s="32"/>
      <c r="Q988" s="32"/>
      <c r="R988" s="32"/>
      <c r="S988" s="32"/>
      <c r="T988" s="32"/>
      <c r="U988" s="32"/>
      <c r="V988" s="32"/>
    </row>
    <row r="989" spans="1:22" s="29" customFormat="1" x14ac:dyDescent="0.25">
      <c r="A989" s="32"/>
      <c r="B989" s="28"/>
      <c r="C989"/>
      <c r="D989"/>
      <c r="F989" s="30"/>
      <c r="I989" s="28"/>
      <c r="K989" s="31"/>
      <c r="L989" s="31"/>
      <c r="M989" s="32"/>
      <c r="N989" s="79"/>
      <c r="O989" s="32"/>
      <c r="P989" s="32"/>
      <c r="Q989" s="32"/>
      <c r="R989" s="32"/>
      <c r="S989" s="32"/>
      <c r="T989" s="32"/>
      <c r="U989" s="32"/>
      <c r="V989" s="32"/>
    </row>
    <row r="990" spans="1:22" s="29" customFormat="1" x14ac:dyDescent="0.25">
      <c r="A990" s="32"/>
      <c r="B990" s="28"/>
      <c r="C990"/>
      <c r="D990"/>
      <c r="F990" s="30"/>
      <c r="I990" s="28"/>
      <c r="K990" s="31"/>
      <c r="L990" s="31"/>
      <c r="M990" s="32"/>
      <c r="N990" s="79"/>
      <c r="O990" s="32"/>
      <c r="P990" s="32"/>
      <c r="Q990" s="32"/>
      <c r="R990" s="32"/>
      <c r="S990" s="32"/>
      <c r="T990" s="32"/>
      <c r="U990" s="32"/>
      <c r="V990" s="32"/>
    </row>
    <row r="991" spans="1:22" s="29" customFormat="1" x14ac:dyDescent="0.25">
      <c r="A991" s="32"/>
      <c r="B991" s="28"/>
      <c r="C991"/>
      <c r="D991"/>
      <c r="F991" s="30"/>
      <c r="I991" s="28"/>
      <c r="K991" s="31"/>
      <c r="L991" s="31"/>
      <c r="M991" s="32"/>
      <c r="N991" s="79"/>
      <c r="O991" s="32"/>
      <c r="P991" s="32"/>
      <c r="Q991" s="32"/>
      <c r="R991" s="32"/>
      <c r="S991" s="32"/>
      <c r="T991" s="32"/>
      <c r="U991" s="32"/>
      <c r="V991" s="32"/>
    </row>
    <row r="992" spans="1:22" s="29" customFormat="1" x14ac:dyDescent="0.25">
      <c r="A992" s="32"/>
      <c r="B992" s="28"/>
      <c r="C992"/>
      <c r="D992"/>
      <c r="F992" s="30"/>
      <c r="I992" s="28"/>
      <c r="K992" s="31"/>
      <c r="L992" s="31"/>
      <c r="M992" s="32"/>
      <c r="N992" s="79"/>
      <c r="O992" s="32"/>
      <c r="P992" s="32"/>
      <c r="Q992" s="32"/>
      <c r="R992" s="32"/>
      <c r="S992" s="32"/>
      <c r="T992" s="32"/>
      <c r="U992" s="32"/>
      <c r="V992" s="32"/>
    </row>
    <row r="993" spans="1:22" s="29" customFormat="1" x14ac:dyDescent="0.25">
      <c r="A993" s="32"/>
      <c r="B993" s="28"/>
      <c r="C993"/>
      <c r="D993"/>
      <c r="F993" s="30"/>
      <c r="I993" s="28"/>
      <c r="K993" s="31"/>
      <c r="L993" s="31"/>
      <c r="M993" s="32"/>
      <c r="N993" s="79"/>
      <c r="O993" s="32"/>
      <c r="P993" s="32"/>
      <c r="Q993" s="32"/>
      <c r="R993" s="32"/>
      <c r="S993" s="32"/>
      <c r="T993" s="32"/>
      <c r="U993" s="32"/>
      <c r="V993" s="32"/>
    </row>
    <row r="994" spans="1:22" s="29" customFormat="1" x14ac:dyDescent="0.25">
      <c r="A994" s="32"/>
      <c r="B994" s="28"/>
      <c r="C994"/>
      <c r="D994"/>
      <c r="F994" s="30"/>
      <c r="I994" s="28"/>
      <c r="K994" s="31"/>
      <c r="L994" s="31"/>
      <c r="M994" s="32"/>
      <c r="N994" s="79"/>
      <c r="O994" s="32"/>
      <c r="P994" s="32"/>
      <c r="Q994" s="32"/>
      <c r="R994" s="32"/>
      <c r="S994" s="32"/>
      <c r="T994" s="32"/>
      <c r="U994" s="32"/>
      <c r="V994" s="32"/>
    </row>
    <row r="995" spans="1:22" s="29" customFormat="1" x14ac:dyDescent="0.25">
      <c r="A995" s="32"/>
      <c r="B995" s="28"/>
      <c r="C995"/>
      <c r="D995"/>
      <c r="F995" s="30"/>
      <c r="I995" s="28"/>
      <c r="K995" s="31"/>
      <c r="L995" s="31"/>
      <c r="M995" s="32"/>
      <c r="N995" s="79"/>
      <c r="O995" s="32"/>
      <c r="P995" s="32"/>
      <c r="Q995" s="32"/>
      <c r="R995" s="32"/>
      <c r="S995" s="32"/>
      <c r="T995" s="32"/>
      <c r="U995" s="32"/>
      <c r="V995" s="32"/>
    </row>
    <row r="996" spans="1:22" s="29" customFormat="1" x14ac:dyDescent="0.25">
      <c r="A996" s="32"/>
      <c r="B996" s="28"/>
      <c r="C996"/>
      <c r="D996"/>
      <c r="F996" s="30"/>
      <c r="I996" s="28"/>
      <c r="K996" s="31"/>
      <c r="L996" s="31"/>
      <c r="M996" s="32"/>
      <c r="N996" s="79"/>
      <c r="O996" s="32"/>
      <c r="P996" s="32"/>
      <c r="Q996" s="32"/>
      <c r="R996" s="32"/>
      <c r="S996" s="32"/>
      <c r="T996" s="32"/>
      <c r="U996" s="32"/>
      <c r="V996" s="32"/>
    </row>
    <row r="997" spans="1:22" s="29" customFormat="1" x14ac:dyDescent="0.25">
      <c r="A997" s="32"/>
      <c r="B997" s="28"/>
      <c r="C997"/>
      <c r="D997"/>
      <c r="F997" s="30"/>
      <c r="I997" s="28"/>
      <c r="K997" s="31"/>
      <c r="L997" s="31"/>
      <c r="M997" s="32"/>
      <c r="N997" s="79"/>
      <c r="O997" s="32"/>
      <c r="P997" s="32"/>
      <c r="Q997" s="32"/>
      <c r="R997" s="32"/>
      <c r="S997" s="32"/>
      <c r="T997" s="32"/>
      <c r="U997" s="32"/>
      <c r="V997" s="32"/>
    </row>
    <row r="998" spans="1:22" s="29" customFormat="1" x14ac:dyDescent="0.25">
      <c r="A998" s="32"/>
      <c r="B998" s="28"/>
      <c r="C998"/>
      <c r="D998"/>
      <c r="F998" s="30"/>
      <c r="I998" s="28"/>
      <c r="K998" s="31"/>
      <c r="L998" s="31"/>
      <c r="M998" s="32"/>
      <c r="N998" s="79"/>
      <c r="O998" s="32"/>
      <c r="P998" s="32"/>
      <c r="Q998" s="32"/>
      <c r="R998" s="32"/>
      <c r="S998" s="32"/>
      <c r="T998" s="32"/>
      <c r="U998" s="32"/>
      <c r="V998" s="32"/>
    </row>
    <row r="999" spans="1:22" s="29" customFormat="1" x14ac:dyDescent="0.25">
      <c r="A999" s="32"/>
      <c r="B999" s="28"/>
      <c r="C999"/>
      <c r="D999"/>
      <c r="F999" s="30"/>
      <c r="I999" s="28"/>
      <c r="K999" s="31"/>
      <c r="L999" s="31"/>
      <c r="M999" s="32"/>
      <c r="N999" s="79"/>
      <c r="O999" s="32"/>
      <c r="P999" s="32"/>
      <c r="Q999" s="32"/>
      <c r="R999" s="32"/>
      <c r="S999" s="32"/>
      <c r="T999" s="32"/>
      <c r="U999" s="32"/>
      <c r="V999" s="32"/>
    </row>
    <row r="1000" spans="1:22" s="29" customFormat="1" x14ac:dyDescent="0.25">
      <c r="A1000" s="32"/>
      <c r="B1000" s="28"/>
      <c r="C1000"/>
      <c r="D1000"/>
      <c r="F1000" s="30"/>
      <c r="I1000" s="28"/>
      <c r="K1000" s="31"/>
      <c r="L1000" s="31"/>
      <c r="M1000" s="32"/>
      <c r="N1000" s="79"/>
      <c r="O1000" s="32"/>
      <c r="P1000" s="32"/>
      <c r="Q1000" s="32"/>
      <c r="R1000" s="32"/>
      <c r="S1000" s="32"/>
      <c r="T1000" s="32"/>
      <c r="U1000" s="32"/>
      <c r="V1000" s="32"/>
    </row>
    <row r="1001" spans="1:22" s="29" customFormat="1" x14ac:dyDescent="0.25">
      <c r="A1001" s="32"/>
      <c r="B1001" s="28"/>
      <c r="C1001"/>
      <c r="D1001"/>
      <c r="F1001" s="30"/>
      <c r="I1001" s="28"/>
      <c r="K1001" s="31"/>
      <c r="L1001" s="31"/>
      <c r="M1001" s="32"/>
      <c r="N1001" s="79"/>
      <c r="O1001" s="32"/>
      <c r="P1001" s="32"/>
      <c r="Q1001" s="32"/>
      <c r="R1001" s="32"/>
      <c r="S1001" s="32"/>
      <c r="T1001" s="32"/>
      <c r="U1001" s="32"/>
      <c r="V1001" s="32"/>
    </row>
    <row r="1002" spans="1:22" s="29" customFormat="1" x14ac:dyDescent="0.25">
      <c r="A1002" s="32"/>
      <c r="B1002" s="28"/>
      <c r="C1002"/>
      <c r="D1002"/>
      <c r="F1002" s="30"/>
      <c r="I1002" s="28"/>
      <c r="K1002" s="31"/>
      <c r="L1002" s="31"/>
      <c r="M1002" s="32"/>
      <c r="N1002" s="79"/>
      <c r="O1002" s="32"/>
      <c r="P1002" s="32"/>
      <c r="Q1002" s="32"/>
      <c r="R1002" s="32"/>
      <c r="S1002" s="32"/>
      <c r="T1002" s="32"/>
      <c r="U1002" s="32"/>
      <c r="V1002" s="32"/>
    </row>
    <row r="1003" spans="1:22" s="29" customFormat="1" x14ac:dyDescent="0.25">
      <c r="A1003" s="32"/>
      <c r="B1003" s="28"/>
      <c r="C1003"/>
      <c r="D1003"/>
      <c r="F1003" s="30"/>
      <c r="I1003" s="28"/>
      <c r="K1003" s="31"/>
      <c r="L1003" s="31"/>
      <c r="M1003" s="32"/>
      <c r="N1003" s="79"/>
      <c r="O1003" s="32"/>
      <c r="P1003" s="32"/>
      <c r="Q1003" s="32"/>
      <c r="R1003" s="32"/>
      <c r="S1003" s="32"/>
      <c r="T1003" s="32"/>
      <c r="U1003" s="32"/>
      <c r="V1003" s="32"/>
    </row>
    <row r="1004" spans="1:22" s="29" customFormat="1" x14ac:dyDescent="0.25">
      <c r="A1004" s="32"/>
      <c r="B1004" s="28"/>
      <c r="C1004"/>
      <c r="D1004"/>
      <c r="F1004" s="30"/>
      <c r="I1004" s="28"/>
      <c r="K1004" s="31"/>
      <c r="L1004" s="31"/>
      <c r="M1004" s="32"/>
      <c r="N1004" s="79"/>
      <c r="O1004" s="32"/>
      <c r="P1004" s="32"/>
      <c r="Q1004" s="32"/>
      <c r="R1004" s="32"/>
      <c r="S1004" s="32"/>
      <c r="T1004" s="32"/>
      <c r="U1004" s="32"/>
      <c r="V1004" s="32"/>
    </row>
    <row r="1005" spans="1:22" s="29" customFormat="1" x14ac:dyDescent="0.25">
      <c r="A1005" s="32"/>
      <c r="B1005" s="28"/>
      <c r="C1005"/>
      <c r="D1005"/>
      <c r="F1005" s="30"/>
      <c r="I1005" s="28"/>
      <c r="K1005" s="31"/>
      <c r="L1005" s="31"/>
      <c r="M1005" s="32"/>
      <c r="N1005" s="79"/>
      <c r="O1005" s="32"/>
      <c r="P1005" s="32"/>
      <c r="Q1005" s="32"/>
      <c r="R1005" s="32"/>
      <c r="S1005" s="32"/>
      <c r="T1005" s="32"/>
      <c r="U1005" s="32"/>
      <c r="V1005" s="32"/>
    </row>
    <row r="1006" spans="1:22" s="29" customFormat="1" x14ac:dyDescent="0.25">
      <c r="A1006" s="32"/>
      <c r="B1006" s="28"/>
      <c r="C1006"/>
      <c r="D1006"/>
      <c r="F1006" s="30"/>
      <c r="I1006" s="28"/>
      <c r="K1006" s="31"/>
      <c r="L1006" s="31"/>
      <c r="M1006" s="32"/>
      <c r="N1006" s="79"/>
      <c r="O1006" s="32"/>
      <c r="P1006" s="32"/>
      <c r="Q1006" s="32"/>
      <c r="R1006" s="32"/>
      <c r="S1006" s="32"/>
      <c r="T1006" s="32"/>
      <c r="U1006" s="32"/>
      <c r="V1006" s="32"/>
    </row>
    <row r="1007" spans="1:22" s="29" customFormat="1" x14ac:dyDescent="0.25">
      <c r="A1007" s="32"/>
      <c r="B1007" s="28"/>
      <c r="C1007"/>
      <c r="D1007"/>
      <c r="F1007" s="30"/>
      <c r="I1007" s="28"/>
      <c r="K1007" s="31"/>
      <c r="L1007" s="31"/>
      <c r="M1007" s="32"/>
      <c r="N1007" s="79"/>
      <c r="O1007" s="32"/>
      <c r="P1007" s="32"/>
      <c r="Q1007" s="32"/>
      <c r="R1007" s="32"/>
      <c r="S1007" s="32"/>
      <c r="T1007" s="32"/>
      <c r="U1007" s="32"/>
      <c r="V1007" s="32"/>
    </row>
    <row r="1008" spans="1:22" s="29" customFormat="1" x14ac:dyDescent="0.25">
      <c r="A1008" s="32"/>
      <c r="B1008" s="28"/>
      <c r="C1008"/>
      <c r="D1008"/>
      <c r="F1008" s="30"/>
      <c r="I1008" s="28"/>
      <c r="K1008" s="31"/>
      <c r="L1008" s="31"/>
      <c r="M1008" s="32"/>
      <c r="N1008" s="79"/>
      <c r="O1008" s="32"/>
      <c r="P1008" s="32"/>
      <c r="Q1008" s="32"/>
      <c r="R1008" s="32"/>
      <c r="S1008" s="32"/>
      <c r="T1008" s="32"/>
      <c r="U1008" s="32"/>
      <c r="V1008" s="32"/>
    </row>
    <row r="1009" spans="1:22" s="29" customFormat="1" x14ac:dyDescent="0.25">
      <c r="A1009" s="32"/>
      <c r="B1009" s="28"/>
      <c r="C1009"/>
      <c r="D1009"/>
      <c r="F1009" s="30"/>
      <c r="I1009" s="28"/>
      <c r="K1009" s="31"/>
      <c r="L1009" s="31"/>
      <c r="M1009" s="32"/>
      <c r="N1009" s="79"/>
      <c r="O1009" s="32"/>
      <c r="P1009" s="32"/>
      <c r="Q1009" s="32"/>
      <c r="R1009" s="32"/>
      <c r="S1009" s="32"/>
      <c r="T1009" s="32"/>
      <c r="U1009" s="32"/>
      <c r="V1009" s="32"/>
    </row>
    <row r="1010" spans="1:22" s="29" customFormat="1" x14ac:dyDescent="0.25">
      <c r="A1010" s="32"/>
      <c r="B1010" s="28"/>
      <c r="C1010"/>
      <c r="D1010"/>
      <c r="F1010" s="30"/>
      <c r="I1010" s="28"/>
      <c r="K1010" s="31"/>
      <c r="L1010" s="31"/>
      <c r="M1010" s="32"/>
      <c r="N1010" s="79"/>
      <c r="O1010" s="32"/>
      <c r="P1010" s="32"/>
      <c r="Q1010" s="32"/>
      <c r="R1010" s="32"/>
      <c r="S1010" s="32"/>
      <c r="T1010" s="32"/>
      <c r="U1010" s="32"/>
      <c r="V1010" s="32"/>
    </row>
    <row r="1011" spans="1:22" s="29" customFormat="1" x14ac:dyDescent="0.25">
      <c r="A1011" s="32"/>
      <c r="B1011" s="28"/>
      <c r="C1011"/>
      <c r="D1011"/>
      <c r="F1011" s="30"/>
      <c r="I1011" s="28"/>
      <c r="K1011" s="31"/>
      <c r="L1011" s="31"/>
      <c r="M1011" s="32"/>
      <c r="N1011" s="79"/>
      <c r="O1011" s="32"/>
      <c r="P1011" s="32"/>
      <c r="Q1011" s="32"/>
      <c r="R1011" s="32"/>
      <c r="S1011" s="32"/>
      <c r="T1011" s="32"/>
      <c r="U1011" s="32"/>
      <c r="V1011" s="32"/>
    </row>
    <row r="1012" spans="1:22" s="29" customFormat="1" x14ac:dyDescent="0.25">
      <c r="A1012" s="32"/>
      <c r="B1012" s="28"/>
      <c r="C1012"/>
      <c r="D1012"/>
      <c r="F1012" s="30"/>
      <c r="I1012" s="28"/>
      <c r="K1012" s="31"/>
      <c r="L1012" s="31"/>
      <c r="M1012" s="32"/>
      <c r="N1012" s="79"/>
      <c r="O1012" s="32"/>
      <c r="P1012" s="32"/>
      <c r="Q1012" s="32"/>
      <c r="R1012" s="32"/>
      <c r="S1012" s="32"/>
      <c r="T1012" s="32"/>
      <c r="U1012" s="32"/>
      <c r="V1012" s="32"/>
    </row>
    <row r="1013" spans="1:22" s="29" customFormat="1" x14ac:dyDescent="0.25">
      <c r="A1013" s="32"/>
      <c r="B1013" s="28"/>
      <c r="C1013"/>
      <c r="D1013"/>
      <c r="F1013" s="30"/>
      <c r="I1013" s="28"/>
      <c r="K1013" s="31"/>
      <c r="L1013" s="31"/>
      <c r="M1013" s="32"/>
      <c r="N1013" s="79"/>
      <c r="O1013" s="32"/>
      <c r="P1013" s="32"/>
      <c r="Q1013" s="32"/>
      <c r="R1013" s="32"/>
      <c r="S1013" s="32"/>
      <c r="T1013" s="32"/>
      <c r="U1013" s="32"/>
      <c r="V1013" s="32"/>
    </row>
    <row r="1014" spans="1:22" s="29" customFormat="1" x14ac:dyDescent="0.25">
      <c r="A1014" s="32"/>
      <c r="B1014" s="28"/>
      <c r="C1014"/>
      <c r="D1014"/>
      <c r="F1014" s="30"/>
      <c r="I1014" s="28"/>
      <c r="K1014" s="31"/>
      <c r="L1014" s="31"/>
      <c r="M1014" s="32"/>
      <c r="N1014" s="79"/>
      <c r="O1014" s="32"/>
      <c r="P1014" s="32"/>
      <c r="Q1014" s="32"/>
      <c r="R1014" s="32"/>
      <c r="S1014" s="32"/>
      <c r="T1014" s="32"/>
      <c r="U1014" s="32"/>
      <c r="V1014" s="32"/>
    </row>
    <row r="1015" spans="1:22" s="29" customFormat="1" x14ac:dyDescent="0.25">
      <c r="A1015" s="32"/>
      <c r="B1015" s="28"/>
      <c r="C1015"/>
      <c r="D1015"/>
      <c r="F1015" s="30"/>
      <c r="I1015" s="28"/>
      <c r="K1015" s="31"/>
      <c r="L1015" s="31"/>
      <c r="M1015" s="32"/>
      <c r="N1015" s="79"/>
      <c r="O1015" s="32"/>
      <c r="P1015" s="32"/>
      <c r="Q1015" s="32"/>
      <c r="R1015" s="32"/>
      <c r="S1015" s="32"/>
      <c r="T1015" s="32"/>
      <c r="U1015" s="32"/>
      <c r="V1015" s="32"/>
    </row>
    <row r="1016" spans="1:22" s="29" customFormat="1" x14ac:dyDescent="0.25">
      <c r="A1016" s="32"/>
      <c r="B1016" s="28"/>
      <c r="C1016"/>
      <c r="D1016"/>
      <c r="F1016" s="30"/>
      <c r="I1016" s="28"/>
      <c r="K1016" s="31"/>
      <c r="L1016" s="31"/>
      <c r="M1016" s="32"/>
      <c r="N1016" s="79"/>
      <c r="O1016" s="32"/>
      <c r="P1016" s="32"/>
      <c r="Q1016" s="32"/>
      <c r="R1016" s="32"/>
      <c r="S1016" s="32"/>
      <c r="T1016" s="32"/>
      <c r="U1016" s="32"/>
      <c r="V1016" s="32"/>
    </row>
    <row r="1017" spans="1:22" s="29" customFormat="1" x14ac:dyDescent="0.25">
      <c r="A1017" s="32"/>
      <c r="B1017" s="28"/>
      <c r="C1017"/>
      <c r="D1017"/>
      <c r="F1017" s="30"/>
      <c r="I1017" s="28"/>
      <c r="K1017" s="31"/>
      <c r="L1017" s="31"/>
      <c r="M1017" s="32"/>
      <c r="N1017" s="79"/>
      <c r="O1017" s="32"/>
      <c r="P1017" s="32"/>
      <c r="Q1017" s="32"/>
      <c r="R1017" s="32"/>
      <c r="S1017" s="32"/>
      <c r="T1017" s="32"/>
      <c r="U1017" s="32"/>
      <c r="V1017" s="32"/>
    </row>
    <row r="1018" spans="1:22" s="29" customFormat="1" x14ac:dyDescent="0.25">
      <c r="A1018" s="32"/>
      <c r="B1018" s="28"/>
      <c r="C1018"/>
      <c r="D1018"/>
      <c r="F1018" s="30"/>
      <c r="I1018" s="28"/>
      <c r="K1018" s="31"/>
      <c r="L1018" s="31"/>
      <c r="M1018" s="32"/>
      <c r="N1018" s="79"/>
      <c r="O1018" s="32"/>
      <c r="P1018" s="32"/>
      <c r="Q1018" s="32"/>
      <c r="R1018" s="32"/>
      <c r="S1018" s="32"/>
      <c r="T1018" s="32"/>
      <c r="U1018" s="32"/>
      <c r="V1018" s="32"/>
    </row>
    <row r="1019" spans="1:22" s="29" customFormat="1" x14ac:dyDescent="0.25">
      <c r="A1019" s="32"/>
      <c r="B1019" s="28"/>
      <c r="C1019"/>
      <c r="D1019"/>
      <c r="F1019" s="30"/>
      <c r="I1019" s="28"/>
      <c r="K1019" s="31"/>
      <c r="L1019" s="31"/>
      <c r="M1019" s="32"/>
      <c r="N1019" s="79"/>
      <c r="O1019" s="32"/>
      <c r="P1019" s="32"/>
      <c r="Q1019" s="32"/>
      <c r="R1019" s="32"/>
      <c r="S1019" s="32"/>
      <c r="T1019" s="32"/>
      <c r="U1019" s="32"/>
      <c r="V1019" s="32"/>
    </row>
    <row r="1020" spans="1:22" s="29" customFormat="1" x14ac:dyDescent="0.25">
      <c r="A1020" s="32"/>
      <c r="B1020" s="28"/>
      <c r="C1020"/>
      <c r="D1020"/>
      <c r="F1020" s="30"/>
      <c r="I1020" s="28"/>
      <c r="K1020" s="31"/>
      <c r="L1020" s="31"/>
      <c r="M1020" s="32"/>
      <c r="N1020" s="79"/>
      <c r="O1020" s="32"/>
      <c r="P1020" s="32"/>
      <c r="Q1020" s="32"/>
      <c r="R1020" s="32"/>
      <c r="S1020" s="32"/>
      <c r="T1020" s="32"/>
      <c r="U1020" s="32"/>
      <c r="V1020" s="32"/>
    </row>
    <row r="1021" spans="1:22" s="29" customFormat="1" x14ac:dyDescent="0.25">
      <c r="A1021" s="32"/>
      <c r="B1021" s="28"/>
      <c r="C1021"/>
      <c r="D1021"/>
      <c r="F1021" s="30"/>
      <c r="I1021" s="28"/>
      <c r="K1021" s="31"/>
      <c r="L1021" s="31"/>
      <c r="M1021" s="32"/>
      <c r="N1021" s="79"/>
      <c r="O1021" s="32"/>
      <c r="P1021" s="32"/>
      <c r="Q1021" s="32"/>
      <c r="R1021" s="32"/>
      <c r="S1021" s="32"/>
      <c r="T1021" s="32"/>
      <c r="U1021" s="32"/>
      <c r="V1021" s="32"/>
    </row>
    <row r="1022" spans="1:22" s="29" customFormat="1" x14ac:dyDescent="0.25">
      <c r="A1022" s="32"/>
      <c r="B1022" s="28"/>
      <c r="C1022"/>
      <c r="D1022"/>
      <c r="F1022" s="30"/>
      <c r="I1022" s="28"/>
      <c r="K1022" s="31"/>
      <c r="L1022" s="31"/>
      <c r="M1022" s="32"/>
      <c r="N1022" s="79"/>
      <c r="O1022" s="32"/>
      <c r="P1022" s="32"/>
      <c r="Q1022" s="32"/>
      <c r="R1022" s="32"/>
      <c r="S1022" s="32"/>
      <c r="T1022" s="32"/>
      <c r="U1022" s="32"/>
      <c r="V1022" s="32"/>
    </row>
    <row r="1023" spans="1:22" s="29" customFormat="1" x14ac:dyDescent="0.25">
      <c r="A1023" s="32"/>
      <c r="B1023" s="28"/>
      <c r="C1023"/>
      <c r="D1023"/>
      <c r="F1023" s="30"/>
      <c r="I1023" s="28"/>
      <c r="K1023" s="31"/>
      <c r="L1023" s="31"/>
      <c r="M1023" s="32"/>
      <c r="N1023" s="79"/>
      <c r="O1023" s="32"/>
      <c r="P1023" s="32"/>
      <c r="Q1023" s="32"/>
      <c r="R1023" s="32"/>
      <c r="S1023" s="32"/>
      <c r="T1023" s="32"/>
      <c r="U1023" s="32"/>
      <c r="V1023" s="32"/>
    </row>
    <row r="1024" spans="1:22" s="29" customFormat="1" x14ac:dyDescent="0.25">
      <c r="A1024" s="32"/>
      <c r="B1024" s="28"/>
      <c r="C1024"/>
      <c r="D1024"/>
      <c r="F1024" s="30"/>
      <c r="I1024" s="28"/>
      <c r="K1024" s="31"/>
      <c r="L1024" s="31"/>
      <c r="M1024" s="32"/>
      <c r="N1024" s="79"/>
      <c r="O1024" s="32"/>
      <c r="P1024" s="32"/>
      <c r="Q1024" s="32"/>
      <c r="R1024" s="32"/>
      <c r="S1024" s="32"/>
      <c r="T1024" s="32"/>
      <c r="U1024" s="32"/>
      <c r="V1024" s="32"/>
    </row>
    <row r="1025" spans="1:22" s="29" customFormat="1" x14ac:dyDescent="0.25">
      <c r="A1025" s="32"/>
      <c r="B1025" s="28"/>
      <c r="C1025"/>
      <c r="D1025"/>
      <c r="F1025" s="30"/>
      <c r="I1025" s="28"/>
      <c r="K1025" s="31"/>
      <c r="L1025" s="31"/>
      <c r="M1025" s="32"/>
      <c r="N1025" s="79"/>
      <c r="O1025" s="32"/>
      <c r="P1025" s="32"/>
      <c r="Q1025" s="32"/>
      <c r="R1025" s="32"/>
      <c r="S1025" s="32"/>
      <c r="T1025" s="32"/>
      <c r="U1025" s="32"/>
      <c r="V1025" s="32"/>
    </row>
    <row r="1026" spans="1:22" s="29" customFormat="1" x14ac:dyDescent="0.25">
      <c r="A1026" s="32"/>
      <c r="B1026" s="28"/>
      <c r="C1026"/>
      <c r="D1026"/>
      <c r="F1026" s="30"/>
      <c r="I1026" s="28"/>
      <c r="K1026" s="31"/>
      <c r="L1026" s="31"/>
      <c r="M1026" s="32"/>
      <c r="N1026" s="79"/>
      <c r="O1026" s="32"/>
      <c r="P1026" s="32"/>
      <c r="Q1026" s="32"/>
      <c r="R1026" s="32"/>
      <c r="S1026" s="32"/>
      <c r="T1026" s="32"/>
      <c r="U1026" s="32"/>
      <c r="V1026" s="32"/>
    </row>
    <row r="1027" spans="1:22" s="29" customFormat="1" x14ac:dyDescent="0.25">
      <c r="A1027" s="32"/>
      <c r="B1027" s="28"/>
      <c r="C1027"/>
      <c r="D1027"/>
      <c r="F1027" s="30"/>
      <c r="I1027" s="28"/>
      <c r="K1027" s="31"/>
      <c r="L1027" s="31"/>
      <c r="M1027" s="32"/>
      <c r="N1027" s="79"/>
      <c r="O1027" s="32"/>
      <c r="P1027" s="32"/>
      <c r="Q1027" s="32"/>
      <c r="R1027" s="32"/>
      <c r="S1027" s="32"/>
      <c r="T1027" s="32"/>
      <c r="U1027" s="32"/>
      <c r="V1027" s="32"/>
    </row>
    <row r="1028" spans="1:22" s="29" customFormat="1" x14ac:dyDescent="0.25">
      <c r="A1028" s="32"/>
      <c r="B1028" s="28"/>
      <c r="C1028"/>
      <c r="D1028"/>
      <c r="F1028" s="30"/>
      <c r="I1028" s="28"/>
      <c r="K1028" s="31"/>
      <c r="L1028" s="31"/>
      <c r="M1028" s="32"/>
      <c r="N1028" s="79"/>
      <c r="O1028" s="32"/>
      <c r="P1028" s="32"/>
      <c r="Q1028" s="32"/>
      <c r="R1028" s="32"/>
      <c r="S1028" s="32"/>
      <c r="T1028" s="32"/>
      <c r="U1028" s="32"/>
      <c r="V1028" s="32"/>
    </row>
    <row r="1029" spans="1:22" s="29" customFormat="1" x14ac:dyDescent="0.25">
      <c r="A1029" s="32"/>
      <c r="B1029" s="28"/>
      <c r="C1029"/>
      <c r="D1029"/>
      <c r="F1029" s="30"/>
      <c r="I1029" s="28"/>
      <c r="K1029" s="31"/>
      <c r="L1029" s="31"/>
      <c r="M1029" s="32"/>
      <c r="N1029" s="79"/>
      <c r="O1029" s="32"/>
      <c r="P1029" s="32"/>
      <c r="Q1029" s="32"/>
      <c r="R1029" s="32"/>
      <c r="S1029" s="32"/>
      <c r="T1029" s="32"/>
      <c r="U1029" s="32"/>
      <c r="V1029" s="32"/>
    </row>
    <row r="1030" spans="1:22" s="29" customFormat="1" x14ac:dyDescent="0.25">
      <c r="A1030" s="32"/>
      <c r="B1030" s="28"/>
      <c r="C1030"/>
      <c r="D1030"/>
      <c r="F1030" s="30"/>
      <c r="I1030" s="28"/>
      <c r="K1030" s="31"/>
      <c r="L1030" s="31"/>
      <c r="M1030" s="32"/>
      <c r="N1030" s="79"/>
      <c r="O1030" s="32"/>
      <c r="P1030" s="32"/>
      <c r="Q1030" s="32"/>
      <c r="R1030" s="32"/>
      <c r="S1030" s="32"/>
      <c r="T1030" s="32"/>
      <c r="U1030" s="32"/>
      <c r="V1030" s="32"/>
    </row>
    <row r="1031" spans="1:22" s="29" customFormat="1" x14ac:dyDescent="0.25">
      <c r="A1031" s="32"/>
      <c r="B1031" s="28"/>
      <c r="C1031"/>
      <c r="D1031"/>
      <c r="F1031" s="30"/>
      <c r="I1031" s="28"/>
      <c r="K1031" s="31"/>
      <c r="L1031" s="31"/>
      <c r="M1031" s="32"/>
      <c r="N1031" s="79"/>
      <c r="O1031" s="32"/>
      <c r="P1031" s="32"/>
      <c r="Q1031" s="32"/>
      <c r="R1031" s="32"/>
      <c r="S1031" s="32"/>
      <c r="T1031" s="32"/>
      <c r="U1031" s="32"/>
      <c r="V1031" s="32"/>
    </row>
    <row r="1032" spans="1:22" s="29" customFormat="1" x14ac:dyDescent="0.25">
      <c r="A1032" s="32"/>
      <c r="B1032" s="28"/>
      <c r="C1032"/>
      <c r="D1032"/>
      <c r="F1032" s="30"/>
      <c r="I1032" s="28"/>
      <c r="K1032" s="31"/>
      <c r="L1032" s="31"/>
      <c r="M1032" s="32"/>
      <c r="N1032" s="79"/>
      <c r="O1032" s="32"/>
      <c r="P1032" s="32"/>
      <c r="Q1032" s="32"/>
      <c r="R1032" s="32"/>
      <c r="S1032" s="32"/>
      <c r="T1032" s="32"/>
      <c r="U1032" s="32"/>
      <c r="V1032" s="32"/>
    </row>
    <row r="1033" spans="1:22" s="29" customFormat="1" x14ac:dyDescent="0.25">
      <c r="A1033" s="32"/>
      <c r="B1033" s="28"/>
      <c r="C1033"/>
      <c r="D1033"/>
      <c r="F1033" s="30"/>
      <c r="I1033" s="28"/>
      <c r="K1033" s="31"/>
      <c r="L1033" s="31"/>
      <c r="M1033" s="32"/>
      <c r="N1033" s="79"/>
      <c r="O1033" s="32"/>
      <c r="P1033" s="32"/>
      <c r="Q1033" s="32"/>
      <c r="R1033" s="32"/>
      <c r="S1033" s="32"/>
      <c r="T1033" s="32"/>
      <c r="U1033" s="32"/>
      <c r="V1033" s="32"/>
    </row>
    <row r="1034" spans="1:22" s="29" customFormat="1" x14ac:dyDescent="0.25">
      <c r="A1034" s="32"/>
      <c r="B1034" s="28"/>
      <c r="C1034"/>
      <c r="D1034"/>
      <c r="F1034" s="30"/>
      <c r="I1034" s="28"/>
      <c r="K1034" s="31"/>
      <c r="L1034" s="31"/>
      <c r="M1034" s="32"/>
      <c r="N1034" s="79"/>
      <c r="O1034" s="32"/>
      <c r="P1034" s="32"/>
      <c r="Q1034" s="32"/>
      <c r="R1034" s="32"/>
      <c r="S1034" s="32"/>
      <c r="T1034" s="32"/>
      <c r="U1034" s="32"/>
      <c r="V1034" s="32"/>
    </row>
    <row r="1035" spans="1:22" s="29" customFormat="1" x14ac:dyDescent="0.25">
      <c r="A1035" s="32"/>
      <c r="B1035" s="28"/>
      <c r="C1035"/>
      <c r="D1035"/>
      <c r="F1035" s="30"/>
      <c r="I1035" s="28"/>
      <c r="K1035" s="31"/>
      <c r="L1035" s="31"/>
      <c r="M1035" s="32"/>
      <c r="N1035" s="79"/>
      <c r="O1035" s="32"/>
      <c r="P1035" s="32"/>
      <c r="Q1035" s="32"/>
      <c r="R1035" s="32"/>
      <c r="S1035" s="32"/>
      <c r="T1035" s="32"/>
      <c r="U1035" s="32"/>
      <c r="V1035" s="32"/>
    </row>
    <row r="1036" spans="1:22" s="29" customFormat="1" x14ac:dyDescent="0.25">
      <c r="A1036" s="32"/>
      <c r="B1036" s="28"/>
      <c r="C1036"/>
      <c r="D1036"/>
      <c r="F1036" s="30"/>
      <c r="I1036" s="28"/>
      <c r="K1036" s="31"/>
      <c r="L1036" s="31"/>
      <c r="M1036" s="32"/>
      <c r="N1036" s="79"/>
      <c r="O1036" s="32"/>
      <c r="P1036" s="32"/>
      <c r="Q1036" s="32"/>
      <c r="R1036" s="32"/>
      <c r="S1036" s="32"/>
      <c r="T1036" s="32"/>
      <c r="U1036" s="32"/>
      <c r="V1036" s="32"/>
    </row>
    <row r="1037" spans="1:22" s="29" customFormat="1" x14ac:dyDescent="0.25">
      <c r="A1037" s="32"/>
      <c r="B1037" s="28"/>
      <c r="C1037"/>
      <c r="D1037"/>
      <c r="F1037" s="30"/>
      <c r="I1037" s="28"/>
      <c r="K1037" s="31"/>
      <c r="L1037" s="31"/>
      <c r="M1037" s="32"/>
      <c r="N1037" s="79"/>
      <c r="O1037" s="32"/>
      <c r="P1037" s="32"/>
      <c r="Q1037" s="32"/>
      <c r="R1037" s="32"/>
      <c r="S1037" s="32"/>
      <c r="T1037" s="32"/>
      <c r="U1037" s="32"/>
      <c r="V1037" s="32"/>
    </row>
    <row r="1038" spans="1:22" s="29" customFormat="1" x14ac:dyDescent="0.25">
      <c r="A1038" s="32"/>
      <c r="B1038" s="28"/>
      <c r="C1038"/>
      <c r="D1038"/>
      <c r="F1038" s="30"/>
      <c r="I1038" s="28"/>
      <c r="K1038" s="31"/>
      <c r="L1038" s="31"/>
      <c r="M1038" s="32"/>
      <c r="N1038" s="79"/>
      <c r="O1038" s="32"/>
      <c r="P1038" s="32"/>
      <c r="Q1038" s="32"/>
      <c r="R1038" s="32"/>
      <c r="S1038" s="32"/>
      <c r="T1038" s="32"/>
      <c r="U1038" s="32"/>
      <c r="V1038" s="32"/>
    </row>
    <row r="1039" spans="1:22" s="29" customFormat="1" x14ac:dyDescent="0.25">
      <c r="A1039" s="32"/>
      <c r="B1039" s="28"/>
      <c r="C1039"/>
      <c r="D1039"/>
      <c r="F1039" s="30"/>
      <c r="I1039" s="28"/>
      <c r="K1039" s="31"/>
      <c r="L1039" s="31"/>
      <c r="M1039" s="32"/>
      <c r="N1039" s="79"/>
      <c r="O1039" s="32"/>
      <c r="P1039" s="32"/>
      <c r="Q1039" s="32"/>
      <c r="R1039" s="32"/>
      <c r="S1039" s="32"/>
      <c r="T1039" s="32"/>
      <c r="U1039" s="32"/>
      <c r="V1039" s="32"/>
    </row>
    <row r="1040" spans="1:22" s="29" customFormat="1" x14ac:dyDescent="0.25">
      <c r="A1040" s="32"/>
      <c r="B1040" s="28"/>
      <c r="C1040"/>
      <c r="D1040"/>
      <c r="F1040" s="30"/>
      <c r="I1040" s="28"/>
      <c r="K1040" s="31"/>
      <c r="L1040" s="31"/>
      <c r="M1040" s="32"/>
      <c r="N1040" s="79"/>
      <c r="O1040" s="32"/>
      <c r="P1040" s="32"/>
      <c r="Q1040" s="32"/>
      <c r="R1040" s="32"/>
      <c r="S1040" s="32"/>
      <c r="T1040" s="32"/>
      <c r="U1040" s="32"/>
      <c r="V1040" s="32"/>
    </row>
    <row r="1041" spans="1:22" s="29" customFormat="1" x14ac:dyDescent="0.25">
      <c r="A1041" s="32"/>
      <c r="B1041" s="28"/>
      <c r="C1041"/>
      <c r="D1041"/>
      <c r="F1041" s="30"/>
      <c r="I1041" s="28"/>
      <c r="K1041" s="31"/>
      <c r="L1041" s="31"/>
      <c r="M1041" s="32"/>
      <c r="N1041" s="79"/>
      <c r="O1041" s="32"/>
      <c r="P1041" s="32"/>
      <c r="Q1041" s="32"/>
      <c r="R1041" s="32"/>
      <c r="S1041" s="32"/>
      <c r="T1041" s="32"/>
      <c r="U1041" s="32"/>
      <c r="V1041" s="32"/>
    </row>
    <row r="1042" spans="1:22" s="29" customFormat="1" x14ac:dyDescent="0.25">
      <c r="A1042" s="32"/>
      <c r="B1042" s="28"/>
      <c r="C1042"/>
      <c r="D1042"/>
      <c r="F1042" s="30"/>
      <c r="I1042" s="28"/>
      <c r="K1042" s="31"/>
      <c r="L1042" s="31"/>
      <c r="M1042" s="32"/>
      <c r="N1042" s="79"/>
      <c r="O1042" s="32"/>
      <c r="P1042" s="32"/>
      <c r="Q1042" s="32"/>
      <c r="R1042" s="32"/>
      <c r="S1042" s="32"/>
      <c r="T1042" s="32"/>
      <c r="U1042" s="32"/>
      <c r="V1042" s="32"/>
    </row>
    <row r="1043" spans="1:22" s="29" customFormat="1" x14ac:dyDescent="0.25">
      <c r="A1043" s="32"/>
      <c r="B1043" s="28"/>
      <c r="C1043"/>
      <c r="D1043"/>
      <c r="F1043" s="30"/>
      <c r="I1043" s="28"/>
      <c r="K1043" s="31"/>
      <c r="L1043" s="31"/>
      <c r="M1043" s="32"/>
      <c r="N1043" s="79"/>
      <c r="O1043" s="32"/>
      <c r="P1043" s="32"/>
      <c r="Q1043" s="32"/>
      <c r="R1043" s="32"/>
      <c r="S1043" s="32"/>
      <c r="T1043" s="32"/>
      <c r="U1043" s="32"/>
      <c r="V1043" s="32"/>
    </row>
    <row r="1044" spans="1:22" s="29" customFormat="1" x14ac:dyDescent="0.25">
      <c r="A1044" s="32"/>
      <c r="B1044" s="28"/>
      <c r="C1044"/>
      <c r="D1044"/>
      <c r="F1044" s="30"/>
      <c r="I1044" s="28"/>
      <c r="K1044" s="31"/>
      <c r="L1044" s="31"/>
      <c r="M1044" s="32"/>
      <c r="N1044" s="79"/>
      <c r="O1044" s="32"/>
      <c r="P1044" s="32"/>
      <c r="Q1044" s="32"/>
      <c r="R1044" s="32"/>
      <c r="S1044" s="32"/>
      <c r="T1044" s="32"/>
      <c r="U1044" s="32"/>
      <c r="V1044" s="32"/>
    </row>
    <row r="1045" spans="1:22" s="29" customFormat="1" x14ac:dyDescent="0.25">
      <c r="A1045" s="32"/>
      <c r="B1045" s="28"/>
      <c r="C1045"/>
      <c r="D1045"/>
      <c r="F1045" s="30"/>
      <c r="I1045" s="28"/>
      <c r="K1045" s="31"/>
      <c r="L1045" s="31"/>
      <c r="M1045" s="32"/>
      <c r="N1045" s="79"/>
      <c r="O1045" s="32"/>
      <c r="P1045" s="32"/>
      <c r="Q1045" s="32"/>
      <c r="R1045" s="32"/>
      <c r="S1045" s="32"/>
      <c r="T1045" s="32"/>
      <c r="U1045" s="32"/>
      <c r="V1045" s="32"/>
    </row>
    <row r="1046" spans="1:22" s="29" customFormat="1" x14ac:dyDescent="0.25">
      <c r="A1046" s="32"/>
      <c r="B1046" s="28"/>
      <c r="C1046"/>
      <c r="D1046"/>
      <c r="F1046" s="30"/>
      <c r="I1046" s="28"/>
      <c r="K1046" s="31"/>
      <c r="L1046" s="31"/>
      <c r="M1046" s="32"/>
      <c r="N1046" s="79"/>
      <c r="O1046" s="32"/>
      <c r="P1046" s="32"/>
      <c r="Q1046" s="32"/>
      <c r="R1046" s="32"/>
      <c r="S1046" s="32"/>
      <c r="T1046" s="32"/>
      <c r="U1046" s="32"/>
      <c r="V1046" s="32"/>
    </row>
    <row r="1047" spans="1:22" s="29" customFormat="1" x14ac:dyDescent="0.25">
      <c r="A1047" s="32"/>
      <c r="B1047" s="28"/>
      <c r="C1047"/>
      <c r="D1047"/>
      <c r="F1047" s="30"/>
      <c r="I1047" s="28"/>
      <c r="K1047" s="31"/>
      <c r="L1047" s="31"/>
      <c r="M1047" s="32"/>
      <c r="N1047" s="79"/>
      <c r="O1047" s="32"/>
      <c r="P1047" s="32"/>
      <c r="Q1047" s="32"/>
      <c r="R1047" s="32"/>
      <c r="S1047" s="32"/>
      <c r="T1047" s="32"/>
      <c r="U1047" s="32"/>
      <c r="V1047" s="32"/>
    </row>
    <row r="1048" spans="1:22" s="29" customFormat="1" x14ac:dyDescent="0.25">
      <c r="A1048" s="32"/>
      <c r="B1048" s="28"/>
      <c r="C1048"/>
      <c r="D1048"/>
      <c r="F1048" s="30"/>
      <c r="I1048" s="28"/>
      <c r="K1048" s="31"/>
      <c r="L1048" s="31"/>
      <c r="M1048" s="32"/>
      <c r="N1048" s="79"/>
      <c r="O1048" s="32"/>
      <c r="P1048" s="32"/>
      <c r="Q1048" s="32"/>
      <c r="R1048" s="32"/>
      <c r="S1048" s="32"/>
      <c r="T1048" s="32"/>
      <c r="U1048" s="32"/>
      <c r="V1048" s="32"/>
    </row>
    <row r="1049" spans="1:22" s="29" customFormat="1" x14ac:dyDescent="0.25">
      <c r="A1049" s="32"/>
      <c r="B1049" s="28"/>
      <c r="C1049"/>
      <c r="D1049"/>
      <c r="F1049" s="30"/>
      <c r="I1049" s="28"/>
      <c r="K1049" s="31"/>
      <c r="L1049" s="31"/>
      <c r="M1049" s="32"/>
      <c r="N1049" s="79"/>
      <c r="O1049" s="32"/>
      <c r="P1049" s="32"/>
      <c r="Q1049" s="32"/>
      <c r="R1049" s="32"/>
      <c r="S1049" s="32"/>
      <c r="T1049" s="32"/>
      <c r="U1049" s="32"/>
      <c r="V1049" s="32"/>
    </row>
    <row r="1050" spans="1:22" s="29" customFormat="1" x14ac:dyDescent="0.25">
      <c r="A1050" s="32"/>
      <c r="B1050" s="28"/>
      <c r="C1050"/>
      <c r="D1050"/>
      <c r="F1050" s="30"/>
      <c r="I1050" s="28"/>
      <c r="K1050" s="31"/>
      <c r="L1050" s="31"/>
      <c r="M1050" s="32"/>
      <c r="N1050" s="79"/>
      <c r="O1050" s="32"/>
      <c r="P1050" s="32"/>
      <c r="Q1050" s="32"/>
      <c r="R1050" s="32"/>
      <c r="S1050" s="32"/>
      <c r="T1050" s="32"/>
      <c r="U1050" s="32"/>
      <c r="V1050" s="32"/>
    </row>
    <row r="1051" spans="1:22" s="29" customFormat="1" x14ac:dyDescent="0.25">
      <c r="A1051" s="32"/>
      <c r="B1051" s="28"/>
      <c r="C1051"/>
      <c r="D1051"/>
      <c r="F1051" s="30"/>
      <c r="I1051" s="28"/>
      <c r="K1051" s="31"/>
      <c r="L1051" s="31"/>
      <c r="M1051" s="32"/>
      <c r="N1051" s="79"/>
      <c r="O1051" s="32"/>
      <c r="P1051" s="32"/>
      <c r="Q1051" s="32"/>
      <c r="R1051" s="32"/>
      <c r="S1051" s="32"/>
      <c r="T1051" s="32"/>
      <c r="U1051" s="32"/>
      <c r="V1051" s="32"/>
    </row>
    <row r="1052" spans="1:22" s="29" customFormat="1" x14ac:dyDescent="0.25">
      <c r="A1052" s="32"/>
      <c r="B1052" s="28"/>
      <c r="C1052"/>
      <c r="D1052"/>
      <c r="F1052" s="30"/>
      <c r="I1052" s="28"/>
      <c r="K1052" s="31"/>
      <c r="L1052" s="31"/>
      <c r="M1052" s="32"/>
      <c r="N1052" s="79"/>
      <c r="O1052" s="32"/>
      <c r="P1052" s="32"/>
      <c r="Q1052" s="32"/>
      <c r="R1052" s="32"/>
      <c r="S1052" s="32"/>
      <c r="T1052" s="32"/>
      <c r="U1052" s="32"/>
      <c r="V1052" s="32"/>
    </row>
    <row r="1053" spans="1:22" s="29" customFormat="1" x14ac:dyDescent="0.25">
      <c r="A1053" s="32"/>
      <c r="B1053" s="28"/>
      <c r="C1053"/>
      <c r="D1053"/>
      <c r="F1053" s="30"/>
      <c r="I1053" s="28"/>
      <c r="K1053" s="31"/>
      <c r="L1053" s="31"/>
      <c r="M1053" s="32"/>
      <c r="N1053" s="79"/>
      <c r="O1053" s="32"/>
      <c r="P1053" s="32"/>
      <c r="Q1053" s="32"/>
      <c r="R1053" s="32"/>
      <c r="S1053" s="32"/>
      <c r="T1053" s="32"/>
      <c r="U1053" s="32"/>
      <c r="V1053" s="32"/>
    </row>
    <row r="1054" spans="1:22" s="29" customFormat="1" x14ac:dyDescent="0.25">
      <c r="A1054" s="32"/>
      <c r="B1054" s="28"/>
      <c r="C1054"/>
      <c r="D1054"/>
      <c r="F1054" s="30"/>
      <c r="I1054" s="28"/>
      <c r="K1054" s="31"/>
      <c r="L1054" s="31"/>
      <c r="M1054" s="32"/>
      <c r="N1054" s="79"/>
      <c r="O1054" s="32"/>
      <c r="P1054" s="32"/>
      <c r="Q1054" s="32"/>
      <c r="R1054" s="32"/>
      <c r="S1054" s="32"/>
      <c r="T1054" s="32"/>
      <c r="U1054" s="32"/>
      <c r="V1054" s="32"/>
    </row>
    <row r="1055" spans="1:22" s="29" customFormat="1" x14ac:dyDescent="0.25">
      <c r="A1055" s="32"/>
      <c r="B1055" s="28"/>
      <c r="C1055"/>
      <c r="D1055"/>
      <c r="F1055" s="30"/>
      <c r="I1055" s="28"/>
      <c r="K1055" s="31"/>
      <c r="L1055" s="31"/>
      <c r="M1055" s="32"/>
      <c r="N1055" s="79"/>
      <c r="O1055" s="32"/>
      <c r="P1055" s="32"/>
      <c r="Q1055" s="32"/>
      <c r="R1055" s="32"/>
      <c r="S1055" s="32"/>
      <c r="T1055" s="32"/>
      <c r="U1055" s="32"/>
      <c r="V1055" s="32"/>
    </row>
    <row r="1056" spans="1:22" s="29" customFormat="1" x14ac:dyDescent="0.25">
      <c r="A1056" s="32"/>
      <c r="B1056" s="28"/>
      <c r="C1056"/>
      <c r="D1056"/>
      <c r="F1056" s="30"/>
      <c r="I1056" s="28"/>
      <c r="K1056" s="31"/>
      <c r="L1056" s="31"/>
      <c r="M1056" s="32"/>
      <c r="N1056" s="79"/>
      <c r="O1056" s="32"/>
      <c r="P1056" s="32"/>
      <c r="Q1056" s="32"/>
      <c r="R1056" s="32"/>
      <c r="S1056" s="32"/>
      <c r="T1056" s="32"/>
      <c r="U1056" s="32"/>
      <c r="V1056" s="32"/>
    </row>
    <row r="1057" spans="1:22" s="29" customFormat="1" x14ac:dyDescent="0.25">
      <c r="A1057" s="32"/>
      <c r="B1057" s="28"/>
      <c r="C1057"/>
      <c r="D1057"/>
      <c r="F1057" s="30"/>
      <c r="I1057" s="28"/>
      <c r="K1057" s="31"/>
      <c r="L1057" s="31"/>
      <c r="M1057" s="32"/>
      <c r="N1057" s="79"/>
      <c r="O1057" s="32"/>
      <c r="P1057" s="32"/>
      <c r="Q1057" s="32"/>
      <c r="R1057" s="32"/>
      <c r="S1057" s="32"/>
      <c r="T1057" s="32"/>
      <c r="U1057" s="32"/>
      <c r="V1057" s="32"/>
    </row>
    <row r="1058" spans="1:22" s="29" customFormat="1" x14ac:dyDescent="0.25">
      <c r="A1058" s="32"/>
      <c r="B1058" s="28"/>
      <c r="C1058"/>
      <c r="D1058"/>
      <c r="F1058" s="30"/>
      <c r="I1058" s="28"/>
      <c r="K1058" s="31"/>
      <c r="L1058" s="31"/>
      <c r="M1058" s="32"/>
      <c r="N1058" s="79"/>
      <c r="O1058" s="32"/>
      <c r="P1058" s="32"/>
      <c r="Q1058" s="32"/>
      <c r="R1058" s="32"/>
      <c r="S1058" s="32"/>
      <c r="T1058" s="32"/>
      <c r="U1058" s="32"/>
      <c r="V1058" s="32"/>
    </row>
    <row r="1059" spans="1:22" s="29" customFormat="1" x14ac:dyDescent="0.25">
      <c r="A1059" s="32"/>
      <c r="B1059" s="28"/>
      <c r="C1059"/>
      <c r="D1059"/>
      <c r="F1059" s="30"/>
      <c r="I1059" s="28"/>
      <c r="K1059" s="31"/>
      <c r="L1059" s="31"/>
      <c r="M1059" s="32"/>
      <c r="N1059" s="79"/>
      <c r="O1059" s="32"/>
      <c r="P1059" s="32"/>
      <c r="Q1059" s="32"/>
      <c r="R1059" s="32"/>
      <c r="S1059" s="32"/>
      <c r="T1059" s="32"/>
      <c r="U1059" s="32"/>
      <c r="V1059" s="32"/>
    </row>
    <row r="1060" spans="1:22" s="29" customFormat="1" x14ac:dyDescent="0.25">
      <c r="A1060" s="32"/>
      <c r="B1060" s="28"/>
      <c r="C1060"/>
      <c r="D1060"/>
      <c r="F1060" s="30"/>
      <c r="I1060" s="28"/>
      <c r="K1060" s="31"/>
      <c r="L1060" s="31"/>
      <c r="M1060" s="32"/>
      <c r="N1060" s="79"/>
      <c r="O1060" s="32"/>
      <c r="P1060" s="32"/>
      <c r="Q1060" s="32"/>
      <c r="R1060" s="32"/>
      <c r="S1060" s="32"/>
      <c r="T1060" s="32"/>
      <c r="U1060" s="32"/>
      <c r="V1060" s="32"/>
    </row>
    <row r="1061" spans="1:22" s="29" customFormat="1" x14ac:dyDescent="0.25">
      <c r="A1061" s="32"/>
      <c r="B1061" s="28"/>
      <c r="C1061"/>
      <c r="D1061"/>
      <c r="F1061" s="30"/>
      <c r="I1061" s="28"/>
      <c r="K1061" s="31"/>
      <c r="L1061" s="31"/>
      <c r="M1061" s="32"/>
      <c r="N1061" s="79"/>
      <c r="O1061" s="32"/>
      <c r="P1061" s="32"/>
      <c r="Q1061" s="32"/>
      <c r="R1061" s="32"/>
      <c r="S1061" s="32"/>
      <c r="T1061" s="32"/>
      <c r="U1061" s="32"/>
      <c r="V1061" s="32"/>
    </row>
    <row r="1062" spans="1:22" s="29" customFormat="1" x14ac:dyDescent="0.25">
      <c r="A1062" s="32"/>
      <c r="B1062" s="28"/>
      <c r="C1062"/>
      <c r="D1062"/>
      <c r="F1062" s="30"/>
      <c r="I1062" s="28"/>
      <c r="K1062" s="31"/>
      <c r="L1062" s="31"/>
      <c r="M1062" s="32"/>
      <c r="N1062" s="79"/>
      <c r="O1062" s="32"/>
      <c r="P1062" s="32"/>
      <c r="Q1062" s="32"/>
      <c r="R1062" s="32"/>
      <c r="S1062" s="32"/>
      <c r="T1062" s="32"/>
      <c r="U1062" s="32"/>
      <c r="V1062" s="32"/>
    </row>
    <row r="1063" spans="1:22" s="29" customFormat="1" x14ac:dyDescent="0.25">
      <c r="A1063" s="32"/>
      <c r="B1063" s="28"/>
      <c r="C1063"/>
      <c r="D1063"/>
      <c r="F1063" s="30"/>
      <c r="I1063" s="28"/>
      <c r="K1063" s="31"/>
      <c r="L1063" s="31"/>
      <c r="M1063" s="32"/>
      <c r="N1063" s="79"/>
      <c r="O1063" s="32"/>
      <c r="P1063" s="32"/>
      <c r="Q1063" s="32"/>
      <c r="R1063" s="32"/>
      <c r="S1063" s="32"/>
      <c r="T1063" s="32"/>
      <c r="U1063" s="32"/>
      <c r="V1063" s="32"/>
    </row>
    <row r="1064" spans="1:22" s="29" customFormat="1" x14ac:dyDescent="0.25">
      <c r="A1064" s="32"/>
      <c r="B1064" s="28"/>
      <c r="C1064"/>
      <c r="D1064"/>
      <c r="F1064" s="30"/>
      <c r="I1064" s="28"/>
      <c r="K1064" s="31"/>
      <c r="L1064" s="31"/>
      <c r="M1064" s="32"/>
      <c r="N1064" s="79"/>
      <c r="O1064" s="32"/>
      <c r="P1064" s="32"/>
      <c r="Q1064" s="32"/>
      <c r="R1064" s="32"/>
      <c r="S1064" s="32"/>
      <c r="T1064" s="32"/>
      <c r="U1064" s="32"/>
      <c r="V1064" s="32"/>
    </row>
    <row r="1065" spans="1:22" s="29" customFormat="1" x14ac:dyDescent="0.25">
      <c r="A1065" s="32"/>
      <c r="B1065" s="28"/>
      <c r="C1065"/>
      <c r="D1065"/>
      <c r="F1065" s="30"/>
      <c r="I1065" s="28"/>
      <c r="K1065" s="31"/>
      <c r="L1065" s="31"/>
      <c r="M1065" s="32"/>
      <c r="N1065" s="79"/>
      <c r="O1065" s="32"/>
      <c r="P1065" s="32"/>
      <c r="Q1065" s="32"/>
      <c r="R1065" s="32"/>
      <c r="S1065" s="32"/>
      <c r="T1065" s="32"/>
      <c r="U1065" s="32"/>
      <c r="V1065" s="32"/>
    </row>
    <row r="1066" spans="1:22" s="29" customFormat="1" x14ac:dyDescent="0.25">
      <c r="A1066" s="32"/>
      <c r="B1066" s="28"/>
      <c r="C1066"/>
      <c r="D1066"/>
      <c r="F1066" s="30"/>
      <c r="I1066" s="28"/>
      <c r="K1066" s="31"/>
      <c r="L1066" s="31"/>
      <c r="M1066" s="32"/>
      <c r="N1066" s="79"/>
      <c r="O1066" s="32"/>
      <c r="P1066" s="32"/>
      <c r="Q1066" s="32"/>
      <c r="R1066" s="32"/>
      <c r="S1066" s="32"/>
      <c r="T1066" s="32"/>
      <c r="U1066" s="32"/>
      <c r="V1066" s="32"/>
    </row>
    <row r="1067" spans="1:22" s="29" customFormat="1" x14ac:dyDescent="0.25">
      <c r="A1067" s="32"/>
      <c r="B1067" s="28"/>
      <c r="C1067"/>
      <c r="D1067"/>
      <c r="F1067" s="30"/>
      <c r="I1067" s="28"/>
      <c r="K1067" s="31"/>
      <c r="L1067" s="31"/>
      <c r="M1067" s="32"/>
      <c r="N1067" s="79"/>
      <c r="O1067" s="32"/>
      <c r="P1067" s="32"/>
      <c r="Q1067" s="32"/>
      <c r="R1067" s="32"/>
      <c r="S1067" s="32"/>
      <c r="T1067" s="32"/>
      <c r="U1067" s="32"/>
      <c r="V1067" s="32"/>
    </row>
    <row r="1068" spans="1:22" s="29" customFormat="1" x14ac:dyDescent="0.25">
      <c r="A1068" s="32"/>
      <c r="B1068" s="28"/>
      <c r="C1068"/>
      <c r="D1068"/>
      <c r="F1068" s="30"/>
      <c r="I1068" s="28"/>
      <c r="K1068" s="31"/>
      <c r="L1068" s="31"/>
      <c r="M1068" s="32"/>
      <c r="N1068" s="79"/>
      <c r="O1068" s="32"/>
      <c r="P1068" s="32"/>
      <c r="Q1068" s="32"/>
      <c r="R1068" s="32"/>
      <c r="S1068" s="32"/>
      <c r="T1068" s="32"/>
      <c r="U1068" s="32"/>
      <c r="V1068" s="32"/>
    </row>
    <row r="1069" spans="1:22" s="29" customFormat="1" x14ac:dyDescent="0.25">
      <c r="A1069" s="32"/>
      <c r="B1069" s="28"/>
      <c r="C1069"/>
      <c r="D1069"/>
      <c r="F1069" s="30"/>
      <c r="I1069" s="28"/>
      <c r="K1069" s="31"/>
      <c r="L1069" s="31"/>
      <c r="M1069" s="32"/>
      <c r="N1069" s="79"/>
      <c r="O1069" s="32"/>
      <c r="P1069" s="32"/>
      <c r="Q1069" s="32"/>
      <c r="R1069" s="32"/>
      <c r="S1069" s="32"/>
      <c r="T1069" s="32"/>
      <c r="U1069" s="32"/>
      <c r="V1069" s="32"/>
    </row>
    <row r="1070" spans="1:22" s="29" customFormat="1" x14ac:dyDescent="0.25">
      <c r="A1070" s="32"/>
      <c r="B1070" s="28"/>
      <c r="C1070"/>
      <c r="D1070"/>
      <c r="F1070" s="30"/>
      <c r="I1070" s="28"/>
      <c r="K1070" s="31"/>
      <c r="L1070" s="31"/>
      <c r="M1070" s="32"/>
      <c r="N1070" s="79"/>
      <c r="O1070" s="32"/>
      <c r="P1070" s="32"/>
      <c r="Q1070" s="32"/>
      <c r="R1070" s="32"/>
      <c r="S1070" s="32"/>
      <c r="T1070" s="32"/>
      <c r="U1070" s="32"/>
      <c r="V1070" s="32"/>
    </row>
    <row r="1071" spans="1:22" s="29" customFormat="1" x14ac:dyDescent="0.25">
      <c r="A1071" s="32"/>
      <c r="B1071" s="28"/>
      <c r="C1071"/>
      <c r="D1071"/>
      <c r="F1071" s="30"/>
      <c r="I1071" s="28"/>
      <c r="K1071" s="31"/>
      <c r="L1071" s="31"/>
      <c r="M1071" s="32"/>
      <c r="N1071" s="79"/>
      <c r="O1071" s="32"/>
      <c r="P1071" s="32"/>
      <c r="Q1071" s="32"/>
      <c r="R1071" s="32"/>
      <c r="S1071" s="32"/>
      <c r="T1071" s="32"/>
      <c r="U1071" s="32"/>
      <c r="V1071" s="32"/>
    </row>
    <row r="1072" spans="1:22" s="29" customFormat="1" x14ac:dyDescent="0.25">
      <c r="A1072" s="32"/>
      <c r="B1072" s="28"/>
      <c r="C1072"/>
      <c r="D1072"/>
      <c r="F1072" s="30"/>
      <c r="I1072" s="28"/>
      <c r="K1072" s="31"/>
      <c r="L1072" s="31"/>
      <c r="M1072" s="32"/>
      <c r="N1072" s="79"/>
      <c r="O1072" s="32"/>
      <c r="P1072" s="32"/>
      <c r="Q1072" s="32"/>
      <c r="R1072" s="32"/>
      <c r="S1072" s="32"/>
      <c r="T1072" s="32"/>
      <c r="U1072" s="32"/>
      <c r="V1072" s="32"/>
    </row>
    <row r="1073" spans="1:22" s="29" customFormat="1" x14ac:dyDescent="0.25">
      <c r="A1073" s="32"/>
      <c r="B1073" s="28"/>
      <c r="C1073"/>
      <c r="D1073"/>
      <c r="F1073" s="30"/>
      <c r="I1073" s="28"/>
      <c r="K1073" s="31"/>
      <c r="L1073" s="31"/>
      <c r="M1073" s="32"/>
      <c r="N1073" s="79"/>
      <c r="O1073" s="32"/>
      <c r="P1073" s="32"/>
      <c r="Q1073" s="32"/>
      <c r="R1073" s="32"/>
      <c r="S1073" s="32"/>
      <c r="T1073" s="32"/>
      <c r="U1073" s="32"/>
      <c r="V1073" s="32"/>
    </row>
    <row r="1074" spans="1:22" s="29" customFormat="1" x14ac:dyDescent="0.25">
      <c r="A1074" s="32"/>
      <c r="B1074" s="28"/>
      <c r="C1074"/>
      <c r="D1074"/>
      <c r="F1074" s="30"/>
      <c r="I1074" s="28"/>
      <c r="K1074" s="31"/>
      <c r="L1074" s="31"/>
      <c r="M1074" s="32"/>
      <c r="N1074" s="79"/>
      <c r="O1074" s="32"/>
      <c r="P1074" s="32"/>
      <c r="Q1074" s="32"/>
      <c r="R1074" s="32"/>
      <c r="S1074" s="32"/>
      <c r="T1074" s="32"/>
      <c r="U1074" s="32"/>
      <c r="V1074" s="32"/>
    </row>
    <row r="1075" spans="1:22" s="29" customFormat="1" x14ac:dyDescent="0.25">
      <c r="A1075" s="32"/>
      <c r="B1075" s="28"/>
      <c r="C1075"/>
      <c r="D1075"/>
      <c r="F1075" s="30"/>
      <c r="I1075" s="28"/>
      <c r="K1075" s="31"/>
      <c r="L1075" s="31"/>
      <c r="M1075" s="32"/>
      <c r="N1075" s="79"/>
      <c r="O1075" s="32"/>
      <c r="P1075" s="32"/>
      <c r="Q1075" s="32"/>
      <c r="R1075" s="32"/>
      <c r="S1075" s="32"/>
      <c r="T1075" s="32"/>
      <c r="U1075" s="32"/>
      <c r="V1075" s="32"/>
    </row>
    <row r="1076" spans="1:22" s="29" customFormat="1" x14ac:dyDescent="0.25">
      <c r="A1076" s="32"/>
      <c r="B1076" s="28"/>
      <c r="C1076"/>
      <c r="D1076"/>
      <c r="F1076" s="30"/>
      <c r="I1076" s="28"/>
      <c r="K1076" s="31"/>
      <c r="L1076" s="31"/>
      <c r="M1076" s="32"/>
      <c r="N1076" s="79"/>
      <c r="O1076" s="32"/>
      <c r="P1076" s="32"/>
      <c r="Q1076" s="32"/>
      <c r="R1076" s="32"/>
      <c r="S1076" s="32"/>
      <c r="T1076" s="32"/>
      <c r="U1076" s="32"/>
      <c r="V1076" s="32"/>
    </row>
    <row r="1077" spans="1:22" s="29" customFormat="1" x14ac:dyDescent="0.25">
      <c r="A1077" s="32"/>
      <c r="B1077" s="28"/>
      <c r="C1077"/>
      <c r="D1077"/>
      <c r="F1077" s="30"/>
      <c r="I1077" s="28"/>
      <c r="K1077" s="31"/>
      <c r="L1077" s="31"/>
      <c r="M1077" s="32"/>
      <c r="N1077" s="79"/>
      <c r="O1077" s="32"/>
      <c r="P1077" s="32"/>
      <c r="Q1077" s="32"/>
      <c r="R1077" s="32"/>
      <c r="S1077" s="32"/>
      <c r="T1077" s="32"/>
      <c r="U1077" s="32"/>
      <c r="V1077" s="32"/>
    </row>
    <row r="1078" spans="1:22" s="29" customFormat="1" x14ac:dyDescent="0.25">
      <c r="A1078" s="32"/>
      <c r="B1078" s="28"/>
      <c r="C1078"/>
      <c r="D1078"/>
      <c r="F1078" s="30"/>
      <c r="I1078" s="28"/>
      <c r="K1078" s="31"/>
      <c r="L1078" s="31"/>
      <c r="M1078" s="32"/>
      <c r="N1078" s="79"/>
      <c r="O1078" s="32"/>
      <c r="P1078" s="32"/>
      <c r="Q1078" s="32"/>
      <c r="R1078" s="32"/>
      <c r="S1078" s="32"/>
      <c r="T1078" s="32"/>
      <c r="U1078" s="32"/>
      <c r="V1078" s="32"/>
    </row>
    <row r="1079" spans="1:22" s="29" customFormat="1" x14ac:dyDescent="0.25">
      <c r="A1079" s="32"/>
      <c r="B1079" s="28"/>
      <c r="C1079"/>
      <c r="D1079"/>
      <c r="F1079" s="30"/>
      <c r="I1079" s="28"/>
      <c r="K1079" s="31"/>
      <c r="L1079" s="31"/>
      <c r="M1079" s="32"/>
      <c r="N1079" s="79"/>
      <c r="O1079" s="32"/>
      <c r="P1079" s="32"/>
      <c r="Q1079" s="32"/>
      <c r="R1079" s="32"/>
      <c r="S1079" s="32"/>
      <c r="T1079" s="32"/>
      <c r="U1079" s="32"/>
      <c r="V1079" s="32"/>
    </row>
    <row r="1080" spans="1:22" s="29" customFormat="1" x14ac:dyDescent="0.25">
      <c r="A1080" s="32"/>
      <c r="B1080" s="28"/>
      <c r="C1080"/>
      <c r="D1080"/>
      <c r="F1080" s="30"/>
      <c r="I1080" s="28"/>
      <c r="K1080" s="31"/>
      <c r="L1080" s="31"/>
      <c r="M1080" s="32"/>
      <c r="N1080" s="79"/>
      <c r="O1080" s="32"/>
      <c r="P1080" s="32"/>
      <c r="Q1080" s="32"/>
      <c r="R1080" s="32"/>
      <c r="S1080" s="32"/>
      <c r="T1080" s="32"/>
      <c r="U1080" s="32"/>
      <c r="V1080" s="32"/>
    </row>
    <row r="1081" spans="1:22" s="29" customFormat="1" x14ac:dyDescent="0.25">
      <c r="A1081" s="32"/>
      <c r="B1081" s="28"/>
      <c r="C1081"/>
      <c r="D1081"/>
      <c r="F1081" s="30"/>
      <c r="I1081" s="28"/>
      <c r="K1081" s="31"/>
      <c r="L1081" s="31"/>
      <c r="M1081" s="32"/>
      <c r="N1081" s="79"/>
      <c r="O1081" s="32"/>
      <c r="P1081" s="32"/>
      <c r="Q1081" s="32"/>
      <c r="R1081" s="32"/>
      <c r="S1081" s="32"/>
      <c r="T1081" s="32"/>
      <c r="U1081" s="32"/>
      <c r="V1081" s="32"/>
    </row>
    <row r="1082" spans="1:22" s="29" customFormat="1" x14ac:dyDescent="0.25">
      <c r="A1082" s="32"/>
      <c r="B1082" s="28"/>
      <c r="C1082"/>
      <c r="D1082"/>
      <c r="F1082" s="30"/>
      <c r="I1082" s="28"/>
      <c r="K1082" s="31"/>
      <c r="L1082" s="31"/>
      <c r="M1082" s="32"/>
      <c r="N1082" s="79"/>
      <c r="O1082" s="32"/>
      <c r="P1082" s="32"/>
      <c r="Q1082" s="32"/>
      <c r="R1082" s="32"/>
      <c r="S1082" s="32"/>
      <c r="T1082" s="32"/>
      <c r="U1082" s="32"/>
      <c r="V1082" s="32"/>
    </row>
    <row r="1083" spans="1:22" s="29" customFormat="1" x14ac:dyDescent="0.25">
      <c r="A1083" s="32"/>
      <c r="B1083" s="28"/>
      <c r="C1083"/>
      <c r="D1083"/>
      <c r="F1083" s="30"/>
      <c r="I1083" s="28"/>
      <c r="K1083" s="31"/>
      <c r="L1083" s="31"/>
      <c r="M1083" s="32"/>
      <c r="N1083" s="79"/>
      <c r="O1083" s="32"/>
      <c r="P1083" s="32"/>
      <c r="Q1083" s="32"/>
      <c r="R1083" s="32"/>
      <c r="S1083" s="32"/>
      <c r="T1083" s="32"/>
      <c r="U1083" s="32"/>
      <c r="V1083" s="32"/>
    </row>
    <row r="1084" spans="1:22" s="29" customFormat="1" x14ac:dyDescent="0.25">
      <c r="A1084" s="32"/>
      <c r="B1084" s="28"/>
      <c r="C1084"/>
      <c r="D1084"/>
      <c r="F1084" s="30"/>
      <c r="I1084" s="28"/>
      <c r="K1084" s="31"/>
      <c r="L1084" s="31"/>
      <c r="M1084" s="32"/>
      <c r="N1084" s="79"/>
      <c r="O1084" s="32"/>
      <c r="P1084" s="32"/>
      <c r="Q1084" s="32"/>
      <c r="R1084" s="32"/>
      <c r="S1084" s="32"/>
      <c r="T1084" s="32"/>
      <c r="U1084" s="32"/>
      <c r="V1084" s="32"/>
    </row>
    <row r="1085" spans="1:22" s="29" customFormat="1" x14ac:dyDescent="0.25">
      <c r="A1085" s="32"/>
      <c r="B1085" s="28"/>
      <c r="C1085"/>
      <c r="D1085"/>
      <c r="F1085" s="30"/>
      <c r="I1085" s="28"/>
      <c r="K1085" s="31"/>
      <c r="L1085" s="31"/>
      <c r="M1085" s="32"/>
      <c r="N1085" s="79"/>
      <c r="O1085" s="32"/>
      <c r="P1085" s="32"/>
      <c r="Q1085" s="32"/>
      <c r="R1085" s="32"/>
      <c r="S1085" s="32"/>
      <c r="T1085" s="32"/>
      <c r="U1085" s="32"/>
      <c r="V1085" s="32"/>
    </row>
    <row r="1086" spans="1:22" s="29" customFormat="1" x14ac:dyDescent="0.25">
      <c r="A1086" s="32"/>
      <c r="B1086" s="28"/>
      <c r="C1086"/>
      <c r="D1086"/>
      <c r="F1086" s="30"/>
      <c r="I1086" s="28"/>
      <c r="K1086" s="31"/>
      <c r="L1086" s="31"/>
      <c r="M1086" s="32"/>
      <c r="N1086" s="79"/>
      <c r="O1086" s="32"/>
      <c r="P1086" s="32"/>
      <c r="Q1086" s="32"/>
      <c r="R1086" s="32"/>
      <c r="S1086" s="32"/>
      <c r="T1086" s="32"/>
      <c r="U1086" s="32"/>
      <c r="V1086" s="32"/>
    </row>
    <row r="1087" spans="1:22" s="29" customFormat="1" x14ac:dyDescent="0.25">
      <c r="A1087" s="32"/>
      <c r="B1087" s="28"/>
      <c r="C1087"/>
      <c r="D1087"/>
      <c r="F1087" s="30"/>
      <c r="I1087" s="28"/>
      <c r="K1087" s="31"/>
      <c r="L1087" s="31"/>
      <c r="M1087" s="32"/>
      <c r="N1087" s="79"/>
      <c r="O1087" s="32"/>
      <c r="P1087" s="32"/>
      <c r="Q1087" s="32"/>
      <c r="R1087" s="32"/>
      <c r="S1087" s="32"/>
      <c r="T1087" s="32"/>
      <c r="U1087" s="32"/>
      <c r="V1087" s="32"/>
    </row>
    <row r="1088" spans="1:22" s="29" customFormat="1" x14ac:dyDescent="0.25">
      <c r="A1088" s="32"/>
      <c r="B1088" s="28"/>
      <c r="C1088"/>
      <c r="D1088"/>
      <c r="F1088" s="30"/>
      <c r="I1088" s="28"/>
      <c r="K1088" s="31"/>
      <c r="L1088" s="31"/>
      <c r="M1088" s="32"/>
      <c r="N1088" s="79"/>
      <c r="O1088" s="32"/>
      <c r="P1088" s="32"/>
      <c r="Q1088" s="32"/>
      <c r="R1088" s="32"/>
      <c r="S1088" s="32"/>
      <c r="T1088" s="32"/>
      <c r="U1088" s="32"/>
      <c r="V1088" s="32"/>
    </row>
    <row r="1089" spans="1:22" s="29" customFormat="1" x14ac:dyDescent="0.25">
      <c r="A1089" s="32"/>
      <c r="B1089" s="28"/>
      <c r="C1089"/>
      <c r="D1089"/>
      <c r="F1089" s="30"/>
      <c r="I1089" s="28"/>
      <c r="K1089" s="31"/>
      <c r="L1089" s="31"/>
      <c r="M1089" s="32"/>
      <c r="N1089" s="79"/>
      <c r="O1089" s="32"/>
      <c r="P1089" s="32"/>
      <c r="Q1089" s="32"/>
      <c r="R1089" s="32"/>
      <c r="S1089" s="32"/>
      <c r="T1089" s="32"/>
      <c r="U1089" s="32"/>
      <c r="V1089" s="32"/>
    </row>
    <row r="1090" spans="1:22" s="29" customFormat="1" x14ac:dyDescent="0.25">
      <c r="A1090" s="32"/>
      <c r="B1090" s="28"/>
      <c r="C1090"/>
      <c r="D1090"/>
      <c r="F1090" s="30"/>
      <c r="I1090" s="28"/>
      <c r="K1090" s="31"/>
      <c r="L1090" s="31"/>
      <c r="M1090" s="32"/>
      <c r="N1090" s="79"/>
      <c r="O1090" s="32"/>
      <c r="P1090" s="32"/>
      <c r="Q1090" s="32"/>
      <c r="R1090" s="32"/>
      <c r="S1090" s="32"/>
      <c r="T1090" s="32"/>
      <c r="U1090" s="32"/>
      <c r="V1090" s="32"/>
    </row>
    <row r="1091" spans="1:22" s="29" customFormat="1" x14ac:dyDescent="0.25">
      <c r="A1091" s="32"/>
      <c r="B1091" s="28"/>
      <c r="C1091"/>
      <c r="D1091"/>
      <c r="F1091" s="30"/>
      <c r="I1091" s="28"/>
      <c r="K1091" s="31"/>
      <c r="L1091" s="31"/>
      <c r="M1091" s="32"/>
      <c r="N1091" s="79"/>
      <c r="O1091" s="32"/>
      <c r="P1091" s="32"/>
      <c r="Q1091" s="32"/>
      <c r="R1091" s="32"/>
      <c r="S1091" s="32"/>
      <c r="T1091" s="32"/>
      <c r="U1091" s="32"/>
      <c r="V1091" s="32"/>
    </row>
    <row r="1092" spans="1:22" s="29" customFormat="1" x14ac:dyDescent="0.25">
      <c r="A1092" s="32"/>
      <c r="B1092" s="28"/>
      <c r="C1092"/>
      <c r="D1092"/>
      <c r="F1092" s="30"/>
      <c r="I1092" s="28"/>
      <c r="K1092" s="31"/>
      <c r="L1092" s="31"/>
      <c r="M1092" s="32"/>
      <c r="N1092" s="79"/>
      <c r="O1092" s="32"/>
      <c r="P1092" s="32"/>
      <c r="Q1092" s="32"/>
      <c r="R1092" s="32"/>
      <c r="S1092" s="32"/>
      <c r="T1092" s="32"/>
      <c r="U1092" s="32"/>
      <c r="V1092" s="32"/>
    </row>
    <row r="1093" spans="1:22" s="29" customFormat="1" x14ac:dyDescent="0.25">
      <c r="A1093" s="32"/>
      <c r="B1093" s="28"/>
      <c r="C1093"/>
      <c r="D1093"/>
      <c r="F1093" s="30"/>
      <c r="I1093" s="28"/>
      <c r="K1093" s="31"/>
      <c r="L1093" s="31"/>
      <c r="M1093" s="32"/>
      <c r="N1093" s="79"/>
      <c r="O1093" s="32"/>
      <c r="P1093" s="32"/>
      <c r="Q1093" s="32"/>
      <c r="R1093" s="32"/>
      <c r="S1093" s="32"/>
      <c r="T1093" s="32"/>
      <c r="U1093" s="32"/>
      <c r="V1093" s="32"/>
    </row>
    <row r="1094" spans="1:22" s="29" customFormat="1" x14ac:dyDescent="0.25">
      <c r="A1094" s="32"/>
      <c r="B1094" s="28"/>
      <c r="C1094"/>
      <c r="D1094"/>
      <c r="F1094" s="30"/>
      <c r="I1094" s="28"/>
      <c r="K1094" s="31"/>
      <c r="L1094" s="31"/>
      <c r="M1094" s="32"/>
      <c r="N1094" s="79"/>
      <c r="O1094" s="32"/>
      <c r="P1094" s="32"/>
      <c r="Q1094" s="32"/>
      <c r="R1094" s="32"/>
      <c r="S1094" s="32"/>
      <c r="T1094" s="32"/>
      <c r="U1094" s="32"/>
      <c r="V1094" s="32"/>
    </row>
    <row r="1095" spans="1:22" s="29" customFormat="1" x14ac:dyDescent="0.25">
      <c r="A1095" s="32"/>
      <c r="B1095" s="28"/>
      <c r="C1095"/>
      <c r="D1095"/>
      <c r="F1095" s="30"/>
      <c r="I1095" s="28"/>
      <c r="K1095" s="31"/>
      <c r="L1095" s="31"/>
      <c r="M1095" s="32"/>
      <c r="N1095" s="79"/>
      <c r="O1095" s="32"/>
      <c r="P1095" s="32"/>
      <c r="Q1095" s="32"/>
      <c r="R1095" s="32"/>
      <c r="S1095" s="32"/>
      <c r="T1095" s="32"/>
      <c r="U1095" s="32"/>
      <c r="V1095" s="32"/>
    </row>
    <row r="1096" spans="1:22" s="29" customFormat="1" x14ac:dyDescent="0.25">
      <c r="A1096" s="32"/>
      <c r="B1096" s="28"/>
      <c r="C1096"/>
      <c r="D1096"/>
      <c r="F1096" s="30"/>
      <c r="I1096" s="28"/>
      <c r="K1096" s="31"/>
      <c r="L1096" s="31"/>
      <c r="M1096" s="32"/>
      <c r="N1096" s="79"/>
      <c r="O1096" s="32"/>
      <c r="P1096" s="32"/>
      <c r="Q1096" s="32"/>
      <c r="R1096" s="32"/>
      <c r="S1096" s="32"/>
      <c r="T1096" s="32"/>
      <c r="U1096" s="32"/>
      <c r="V1096" s="32"/>
    </row>
    <row r="1097" spans="1:22" s="29" customFormat="1" x14ac:dyDescent="0.25">
      <c r="A1097" s="32"/>
      <c r="B1097" s="28"/>
      <c r="C1097"/>
      <c r="D1097"/>
      <c r="F1097" s="30"/>
      <c r="I1097" s="28"/>
      <c r="K1097" s="31"/>
      <c r="L1097" s="31"/>
      <c r="M1097" s="32"/>
      <c r="N1097" s="79"/>
      <c r="O1097" s="32"/>
      <c r="P1097" s="32"/>
      <c r="Q1097" s="32"/>
      <c r="R1097" s="32"/>
      <c r="S1097" s="32"/>
      <c r="T1097" s="32"/>
      <c r="U1097" s="32"/>
      <c r="V1097" s="32"/>
    </row>
    <row r="1098" spans="1:22" s="29" customFormat="1" x14ac:dyDescent="0.25">
      <c r="A1098" s="32"/>
      <c r="B1098" s="28"/>
      <c r="C1098"/>
      <c r="D1098"/>
      <c r="F1098" s="30"/>
      <c r="I1098" s="28"/>
      <c r="K1098" s="31"/>
      <c r="L1098" s="31"/>
      <c r="M1098" s="32"/>
      <c r="N1098" s="79"/>
      <c r="O1098" s="32"/>
      <c r="P1098" s="32"/>
      <c r="Q1098" s="32"/>
      <c r="R1098" s="32"/>
      <c r="S1098" s="32"/>
      <c r="T1098" s="32"/>
      <c r="U1098" s="32"/>
      <c r="V1098" s="32"/>
    </row>
    <row r="1099" spans="1:22" s="29" customFormat="1" x14ac:dyDescent="0.25">
      <c r="A1099" s="32"/>
      <c r="B1099" s="28"/>
      <c r="C1099"/>
      <c r="D1099"/>
      <c r="F1099" s="30"/>
      <c r="I1099" s="28"/>
      <c r="K1099" s="31"/>
      <c r="L1099" s="31"/>
      <c r="M1099" s="32"/>
      <c r="N1099" s="79"/>
      <c r="O1099" s="32"/>
      <c r="P1099" s="32"/>
      <c r="Q1099" s="32"/>
      <c r="R1099" s="32"/>
      <c r="S1099" s="32"/>
      <c r="T1099" s="32"/>
      <c r="U1099" s="32"/>
      <c r="V1099" s="32"/>
    </row>
    <row r="1100" spans="1:22" s="29" customFormat="1" x14ac:dyDescent="0.25">
      <c r="A1100" s="32"/>
      <c r="B1100" s="28"/>
      <c r="C1100"/>
      <c r="D1100"/>
      <c r="F1100" s="30"/>
      <c r="I1100" s="28"/>
      <c r="K1100" s="31"/>
      <c r="L1100" s="31"/>
      <c r="M1100" s="32"/>
      <c r="N1100" s="79"/>
      <c r="O1100" s="32"/>
      <c r="P1100" s="32"/>
      <c r="Q1100" s="32"/>
      <c r="R1100" s="32"/>
      <c r="S1100" s="32"/>
      <c r="T1100" s="32"/>
      <c r="U1100" s="32"/>
      <c r="V1100" s="32"/>
    </row>
    <row r="1101" spans="1:22" s="29" customFormat="1" x14ac:dyDescent="0.25">
      <c r="A1101" s="32"/>
      <c r="B1101" s="28"/>
      <c r="C1101"/>
      <c r="D1101"/>
      <c r="F1101" s="30"/>
      <c r="I1101" s="28"/>
      <c r="K1101" s="31"/>
      <c r="L1101" s="31"/>
      <c r="M1101" s="32"/>
      <c r="N1101" s="79"/>
      <c r="O1101" s="32"/>
      <c r="P1101" s="32"/>
      <c r="Q1101" s="32"/>
      <c r="R1101" s="32"/>
      <c r="S1101" s="32"/>
      <c r="T1101" s="32"/>
      <c r="U1101" s="32"/>
      <c r="V1101" s="32"/>
    </row>
    <row r="1102" spans="1:22" s="29" customFormat="1" x14ac:dyDescent="0.25">
      <c r="A1102" s="32"/>
      <c r="B1102" s="28"/>
      <c r="C1102"/>
      <c r="D1102"/>
      <c r="F1102" s="30"/>
      <c r="I1102" s="28"/>
      <c r="K1102" s="31"/>
      <c r="L1102" s="31"/>
      <c r="M1102" s="32"/>
      <c r="N1102" s="79"/>
      <c r="O1102" s="32"/>
      <c r="P1102" s="32"/>
      <c r="Q1102" s="32"/>
      <c r="R1102" s="32"/>
      <c r="S1102" s="32"/>
      <c r="T1102" s="32"/>
      <c r="U1102" s="32"/>
      <c r="V1102" s="32"/>
    </row>
    <row r="1103" spans="1:22" s="29" customFormat="1" x14ac:dyDescent="0.25">
      <c r="A1103" s="32"/>
      <c r="B1103" s="28"/>
      <c r="C1103"/>
      <c r="D1103"/>
      <c r="F1103" s="30"/>
      <c r="I1103" s="28"/>
      <c r="K1103" s="31"/>
      <c r="L1103" s="31"/>
      <c r="M1103" s="32"/>
      <c r="N1103" s="79"/>
      <c r="O1103" s="32"/>
      <c r="P1103" s="32"/>
      <c r="Q1103" s="32"/>
      <c r="R1103" s="32"/>
      <c r="S1103" s="32"/>
      <c r="T1103" s="32"/>
      <c r="U1103" s="32"/>
      <c r="V1103" s="32"/>
    </row>
    <row r="1104" spans="1:22" s="29" customFormat="1" x14ac:dyDescent="0.25">
      <c r="A1104" s="32"/>
      <c r="B1104" s="28"/>
      <c r="C1104"/>
      <c r="D1104"/>
      <c r="F1104" s="30"/>
      <c r="I1104" s="28"/>
      <c r="K1104" s="31"/>
      <c r="L1104" s="31"/>
      <c r="M1104" s="32"/>
      <c r="N1104" s="79"/>
      <c r="O1104" s="32"/>
      <c r="P1104" s="32"/>
      <c r="Q1104" s="32"/>
      <c r="R1104" s="32"/>
      <c r="S1104" s="32"/>
      <c r="T1104" s="32"/>
      <c r="U1104" s="32"/>
      <c r="V1104" s="32"/>
    </row>
    <row r="1105" spans="1:22" s="29" customFormat="1" x14ac:dyDescent="0.25">
      <c r="A1105" s="32"/>
      <c r="B1105" s="28"/>
      <c r="C1105"/>
      <c r="D1105"/>
      <c r="F1105" s="30"/>
      <c r="I1105" s="28"/>
      <c r="K1105" s="31"/>
      <c r="L1105" s="31"/>
      <c r="M1105" s="32"/>
      <c r="N1105" s="79"/>
      <c r="O1105" s="32"/>
      <c r="P1105" s="32"/>
      <c r="Q1105" s="32"/>
      <c r="R1105" s="32"/>
      <c r="S1105" s="32"/>
      <c r="T1105" s="32"/>
      <c r="U1105" s="32"/>
      <c r="V1105" s="32"/>
    </row>
    <row r="1106" spans="1:22" s="29" customFormat="1" x14ac:dyDescent="0.25">
      <c r="A1106" s="32"/>
      <c r="B1106" s="28"/>
      <c r="C1106"/>
      <c r="D1106"/>
      <c r="F1106" s="30"/>
      <c r="I1106" s="28"/>
      <c r="K1106" s="31"/>
      <c r="L1106" s="31"/>
      <c r="M1106" s="32"/>
      <c r="N1106" s="79"/>
      <c r="O1106" s="32"/>
      <c r="P1106" s="32"/>
      <c r="Q1106" s="32"/>
      <c r="R1106" s="32"/>
      <c r="S1106" s="32"/>
      <c r="T1106" s="32"/>
      <c r="U1106" s="32"/>
      <c r="V1106" s="32"/>
    </row>
    <row r="1107" spans="1:22" s="29" customFormat="1" x14ac:dyDescent="0.25">
      <c r="A1107" s="32"/>
      <c r="B1107" s="28"/>
      <c r="C1107"/>
      <c r="D1107"/>
      <c r="F1107" s="30"/>
      <c r="I1107" s="28"/>
      <c r="K1107" s="31"/>
      <c r="L1107" s="31"/>
      <c r="M1107" s="32"/>
      <c r="N1107" s="79"/>
      <c r="O1107" s="32"/>
      <c r="P1107" s="32"/>
      <c r="Q1107" s="32"/>
      <c r="R1107" s="32"/>
      <c r="S1107" s="32"/>
      <c r="T1107" s="32"/>
      <c r="U1107" s="32"/>
      <c r="V1107" s="32"/>
    </row>
    <row r="1108" spans="1:22" s="29" customFormat="1" x14ac:dyDescent="0.25">
      <c r="A1108" s="32"/>
      <c r="B1108" s="28"/>
      <c r="C1108"/>
      <c r="D1108"/>
      <c r="F1108" s="30"/>
      <c r="I1108" s="28"/>
      <c r="K1108" s="31"/>
      <c r="L1108" s="31"/>
      <c r="M1108" s="32"/>
      <c r="N1108" s="79"/>
      <c r="O1108" s="32"/>
      <c r="P1108" s="32"/>
      <c r="Q1108" s="32"/>
      <c r="R1108" s="32"/>
      <c r="S1108" s="32"/>
      <c r="T1108" s="32"/>
      <c r="U1108" s="32"/>
      <c r="V1108" s="32"/>
    </row>
    <row r="1109" spans="1:22" s="29" customFormat="1" x14ac:dyDescent="0.25">
      <c r="A1109" s="32"/>
      <c r="B1109" s="28"/>
      <c r="C1109"/>
      <c r="D1109"/>
      <c r="F1109" s="30"/>
      <c r="I1109" s="28"/>
      <c r="K1109" s="31"/>
      <c r="L1109" s="31"/>
      <c r="M1109" s="32"/>
      <c r="N1109" s="79"/>
      <c r="O1109" s="32"/>
      <c r="P1109" s="32"/>
      <c r="Q1109" s="32"/>
      <c r="R1109" s="32"/>
      <c r="S1109" s="32"/>
      <c r="T1109" s="32"/>
      <c r="U1109" s="32"/>
      <c r="V1109" s="32"/>
    </row>
    <row r="1110" spans="1:22" s="29" customFormat="1" x14ac:dyDescent="0.25">
      <c r="A1110" s="32"/>
      <c r="B1110" s="28"/>
      <c r="C1110"/>
      <c r="D1110"/>
      <c r="F1110" s="30"/>
      <c r="I1110" s="28"/>
      <c r="K1110" s="31"/>
      <c r="L1110" s="31"/>
      <c r="M1110" s="32"/>
      <c r="N1110" s="79"/>
      <c r="O1110" s="32"/>
      <c r="P1110" s="32"/>
      <c r="Q1110" s="32"/>
      <c r="R1110" s="32"/>
      <c r="S1110" s="32"/>
      <c r="T1110" s="32"/>
      <c r="U1110" s="32"/>
      <c r="V1110" s="32"/>
    </row>
    <row r="1111" spans="1:22" s="29" customFormat="1" x14ac:dyDescent="0.25">
      <c r="A1111" s="32"/>
      <c r="B1111" s="28"/>
      <c r="C1111"/>
      <c r="D1111"/>
      <c r="F1111" s="30"/>
      <c r="I1111" s="28"/>
      <c r="K1111" s="31"/>
      <c r="L1111" s="31"/>
      <c r="M1111" s="32"/>
      <c r="N1111" s="79"/>
      <c r="O1111" s="32"/>
      <c r="P1111" s="32"/>
      <c r="Q1111" s="32"/>
      <c r="R1111" s="32"/>
      <c r="S1111" s="32"/>
      <c r="T1111" s="32"/>
      <c r="U1111" s="32"/>
      <c r="V1111" s="32"/>
    </row>
    <row r="1112" spans="1:22" s="29" customFormat="1" x14ac:dyDescent="0.25">
      <c r="A1112" s="32"/>
      <c r="B1112" s="28"/>
      <c r="C1112"/>
      <c r="D1112"/>
      <c r="F1112" s="30"/>
      <c r="I1112" s="28"/>
      <c r="K1112" s="31"/>
      <c r="L1112" s="31"/>
      <c r="M1112" s="32"/>
      <c r="N1112" s="79"/>
      <c r="O1112" s="32"/>
      <c r="P1112" s="32"/>
      <c r="Q1112" s="32"/>
      <c r="R1112" s="32"/>
      <c r="S1112" s="32"/>
      <c r="T1112" s="32"/>
      <c r="U1112" s="32"/>
      <c r="V1112" s="32"/>
    </row>
    <row r="1113" spans="1:22" s="29" customFormat="1" x14ac:dyDescent="0.25">
      <c r="A1113" s="32"/>
      <c r="B1113" s="28"/>
      <c r="C1113"/>
      <c r="D1113"/>
      <c r="F1113" s="30"/>
      <c r="I1113" s="28"/>
      <c r="K1113" s="31"/>
      <c r="L1113" s="31"/>
      <c r="M1113" s="32"/>
      <c r="N1113" s="79"/>
      <c r="O1113" s="32"/>
      <c r="P1113" s="32"/>
      <c r="Q1113" s="32"/>
      <c r="R1113" s="32"/>
      <c r="S1113" s="32"/>
      <c r="T1113" s="32"/>
      <c r="U1113" s="32"/>
      <c r="V1113" s="32"/>
    </row>
    <row r="1114" spans="1:22" s="29" customFormat="1" x14ac:dyDescent="0.25">
      <c r="A1114" s="32"/>
      <c r="B1114" s="28"/>
      <c r="C1114"/>
      <c r="D1114"/>
      <c r="F1114" s="30"/>
      <c r="I1114" s="28"/>
      <c r="K1114" s="31"/>
      <c r="L1114" s="31"/>
      <c r="M1114" s="32"/>
      <c r="N1114" s="79"/>
      <c r="O1114" s="32"/>
      <c r="P1114" s="32"/>
      <c r="Q1114" s="32"/>
      <c r="R1114" s="32"/>
      <c r="S1114" s="32"/>
      <c r="T1114" s="32"/>
      <c r="U1114" s="32"/>
      <c r="V1114" s="32"/>
    </row>
    <row r="1115" spans="1:22" s="29" customFormat="1" x14ac:dyDescent="0.25">
      <c r="A1115" s="32"/>
      <c r="B1115" s="28"/>
      <c r="C1115"/>
      <c r="D1115"/>
      <c r="F1115" s="30"/>
      <c r="I1115" s="28"/>
      <c r="K1115" s="31"/>
      <c r="L1115" s="31"/>
      <c r="M1115" s="32"/>
      <c r="N1115" s="79"/>
      <c r="O1115" s="32"/>
      <c r="P1115" s="32"/>
      <c r="Q1115" s="32"/>
      <c r="R1115" s="32"/>
      <c r="S1115" s="32"/>
      <c r="T1115" s="32"/>
      <c r="U1115" s="32"/>
      <c r="V1115" s="32"/>
    </row>
    <row r="1116" spans="1:22" s="29" customFormat="1" x14ac:dyDescent="0.25">
      <c r="A1116" s="32"/>
      <c r="B1116" s="28"/>
      <c r="C1116"/>
      <c r="D1116"/>
      <c r="F1116" s="30"/>
      <c r="I1116" s="28"/>
      <c r="K1116" s="31"/>
      <c r="L1116" s="31"/>
      <c r="M1116" s="32"/>
      <c r="N1116" s="79"/>
      <c r="O1116" s="32"/>
      <c r="P1116" s="32"/>
      <c r="Q1116" s="32"/>
      <c r="R1116" s="32"/>
      <c r="S1116" s="32"/>
      <c r="T1116" s="32"/>
      <c r="U1116" s="32"/>
      <c r="V1116" s="32"/>
    </row>
    <row r="1117" spans="1:22" s="29" customFormat="1" x14ac:dyDescent="0.25">
      <c r="A1117" s="32"/>
      <c r="B1117" s="28"/>
      <c r="C1117"/>
      <c r="D1117"/>
      <c r="F1117" s="30"/>
      <c r="I1117" s="28"/>
      <c r="K1117" s="31"/>
      <c r="L1117" s="31"/>
      <c r="M1117" s="32"/>
      <c r="N1117" s="79"/>
      <c r="O1117" s="32"/>
      <c r="P1117" s="32"/>
      <c r="Q1117" s="32"/>
      <c r="R1117" s="32"/>
      <c r="S1117" s="32"/>
      <c r="T1117" s="32"/>
      <c r="U1117" s="32"/>
      <c r="V1117" s="32"/>
    </row>
    <row r="1118" spans="1:22" s="29" customFormat="1" x14ac:dyDescent="0.25">
      <c r="A1118" s="32"/>
      <c r="B1118" s="28"/>
      <c r="C1118"/>
      <c r="D1118"/>
      <c r="F1118" s="30"/>
      <c r="I1118" s="28"/>
      <c r="K1118" s="31"/>
      <c r="L1118" s="31"/>
      <c r="M1118" s="32"/>
      <c r="N1118" s="79"/>
      <c r="O1118" s="32"/>
      <c r="P1118" s="32"/>
      <c r="Q1118" s="32"/>
      <c r="R1118" s="32"/>
      <c r="S1118" s="32"/>
      <c r="T1118" s="32"/>
      <c r="U1118" s="32"/>
      <c r="V1118" s="32"/>
    </row>
    <row r="1119" spans="1:22" s="29" customFormat="1" x14ac:dyDescent="0.25">
      <c r="A1119" s="32"/>
      <c r="B1119" s="28"/>
      <c r="C1119"/>
      <c r="D1119"/>
      <c r="F1119" s="30"/>
      <c r="I1119" s="28"/>
      <c r="K1119" s="31"/>
      <c r="L1119" s="31"/>
      <c r="M1119" s="32"/>
      <c r="N1119" s="79"/>
      <c r="O1119" s="32"/>
      <c r="P1119" s="32"/>
      <c r="Q1119" s="32"/>
      <c r="R1119" s="32"/>
      <c r="S1119" s="32"/>
      <c r="T1119" s="32"/>
      <c r="U1119" s="32"/>
      <c r="V1119" s="32"/>
    </row>
    <row r="1120" spans="1:22" s="29" customFormat="1" x14ac:dyDescent="0.25">
      <c r="A1120" s="32"/>
      <c r="B1120" s="28"/>
      <c r="C1120"/>
      <c r="D1120"/>
      <c r="F1120" s="30"/>
      <c r="I1120" s="28"/>
      <c r="K1120" s="31"/>
      <c r="L1120" s="31"/>
      <c r="M1120" s="32"/>
      <c r="N1120" s="79"/>
      <c r="O1120" s="32"/>
      <c r="P1120" s="32"/>
      <c r="Q1120" s="32"/>
      <c r="R1120" s="32"/>
      <c r="S1120" s="32"/>
      <c r="T1120" s="32"/>
      <c r="U1120" s="32"/>
      <c r="V1120" s="32"/>
    </row>
    <row r="1121" spans="1:22" s="29" customFormat="1" x14ac:dyDescent="0.25">
      <c r="A1121" s="32"/>
      <c r="B1121" s="28"/>
      <c r="C1121"/>
      <c r="D1121"/>
      <c r="F1121" s="30"/>
      <c r="I1121" s="28"/>
      <c r="K1121" s="31"/>
      <c r="L1121" s="31"/>
      <c r="M1121" s="32"/>
      <c r="N1121" s="79"/>
      <c r="O1121" s="32"/>
      <c r="P1121" s="32"/>
      <c r="Q1121" s="32"/>
      <c r="R1121" s="32"/>
      <c r="S1121" s="32"/>
      <c r="T1121" s="32"/>
      <c r="U1121" s="32"/>
      <c r="V1121" s="32"/>
    </row>
    <row r="1122" spans="1:22" s="29" customFormat="1" x14ac:dyDescent="0.25">
      <c r="A1122" s="32"/>
      <c r="B1122" s="28"/>
      <c r="C1122"/>
      <c r="D1122"/>
      <c r="F1122" s="30"/>
      <c r="I1122" s="28"/>
      <c r="K1122" s="31"/>
      <c r="L1122" s="31"/>
      <c r="M1122" s="32"/>
      <c r="N1122" s="79"/>
      <c r="O1122" s="32"/>
      <c r="P1122" s="32"/>
      <c r="Q1122" s="32"/>
      <c r="R1122" s="32"/>
      <c r="S1122" s="32"/>
      <c r="T1122" s="32"/>
      <c r="U1122" s="32"/>
      <c r="V1122" s="32"/>
    </row>
    <row r="1123" spans="1:22" s="29" customFormat="1" x14ac:dyDescent="0.25">
      <c r="A1123" s="32"/>
      <c r="B1123" s="28"/>
      <c r="C1123"/>
      <c r="D1123"/>
      <c r="F1123" s="30"/>
      <c r="I1123" s="28"/>
      <c r="K1123" s="31"/>
      <c r="L1123" s="31"/>
      <c r="M1123" s="32"/>
      <c r="N1123" s="79"/>
      <c r="O1123" s="32"/>
      <c r="P1123" s="32"/>
      <c r="Q1123" s="32"/>
      <c r="R1123" s="32"/>
      <c r="S1123" s="32"/>
      <c r="T1123" s="32"/>
      <c r="U1123" s="32"/>
      <c r="V1123" s="32"/>
    </row>
    <row r="1124" spans="1:22" s="29" customFormat="1" x14ac:dyDescent="0.25">
      <c r="A1124" s="32"/>
      <c r="B1124" s="28"/>
      <c r="C1124"/>
      <c r="D1124"/>
      <c r="F1124" s="30"/>
      <c r="I1124" s="28"/>
      <c r="K1124" s="31"/>
      <c r="L1124" s="31"/>
      <c r="M1124" s="32"/>
      <c r="N1124" s="79"/>
      <c r="O1124" s="32"/>
      <c r="P1124" s="32"/>
      <c r="Q1124" s="32"/>
      <c r="R1124" s="32"/>
      <c r="S1124" s="32"/>
      <c r="T1124" s="32"/>
      <c r="U1124" s="32"/>
      <c r="V1124" s="32"/>
    </row>
    <row r="1125" spans="1:22" s="29" customFormat="1" x14ac:dyDescent="0.25">
      <c r="A1125" s="32"/>
      <c r="B1125" s="28"/>
      <c r="C1125"/>
      <c r="D1125"/>
      <c r="F1125" s="30"/>
      <c r="I1125" s="28"/>
      <c r="K1125" s="31"/>
      <c r="L1125" s="31"/>
      <c r="M1125" s="32"/>
      <c r="N1125" s="79"/>
      <c r="O1125" s="32"/>
      <c r="P1125" s="32"/>
      <c r="Q1125" s="32"/>
      <c r="R1125" s="32"/>
      <c r="S1125" s="32"/>
      <c r="T1125" s="32"/>
      <c r="U1125" s="32"/>
      <c r="V1125" s="32"/>
    </row>
    <row r="1126" spans="1:22" s="29" customFormat="1" x14ac:dyDescent="0.25">
      <c r="A1126" s="32"/>
      <c r="B1126" s="28"/>
      <c r="C1126"/>
      <c r="D1126"/>
      <c r="F1126" s="30"/>
      <c r="I1126" s="28"/>
      <c r="K1126" s="31"/>
      <c r="L1126" s="31"/>
      <c r="M1126" s="32"/>
      <c r="N1126" s="79"/>
      <c r="O1126" s="32"/>
      <c r="P1126" s="32"/>
      <c r="Q1126" s="32"/>
      <c r="R1126" s="32"/>
      <c r="S1126" s="32"/>
      <c r="T1126" s="32"/>
      <c r="U1126" s="32"/>
      <c r="V1126" s="32"/>
    </row>
    <row r="1127" spans="1:22" s="29" customFormat="1" x14ac:dyDescent="0.25">
      <c r="A1127" s="32"/>
      <c r="B1127" s="28"/>
      <c r="C1127"/>
      <c r="D1127"/>
      <c r="F1127" s="30"/>
      <c r="I1127" s="28"/>
      <c r="K1127" s="31"/>
      <c r="L1127" s="31"/>
      <c r="M1127" s="32"/>
      <c r="N1127" s="79"/>
      <c r="O1127" s="32"/>
      <c r="P1127" s="32"/>
      <c r="Q1127" s="32"/>
      <c r="R1127" s="32"/>
      <c r="S1127" s="32"/>
      <c r="T1127" s="32"/>
      <c r="U1127" s="32"/>
      <c r="V1127" s="32"/>
    </row>
    <row r="1128" spans="1:22" s="29" customFormat="1" x14ac:dyDescent="0.25">
      <c r="A1128" s="32"/>
      <c r="B1128" s="28"/>
      <c r="C1128"/>
      <c r="D1128"/>
      <c r="F1128" s="30"/>
      <c r="I1128" s="28"/>
      <c r="K1128" s="31"/>
      <c r="L1128" s="31"/>
      <c r="M1128" s="32"/>
      <c r="N1128" s="79"/>
      <c r="O1128" s="32"/>
      <c r="P1128" s="32"/>
      <c r="Q1128" s="32"/>
      <c r="R1128" s="32"/>
      <c r="S1128" s="32"/>
      <c r="T1128" s="32"/>
      <c r="U1128" s="32"/>
      <c r="V1128" s="32"/>
    </row>
    <row r="1129" spans="1:22" s="29" customFormat="1" x14ac:dyDescent="0.25">
      <c r="A1129" s="32"/>
      <c r="B1129" s="28"/>
      <c r="C1129"/>
      <c r="D1129"/>
      <c r="F1129" s="30"/>
      <c r="I1129" s="28"/>
      <c r="K1129" s="31"/>
      <c r="L1129" s="31"/>
      <c r="M1129" s="32"/>
      <c r="N1129" s="79"/>
      <c r="O1129" s="32"/>
      <c r="P1129" s="32"/>
      <c r="Q1129" s="32"/>
      <c r="R1129" s="32"/>
      <c r="S1129" s="32"/>
      <c r="T1129" s="32"/>
      <c r="U1129" s="32"/>
      <c r="V1129" s="32"/>
    </row>
    <row r="1130" spans="1:22" s="29" customFormat="1" x14ac:dyDescent="0.25">
      <c r="A1130" s="32"/>
      <c r="B1130" s="28"/>
      <c r="C1130"/>
      <c r="D1130"/>
      <c r="F1130" s="30"/>
      <c r="I1130" s="28"/>
      <c r="K1130" s="31"/>
      <c r="L1130" s="31"/>
      <c r="M1130" s="32"/>
      <c r="N1130" s="79"/>
      <c r="O1130" s="32"/>
      <c r="P1130" s="32"/>
      <c r="Q1130" s="32"/>
      <c r="R1130" s="32"/>
      <c r="S1130" s="32"/>
      <c r="T1130" s="32"/>
      <c r="U1130" s="32"/>
      <c r="V1130" s="32"/>
    </row>
    <row r="1131" spans="1:22" s="29" customFormat="1" x14ac:dyDescent="0.25">
      <c r="A1131" s="32"/>
      <c r="B1131" s="28"/>
      <c r="C1131"/>
      <c r="D1131"/>
      <c r="F1131" s="30"/>
      <c r="I1131" s="28"/>
      <c r="K1131" s="31"/>
      <c r="L1131" s="31"/>
      <c r="M1131" s="32"/>
      <c r="N1131" s="79"/>
      <c r="O1131" s="32"/>
      <c r="P1131" s="32"/>
      <c r="Q1131" s="32"/>
      <c r="R1131" s="32"/>
      <c r="S1131" s="32"/>
      <c r="T1131" s="32"/>
      <c r="U1131" s="32"/>
      <c r="V1131" s="32"/>
    </row>
    <row r="1132" spans="1:22" s="29" customFormat="1" x14ac:dyDescent="0.25">
      <c r="A1132" s="32"/>
      <c r="B1132" s="28"/>
      <c r="C1132"/>
      <c r="D1132"/>
      <c r="F1132" s="30"/>
      <c r="I1132" s="28"/>
      <c r="K1132" s="31"/>
      <c r="L1132" s="31"/>
      <c r="M1132" s="32"/>
      <c r="N1132" s="79"/>
      <c r="O1132" s="32"/>
      <c r="P1132" s="32"/>
      <c r="Q1132" s="32"/>
      <c r="R1132" s="32"/>
      <c r="S1132" s="32"/>
      <c r="T1132" s="32"/>
      <c r="U1132" s="32"/>
      <c r="V1132" s="32"/>
    </row>
    <row r="1133" spans="1:22" s="29" customFormat="1" x14ac:dyDescent="0.25">
      <c r="A1133" s="32"/>
      <c r="B1133" s="28"/>
      <c r="C1133"/>
      <c r="D1133"/>
      <c r="F1133" s="30"/>
      <c r="I1133" s="28"/>
      <c r="K1133" s="31"/>
      <c r="L1133" s="31"/>
      <c r="M1133" s="32"/>
      <c r="N1133" s="79"/>
      <c r="O1133" s="32"/>
      <c r="P1133" s="32"/>
      <c r="Q1133" s="32"/>
      <c r="R1133" s="32"/>
      <c r="S1133" s="32"/>
      <c r="T1133" s="32"/>
      <c r="U1133" s="32"/>
      <c r="V1133" s="32"/>
    </row>
    <row r="1134" spans="1:22" s="29" customFormat="1" x14ac:dyDescent="0.25">
      <c r="A1134" s="32"/>
      <c r="B1134" s="28"/>
      <c r="C1134"/>
      <c r="D1134"/>
      <c r="F1134" s="30"/>
      <c r="I1134" s="28"/>
      <c r="K1134" s="31"/>
      <c r="L1134" s="31"/>
      <c r="M1134" s="32"/>
      <c r="N1134" s="79"/>
      <c r="O1134" s="32"/>
      <c r="P1134" s="32"/>
      <c r="Q1134" s="32"/>
      <c r="R1134" s="32"/>
      <c r="S1134" s="32"/>
      <c r="T1134" s="32"/>
      <c r="U1134" s="32"/>
      <c r="V1134" s="32"/>
    </row>
    <row r="1135" spans="1:22" s="29" customFormat="1" x14ac:dyDescent="0.25">
      <c r="A1135" s="32"/>
      <c r="B1135" s="28"/>
      <c r="C1135"/>
      <c r="D1135"/>
      <c r="F1135" s="30"/>
      <c r="I1135" s="28"/>
      <c r="K1135" s="31"/>
      <c r="L1135" s="31"/>
      <c r="M1135" s="32"/>
      <c r="N1135" s="79"/>
      <c r="O1135" s="32"/>
      <c r="P1135" s="32"/>
      <c r="Q1135" s="32"/>
      <c r="R1135" s="32"/>
      <c r="S1135" s="32"/>
      <c r="T1135" s="32"/>
      <c r="U1135" s="32"/>
      <c r="V1135" s="32"/>
    </row>
    <row r="1136" spans="1:22" s="29" customFormat="1" x14ac:dyDescent="0.25">
      <c r="A1136" s="32"/>
      <c r="B1136" s="28"/>
      <c r="C1136"/>
      <c r="D1136"/>
      <c r="F1136" s="30"/>
      <c r="I1136" s="28"/>
      <c r="K1136" s="31"/>
      <c r="L1136" s="31"/>
      <c r="M1136" s="32"/>
      <c r="N1136" s="79"/>
      <c r="O1136" s="32"/>
      <c r="P1136" s="32"/>
      <c r="Q1136" s="32"/>
      <c r="R1136" s="32"/>
      <c r="S1136" s="32"/>
      <c r="T1136" s="32"/>
      <c r="U1136" s="32"/>
      <c r="V1136" s="32"/>
    </row>
    <row r="1137" spans="1:22" s="29" customFormat="1" x14ac:dyDescent="0.25">
      <c r="A1137" s="32"/>
      <c r="B1137" s="28"/>
      <c r="C1137"/>
      <c r="D1137"/>
      <c r="F1137" s="30"/>
      <c r="I1137" s="28"/>
      <c r="K1137" s="31"/>
      <c r="L1137" s="31"/>
      <c r="M1137" s="32"/>
      <c r="N1137" s="79"/>
      <c r="O1137" s="32"/>
      <c r="P1137" s="32"/>
      <c r="Q1137" s="32"/>
      <c r="R1137" s="32"/>
      <c r="S1137" s="32"/>
      <c r="T1137" s="32"/>
      <c r="U1137" s="32"/>
      <c r="V1137" s="32"/>
    </row>
    <row r="1138" spans="1:22" s="29" customFormat="1" x14ac:dyDescent="0.25">
      <c r="A1138" s="32"/>
      <c r="B1138" s="28"/>
      <c r="C1138"/>
      <c r="D1138"/>
      <c r="F1138" s="30"/>
      <c r="I1138" s="28"/>
      <c r="K1138" s="31"/>
      <c r="L1138" s="31"/>
      <c r="M1138" s="32"/>
      <c r="N1138" s="79"/>
      <c r="O1138" s="32"/>
      <c r="P1138" s="32"/>
      <c r="Q1138" s="32"/>
      <c r="R1138" s="32"/>
      <c r="S1138" s="32"/>
      <c r="T1138" s="32"/>
      <c r="U1138" s="32"/>
      <c r="V1138" s="32"/>
    </row>
    <row r="1139" spans="1:22" s="29" customFormat="1" x14ac:dyDescent="0.25">
      <c r="A1139" s="32"/>
      <c r="B1139" s="28"/>
      <c r="C1139"/>
      <c r="D1139"/>
      <c r="F1139" s="30"/>
      <c r="I1139" s="28"/>
      <c r="K1139" s="31"/>
      <c r="L1139" s="31"/>
      <c r="M1139" s="32"/>
      <c r="N1139" s="79"/>
      <c r="O1139" s="32"/>
      <c r="P1139" s="32"/>
      <c r="Q1139" s="32"/>
      <c r="R1139" s="32"/>
      <c r="S1139" s="32"/>
      <c r="T1139" s="32"/>
      <c r="U1139" s="32"/>
      <c r="V1139" s="32"/>
    </row>
    <row r="1140" spans="1:22" s="29" customFormat="1" x14ac:dyDescent="0.25">
      <c r="A1140" s="32"/>
      <c r="B1140" s="28"/>
      <c r="C1140"/>
      <c r="D1140"/>
      <c r="F1140" s="30"/>
      <c r="I1140" s="28"/>
      <c r="K1140" s="31"/>
      <c r="L1140" s="31"/>
      <c r="M1140" s="32"/>
      <c r="N1140" s="79"/>
      <c r="O1140" s="32"/>
      <c r="P1140" s="32"/>
      <c r="Q1140" s="32"/>
      <c r="R1140" s="32"/>
      <c r="S1140" s="32"/>
      <c r="T1140" s="32"/>
      <c r="U1140" s="32"/>
      <c r="V1140" s="32"/>
    </row>
    <row r="1141" spans="1:22" s="29" customFormat="1" x14ac:dyDescent="0.25">
      <c r="A1141" s="32"/>
      <c r="B1141" s="28"/>
      <c r="C1141"/>
      <c r="D1141"/>
      <c r="F1141" s="30"/>
      <c r="I1141" s="28"/>
      <c r="K1141" s="31"/>
      <c r="L1141" s="31"/>
      <c r="M1141" s="32"/>
      <c r="N1141" s="79"/>
      <c r="O1141" s="32"/>
      <c r="P1141" s="32"/>
      <c r="Q1141" s="32"/>
      <c r="R1141" s="32"/>
      <c r="S1141" s="32"/>
      <c r="T1141" s="32"/>
      <c r="U1141" s="32"/>
      <c r="V1141" s="32"/>
    </row>
    <row r="1142" spans="1:22" s="29" customFormat="1" x14ac:dyDescent="0.25">
      <c r="A1142" s="32"/>
      <c r="B1142" s="28"/>
      <c r="C1142"/>
      <c r="D1142"/>
      <c r="F1142" s="30"/>
      <c r="I1142" s="28"/>
      <c r="K1142" s="31"/>
      <c r="L1142" s="31"/>
      <c r="M1142" s="32"/>
      <c r="N1142" s="79"/>
      <c r="O1142" s="32"/>
      <c r="P1142" s="32"/>
      <c r="Q1142" s="32"/>
      <c r="R1142" s="32"/>
      <c r="S1142" s="32"/>
      <c r="T1142" s="32"/>
      <c r="U1142" s="32"/>
      <c r="V1142" s="32"/>
    </row>
    <row r="1143" spans="1:22" s="29" customFormat="1" x14ac:dyDescent="0.25">
      <c r="A1143" s="32"/>
      <c r="B1143" s="28"/>
      <c r="C1143"/>
      <c r="D1143"/>
      <c r="F1143" s="30"/>
      <c r="I1143" s="28"/>
      <c r="K1143" s="31"/>
      <c r="L1143" s="31"/>
      <c r="M1143" s="32"/>
      <c r="N1143" s="79"/>
      <c r="O1143" s="32"/>
      <c r="P1143" s="32"/>
      <c r="Q1143" s="32"/>
      <c r="R1143" s="32"/>
      <c r="S1143" s="32"/>
      <c r="T1143" s="32"/>
      <c r="U1143" s="32"/>
      <c r="V1143" s="32"/>
    </row>
    <row r="1144" spans="1:22" s="29" customFormat="1" x14ac:dyDescent="0.25">
      <c r="A1144" s="32"/>
      <c r="B1144" s="28"/>
      <c r="C1144"/>
      <c r="D1144"/>
      <c r="F1144" s="30"/>
      <c r="I1144" s="28"/>
      <c r="K1144" s="31"/>
      <c r="L1144" s="31"/>
      <c r="M1144" s="32"/>
      <c r="N1144" s="79"/>
      <c r="O1144" s="32"/>
      <c r="P1144" s="32"/>
      <c r="Q1144" s="32"/>
      <c r="R1144" s="32"/>
      <c r="S1144" s="32"/>
      <c r="T1144" s="32"/>
      <c r="U1144" s="32"/>
      <c r="V1144" s="32"/>
    </row>
    <row r="1145" spans="1:22" s="29" customFormat="1" x14ac:dyDescent="0.25">
      <c r="A1145" s="32"/>
      <c r="B1145" s="28"/>
      <c r="C1145"/>
      <c r="D1145"/>
      <c r="F1145" s="30"/>
      <c r="I1145" s="28"/>
      <c r="K1145" s="31"/>
      <c r="L1145" s="31"/>
      <c r="M1145" s="32"/>
      <c r="N1145" s="79"/>
      <c r="O1145" s="32"/>
      <c r="P1145" s="32"/>
      <c r="Q1145" s="32"/>
      <c r="R1145" s="32"/>
      <c r="S1145" s="32"/>
      <c r="T1145" s="32"/>
      <c r="U1145" s="32"/>
      <c r="V1145" s="32"/>
    </row>
    <row r="1146" spans="1:22" s="29" customFormat="1" x14ac:dyDescent="0.25">
      <c r="A1146" s="32"/>
      <c r="B1146" s="28"/>
      <c r="C1146"/>
      <c r="D1146"/>
      <c r="F1146" s="30"/>
      <c r="I1146" s="28"/>
      <c r="K1146" s="31"/>
      <c r="L1146" s="31"/>
      <c r="M1146" s="32"/>
      <c r="N1146" s="79"/>
      <c r="O1146" s="32"/>
      <c r="P1146" s="32"/>
      <c r="Q1146" s="32"/>
      <c r="R1146" s="32"/>
      <c r="S1146" s="32"/>
      <c r="T1146" s="32"/>
      <c r="U1146" s="32"/>
      <c r="V1146" s="32"/>
    </row>
    <row r="1147" spans="1:22" s="29" customFormat="1" x14ac:dyDescent="0.25">
      <c r="A1147" s="32"/>
      <c r="B1147" s="28"/>
      <c r="C1147"/>
      <c r="D1147"/>
      <c r="F1147" s="30"/>
      <c r="I1147" s="28"/>
      <c r="K1147" s="31"/>
      <c r="L1147" s="31"/>
      <c r="M1147" s="32"/>
      <c r="N1147" s="79"/>
      <c r="O1147" s="32"/>
      <c r="P1147" s="32"/>
      <c r="Q1147" s="32"/>
      <c r="R1147" s="32"/>
      <c r="S1147" s="32"/>
      <c r="T1147" s="32"/>
      <c r="U1147" s="32"/>
      <c r="V1147" s="32"/>
    </row>
    <row r="1148" spans="1:22" s="29" customFormat="1" x14ac:dyDescent="0.25">
      <c r="A1148" s="32"/>
      <c r="B1148" s="28"/>
      <c r="C1148"/>
      <c r="D1148"/>
      <c r="F1148" s="30"/>
      <c r="I1148" s="28"/>
      <c r="K1148" s="31"/>
      <c r="L1148" s="31"/>
      <c r="M1148" s="32"/>
      <c r="N1148" s="79"/>
      <c r="O1148" s="32"/>
      <c r="P1148" s="32"/>
      <c r="Q1148" s="32"/>
      <c r="R1148" s="32"/>
      <c r="S1148" s="32"/>
      <c r="T1148" s="32"/>
      <c r="U1148" s="32"/>
      <c r="V1148" s="32"/>
    </row>
    <row r="1149" spans="1:22" s="29" customFormat="1" x14ac:dyDescent="0.25">
      <c r="A1149" s="32"/>
      <c r="B1149" s="28"/>
      <c r="C1149"/>
      <c r="D1149"/>
      <c r="F1149" s="30"/>
      <c r="I1149" s="28"/>
      <c r="K1149" s="31"/>
      <c r="L1149" s="31"/>
      <c r="M1149" s="32"/>
      <c r="N1149" s="79"/>
      <c r="O1149" s="32"/>
      <c r="P1149" s="32"/>
      <c r="Q1149" s="32"/>
      <c r="R1149" s="32"/>
      <c r="S1149" s="32"/>
      <c r="T1149" s="32"/>
      <c r="U1149" s="32"/>
      <c r="V1149" s="32"/>
    </row>
    <row r="1150" spans="1:22" s="29" customFormat="1" x14ac:dyDescent="0.25">
      <c r="A1150" s="32"/>
      <c r="B1150" s="28"/>
      <c r="C1150"/>
      <c r="D1150"/>
      <c r="F1150" s="30"/>
      <c r="I1150" s="28"/>
      <c r="K1150" s="31"/>
      <c r="L1150" s="31"/>
      <c r="M1150" s="32"/>
      <c r="N1150" s="79"/>
      <c r="O1150" s="32"/>
      <c r="P1150" s="32"/>
      <c r="Q1150" s="32"/>
      <c r="R1150" s="32"/>
      <c r="S1150" s="32"/>
      <c r="T1150" s="32"/>
      <c r="U1150" s="32"/>
      <c r="V1150" s="32"/>
    </row>
    <row r="1151" spans="1:22" s="29" customFormat="1" x14ac:dyDescent="0.25">
      <c r="A1151" s="32"/>
      <c r="B1151" s="28"/>
      <c r="C1151"/>
      <c r="D1151"/>
      <c r="F1151" s="30"/>
      <c r="I1151" s="28"/>
      <c r="K1151" s="31"/>
      <c r="L1151" s="31"/>
      <c r="M1151" s="32"/>
      <c r="N1151" s="79"/>
      <c r="O1151" s="32"/>
      <c r="P1151" s="32"/>
      <c r="Q1151" s="32"/>
      <c r="R1151" s="32"/>
      <c r="S1151" s="32"/>
      <c r="T1151" s="32"/>
      <c r="U1151" s="32"/>
      <c r="V1151" s="32"/>
    </row>
    <row r="1152" spans="1:22" s="29" customFormat="1" x14ac:dyDescent="0.25">
      <c r="A1152" s="32"/>
      <c r="B1152" s="28"/>
      <c r="C1152"/>
      <c r="D1152"/>
      <c r="F1152" s="30"/>
      <c r="I1152" s="28"/>
      <c r="K1152" s="31"/>
      <c r="L1152" s="31"/>
      <c r="M1152" s="32"/>
      <c r="N1152" s="79"/>
      <c r="O1152" s="32"/>
      <c r="P1152" s="32"/>
      <c r="Q1152" s="32"/>
      <c r="R1152" s="32"/>
      <c r="S1152" s="32"/>
      <c r="T1152" s="32"/>
      <c r="U1152" s="32"/>
      <c r="V1152" s="32"/>
    </row>
    <row r="1153" spans="1:22" s="29" customFormat="1" x14ac:dyDescent="0.25">
      <c r="A1153" s="32"/>
      <c r="B1153" s="28"/>
      <c r="C1153"/>
      <c r="D1153"/>
      <c r="F1153" s="30"/>
      <c r="I1153" s="28"/>
      <c r="K1153" s="31"/>
      <c r="L1153" s="31"/>
      <c r="M1153" s="32"/>
      <c r="N1153" s="79"/>
      <c r="O1153" s="32"/>
      <c r="P1153" s="32"/>
      <c r="Q1153" s="32"/>
      <c r="R1153" s="32"/>
      <c r="S1153" s="32"/>
      <c r="T1153" s="32"/>
      <c r="U1153" s="32"/>
      <c r="V1153" s="32"/>
    </row>
    <row r="1154" spans="1:22" s="29" customFormat="1" x14ac:dyDescent="0.25">
      <c r="A1154" s="32"/>
      <c r="B1154" s="28"/>
      <c r="C1154"/>
      <c r="D1154"/>
      <c r="F1154" s="30"/>
      <c r="I1154" s="28"/>
      <c r="K1154" s="31"/>
      <c r="L1154" s="31"/>
      <c r="M1154" s="32"/>
      <c r="N1154" s="79"/>
      <c r="O1154" s="32"/>
      <c r="P1154" s="32"/>
      <c r="Q1154" s="32"/>
      <c r="R1154" s="32"/>
      <c r="S1154" s="32"/>
      <c r="T1154" s="32"/>
      <c r="U1154" s="32"/>
      <c r="V1154" s="32"/>
    </row>
    <row r="1155" spans="1:22" s="29" customFormat="1" x14ac:dyDescent="0.25">
      <c r="A1155" s="32"/>
      <c r="B1155" s="28"/>
      <c r="C1155"/>
      <c r="D1155"/>
      <c r="F1155" s="30"/>
      <c r="I1155" s="28"/>
      <c r="K1155" s="31"/>
      <c r="L1155" s="31"/>
      <c r="M1155" s="32"/>
      <c r="N1155" s="79"/>
      <c r="O1155" s="32"/>
      <c r="P1155" s="32"/>
      <c r="Q1155" s="32"/>
      <c r="R1155" s="32"/>
      <c r="S1155" s="32"/>
      <c r="T1155" s="32"/>
      <c r="U1155" s="32"/>
      <c r="V1155" s="32"/>
    </row>
    <row r="1156" spans="1:22" s="29" customFormat="1" x14ac:dyDescent="0.25">
      <c r="A1156" s="32"/>
      <c r="B1156" s="28"/>
      <c r="C1156"/>
      <c r="D1156"/>
      <c r="F1156" s="30"/>
      <c r="I1156" s="28"/>
      <c r="K1156" s="31"/>
      <c r="L1156" s="31"/>
      <c r="M1156" s="32"/>
      <c r="N1156" s="79"/>
      <c r="O1156" s="32"/>
      <c r="P1156" s="32"/>
      <c r="Q1156" s="32"/>
      <c r="R1156" s="32"/>
      <c r="S1156" s="32"/>
      <c r="T1156" s="32"/>
      <c r="U1156" s="32"/>
      <c r="V1156" s="32"/>
    </row>
    <row r="1157" spans="1:22" s="29" customFormat="1" x14ac:dyDescent="0.25">
      <c r="A1157" s="32"/>
      <c r="B1157" s="28"/>
      <c r="C1157"/>
      <c r="D1157"/>
      <c r="F1157" s="30"/>
      <c r="I1157" s="28"/>
      <c r="K1157" s="31"/>
      <c r="L1157" s="31"/>
      <c r="M1157" s="32"/>
      <c r="N1157" s="79"/>
      <c r="O1157" s="32"/>
      <c r="P1157" s="32"/>
      <c r="Q1157" s="32"/>
      <c r="R1157" s="32"/>
      <c r="S1157" s="32"/>
      <c r="T1157" s="32"/>
      <c r="U1157" s="32"/>
      <c r="V1157" s="32"/>
    </row>
    <row r="1158" spans="1:22" s="29" customFormat="1" x14ac:dyDescent="0.25">
      <c r="A1158" s="32"/>
      <c r="B1158" s="28"/>
      <c r="C1158"/>
      <c r="D1158"/>
      <c r="F1158" s="30"/>
      <c r="I1158" s="28"/>
      <c r="K1158" s="31"/>
      <c r="L1158" s="31"/>
      <c r="M1158" s="32"/>
      <c r="N1158" s="79"/>
      <c r="O1158" s="32"/>
      <c r="P1158" s="32"/>
      <c r="Q1158" s="32"/>
      <c r="R1158" s="32"/>
      <c r="S1158" s="32"/>
      <c r="T1158" s="32"/>
      <c r="U1158" s="32"/>
      <c r="V1158" s="32"/>
    </row>
    <row r="1159" spans="1:22" s="29" customFormat="1" x14ac:dyDescent="0.25">
      <c r="A1159" s="32"/>
      <c r="B1159" s="28"/>
      <c r="C1159"/>
      <c r="D1159"/>
      <c r="F1159" s="30"/>
      <c r="I1159" s="28"/>
      <c r="K1159" s="31"/>
      <c r="L1159" s="31"/>
      <c r="M1159" s="32"/>
      <c r="N1159" s="79"/>
      <c r="O1159" s="32"/>
      <c r="P1159" s="32"/>
      <c r="Q1159" s="32"/>
      <c r="R1159" s="32"/>
      <c r="S1159" s="32"/>
      <c r="T1159" s="32"/>
      <c r="U1159" s="32"/>
      <c r="V1159" s="32"/>
    </row>
    <row r="1160" spans="1:22" s="29" customFormat="1" x14ac:dyDescent="0.25">
      <c r="A1160" s="32"/>
      <c r="B1160" s="28"/>
      <c r="C1160"/>
      <c r="D1160"/>
      <c r="F1160" s="30"/>
      <c r="I1160" s="28"/>
      <c r="K1160" s="31"/>
      <c r="L1160" s="31"/>
      <c r="M1160" s="32"/>
      <c r="N1160" s="79"/>
      <c r="O1160" s="32"/>
      <c r="P1160" s="32"/>
      <c r="Q1160" s="32"/>
      <c r="R1160" s="32"/>
      <c r="S1160" s="32"/>
      <c r="T1160" s="32"/>
      <c r="U1160" s="32"/>
      <c r="V1160" s="32"/>
    </row>
    <row r="1161" spans="1:22" s="29" customFormat="1" x14ac:dyDescent="0.25">
      <c r="A1161" s="32"/>
      <c r="B1161" s="28"/>
      <c r="C1161"/>
      <c r="D1161"/>
      <c r="F1161" s="30"/>
      <c r="I1161" s="28"/>
      <c r="K1161" s="31"/>
      <c r="L1161" s="31"/>
      <c r="M1161" s="32"/>
      <c r="N1161" s="79"/>
      <c r="O1161" s="32"/>
      <c r="P1161" s="32"/>
      <c r="Q1161" s="32"/>
      <c r="R1161" s="32"/>
      <c r="S1161" s="32"/>
      <c r="T1161" s="32"/>
      <c r="U1161" s="32"/>
      <c r="V1161" s="32"/>
    </row>
    <row r="1162" spans="1:22" s="29" customFormat="1" x14ac:dyDescent="0.25">
      <c r="A1162" s="32"/>
      <c r="B1162" s="28"/>
      <c r="C1162"/>
      <c r="D1162"/>
      <c r="F1162" s="30"/>
      <c r="I1162" s="28"/>
      <c r="K1162" s="31"/>
      <c r="L1162" s="31"/>
      <c r="M1162" s="32"/>
      <c r="N1162" s="79"/>
      <c r="O1162" s="32"/>
      <c r="P1162" s="32"/>
      <c r="Q1162" s="32"/>
      <c r="R1162" s="32"/>
      <c r="S1162" s="32"/>
      <c r="T1162" s="32"/>
      <c r="U1162" s="32"/>
      <c r="V1162" s="32"/>
    </row>
    <row r="1163" spans="1:22" s="29" customFormat="1" x14ac:dyDescent="0.25">
      <c r="A1163" s="32"/>
      <c r="B1163" s="28"/>
      <c r="C1163"/>
      <c r="D1163"/>
      <c r="F1163" s="30"/>
      <c r="I1163" s="28"/>
      <c r="K1163" s="31"/>
      <c r="L1163" s="31"/>
      <c r="M1163" s="32"/>
      <c r="N1163" s="79"/>
      <c r="O1163" s="32"/>
      <c r="P1163" s="32"/>
      <c r="Q1163" s="32"/>
      <c r="R1163" s="32"/>
      <c r="S1163" s="32"/>
      <c r="T1163" s="32"/>
      <c r="U1163" s="32"/>
      <c r="V1163" s="32"/>
    </row>
    <row r="1164" spans="1:22" s="29" customFormat="1" x14ac:dyDescent="0.25">
      <c r="A1164" s="32"/>
      <c r="B1164" s="28"/>
      <c r="C1164"/>
      <c r="D1164"/>
      <c r="F1164" s="30"/>
      <c r="I1164" s="28"/>
      <c r="K1164" s="31"/>
      <c r="L1164" s="31"/>
      <c r="M1164" s="32"/>
      <c r="N1164" s="79"/>
      <c r="O1164" s="32"/>
      <c r="P1164" s="32"/>
      <c r="Q1164" s="32"/>
      <c r="R1164" s="32"/>
      <c r="S1164" s="32"/>
      <c r="T1164" s="32"/>
      <c r="U1164" s="32"/>
      <c r="V1164" s="32"/>
    </row>
    <row r="1165" spans="1:22" s="29" customFormat="1" x14ac:dyDescent="0.25">
      <c r="A1165" s="32"/>
      <c r="B1165" s="28"/>
      <c r="C1165"/>
      <c r="D1165"/>
      <c r="F1165" s="30"/>
      <c r="I1165" s="28"/>
      <c r="K1165" s="31"/>
      <c r="L1165" s="31"/>
      <c r="M1165" s="32"/>
      <c r="N1165" s="79"/>
      <c r="O1165" s="32"/>
      <c r="P1165" s="32"/>
      <c r="Q1165" s="32"/>
      <c r="R1165" s="32"/>
      <c r="S1165" s="32"/>
      <c r="T1165" s="32"/>
      <c r="U1165" s="32"/>
      <c r="V1165" s="32"/>
    </row>
    <row r="1166" spans="1:22" s="29" customFormat="1" x14ac:dyDescent="0.25">
      <c r="A1166" s="32"/>
      <c r="B1166" s="28"/>
      <c r="C1166"/>
      <c r="D1166"/>
      <c r="F1166" s="30"/>
      <c r="I1166" s="28"/>
      <c r="K1166" s="31"/>
      <c r="L1166" s="31"/>
      <c r="M1166" s="32"/>
      <c r="N1166" s="79"/>
      <c r="O1166" s="32"/>
      <c r="P1166" s="32"/>
      <c r="Q1166" s="32"/>
      <c r="R1166" s="32"/>
      <c r="S1166" s="32"/>
      <c r="T1166" s="32"/>
      <c r="U1166" s="32"/>
      <c r="V1166" s="32"/>
    </row>
    <row r="1167" spans="1:22" s="29" customFormat="1" x14ac:dyDescent="0.25">
      <c r="A1167" s="32"/>
      <c r="B1167" s="28"/>
      <c r="C1167"/>
      <c r="D1167"/>
      <c r="F1167" s="30"/>
      <c r="I1167" s="28"/>
      <c r="K1167" s="31"/>
      <c r="L1167" s="31"/>
      <c r="M1167" s="32"/>
      <c r="N1167" s="79"/>
      <c r="O1167" s="32"/>
      <c r="P1167" s="32"/>
      <c r="Q1167" s="32"/>
      <c r="R1167" s="32"/>
      <c r="S1167" s="32"/>
      <c r="T1167" s="32"/>
      <c r="U1167" s="32"/>
      <c r="V1167" s="32"/>
    </row>
    <row r="1168" spans="1:22" s="29" customFormat="1" x14ac:dyDescent="0.25">
      <c r="A1168" s="32"/>
      <c r="B1168" s="28"/>
      <c r="C1168"/>
      <c r="D1168"/>
      <c r="F1168" s="30"/>
      <c r="I1168" s="28"/>
      <c r="K1168" s="31"/>
      <c r="L1168" s="31"/>
      <c r="M1168" s="32"/>
      <c r="N1168" s="79"/>
      <c r="O1168" s="32"/>
      <c r="P1168" s="32"/>
      <c r="Q1168" s="32"/>
      <c r="R1168" s="32"/>
      <c r="S1168" s="32"/>
      <c r="T1168" s="32"/>
      <c r="U1168" s="32"/>
      <c r="V1168" s="32"/>
    </row>
    <row r="1169" spans="1:22" s="29" customFormat="1" x14ac:dyDescent="0.25">
      <c r="A1169" s="32"/>
      <c r="B1169" s="28"/>
      <c r="C1169"/>
      <c r="D1169"/>
      <c r="F1169" s="30"/>
      <c r="I1169" s="28"/>
      <c r="K1169" s="31"/>
      <c r="L1169" s="31"/>
      <c r="M1169" s="32"/>
      <c r="N1169" s="79"/>
      <c r="O1169" s="32"/>
      <c r="P1169" s="32"/>
      <c r="Q1169" s="32"/>
      <c r="R1169" s="32"/>
      <c r="S1169" s="32"/>
      <c r="T1169" s="32"/>
      <c r="U1169" s="32"/>
      <c r="V1169" s="32"/>
    </row>
    <row r="1170" spans="1:22" s="29" customFormat="1" x14ac:dyDescent="0.25">
      <c r="A1170" s="32"/>
      <c r="B1170" s="28"/>
      <c r="C1170"/>
      <c r="D1170"/>
      <c r="F1170" s="30"/>
      <c r="I1170" s="28"/>
      <c r="K1170" s="31"/>
      <c r="L1170" s="31"/>
      <c r="M1170" s="32"/>
      <c r="N1170" s="79"/>
      <c r="O1170" s="32"/>
      <c r="P1170" s="32"/>
      <c r="Q1170" s="32"/>
      <c r="R1170" s="32"/>
      <c r="S1170" s="32"/>
      <c r="T1170" s="32"/>
      <c r="U1170" s="32"/>
      <c r="V1170" s="32"/>
    </row>
    <row r="1171" spans="1:22" s="29" customFormat="1" x14ac:dyDescent="0.25">
      <c r="A1171" s="32"/>
      <c r="B1171" s="28"/>
      <c r="C1171"/>
      <c r="D1171"/>
      <c r="F1171" s="30"/>
      <c r="I1171" s="28"/>
      <c r="K1171" s="31"/>
      <c r="L1171" s="31"/>
      <c r="M1171" s="32"/>
      <c r="N1171" s="79"/>
      <c r="O1171" s="32"/>
      <c r="P1171" s="32"/>
      <c r="Q1171" s="32"/>
      <c r="R1171" s="32"/>
      <c r="S1171" s="32"/>
      <c r="T1171" s="32"/>
      <c r="U1171" s="32"/>
      <c r="V1171" s="32"/>
    </row>
    <row r="1172" spans="1:22" s="29" customFormat="1" x14ac:dyDescent="0.25">
      <c r="A1172" s="32"/>
      <c r="B1172" s="28"/>
      <c r="C1172"/>
      <c r="D1172"/>
      <c r="F1172" s="30"/>
      <c r="I1172" s="28"/>
      <c r="K1172" s="31"/>
      <c r="L1172" s="31"/>
      <c r="M1172" s="32"/>
      <c r="N1172" s="79"/>
      <c r="O1172" s="32"/>
      <c r="P1172" s="32"/>
      <c r="Q1172" s="32"/>
      <c r="R1172" s="32"/>
      <c r="S1172" s="32"/>
      <c r="T1172" s="32"/>
      <c r="U1172" s="32"/>
      <c r="V1172" s="32"/>
    </row>
    <row r="1173" spans="1:22" s="29" customFormat="1" x14ac:dyDescent="0.25">
      <c r="A1173" s="32"/>
      <c r="B1173" s="28"/>
      <c r="C1173"/>
      <c r="D1173"/>
      <c r="F1173" s="30"/>
      <c r="I1173" s="28"/>
      <c r="K1173" s="31"/>
      <c r="L1173" s="31"/>
      <c r="M1173" s="32"/>
      <c r="N1173" s="79"/>
      <c r="O1173" s="32"/>
      <c r="P1173" s="32"/>
      <c r="Q1173" s="32"/>
      <c r="R1173" s="32"/>
      <c r="S1173" s="32"/>
      <c r="T1173" s="32"/>
      <c r="U1173" s="32"/>
      <c r="V1173" s="32"/>
    </row>
    <row r="1174" spans="1:22" s="29" customFormat="1" x14ac:dyDescent="0.25">
      <c r="A1174" s="32"/>
      <c r="B1174" s="28"/>
      <c r="C1174"/>
      <c r="D1174"/>
      <c r="F1174" s="30"/>
      <c r="I1174" s="28"/>
      <c r="K1174" s="31"/>
      <c r="L1174" s="31"/>
      <c r="M1174" s="32"/>
      <c r="N1174" s="79"/>
      <c r="O1174" s="32"/>
      <c r="P1174" s="32"/>
      <c r="Q1174" s="32"/>
      <c r="R1174" s="32"/>
      <c r="S1174" s="32"/>
      <c r="T1174" s="32"/>
      <c r="U1174" s="32"/>
      <c r="V1174" s="32"/>
    </row>
    <row r="1175" spans="1:22" s="29" customFormat="1" x14ac:dyDescent="0.25">
      <c r="A1175" s="32"/>
      <c r="B1175" s="28"/>
      <c r="C1175"/>
      <c r="D1175"/>
      <c r="F1175" s="30"/>
      <c r="I1175" s="28"/>
      <c r="K1175" s="31"/>
      <c r="L1175" s="31"/>
      <c r="M1175" s="32"/>
      <c r="N1175" s="79"/>
      <c r="O1175" s="32"/>
      <c r="P1175" s="32"/>
      <c r="Q1175" s="32"/>
      <c r="R1175" s="32"/>
      <c r="S1175" s="32"/>
      <c r="T1175" s="32"/>
      <c r="U1175" s="32"/>
      <c r="V1175" s="32"/>
    </row>
    <row r="1176" spans="1:22" s="29" customFormat="1" x14ac:dyDescent="0.25">
      <c r="A1176" s="32"/>
      <c r="B1176" s="28"/>
      <c r="C1176"/>
      <c r="D1176"/>
      <c r="F1176" s="30"/>
      <c r="I1176" s="28"/>
      <c r="K1176" s="31"/>
      <c r="L1176" s="31"/>
      <c r="M1176" s="32"/>
      <c r="N1176" s="79"/>
      <c r="O1176" s="32"/>
      <c r="P1176" s="32"/>
      <c r="Q1176" s="32"/>
      <c r="R1176" s="32"/>
      <c r="S1176" s="32"/>
      <c r="T1176" s="32"/>
      <c r="U1176" s="32"/>
      <c r="V1176" s="32"/>
    </row>
    <row r="1177" spans="1:22" s="29" customFormat="1" x14ac:dyDescent="0.25">
      <c r="A1177" s="32"/>
      <c r="B1177" s="28"/>
      <c r="C1177"/>
      <c r="D1177"/>
      <c r="F1177" s="30"/>
      <c r="I1177" s="28"/>
      <c r="K1177" s="31"/>
      <c r="L1177" s="31"/>
      <c r="M1177" s="32"/>
      <c r="N1177" s="79"/>
      <c r="O1177" s="32"/>
      <c r="P1177" s="32"/>
      <c r="Q1177" s="32"/>
      <c r="R1177" s="32"/>
      <c r="S1177" s="32"/>
      <c r="T1177" s="32"/>
      <c r="U1177" s="32"/>
      <c r="V1177" s="32"/>
    </row>
    <row r="1178" spans="1:22" s="29" customFormat="1" x14ac:dyDescent="0.25">
      <c r="A1178" s="32"/>
      <c r="B1178" s="28"/>
      <c r="C1178"/>
      <c r="D1178"/>
      <c r="F1178" s="30"/>
      <c r="I1178" s="28"/>
      <c r="K1178" s="31"/>
      <c r="L1178" s="31"/>
      <c r="M1178" s="32"/>
      <c r="N1178" s="79"/>
      <c r="O1178" s="32"/>
      <c r="P1178" s="32"/>
      <c r="Q1178" s="32"/>
      <c r="R1178" s="32"/>
      <c r="S1178" s="32"/>
      <c r="T1178" s="32"/>
      <c r="U1178" s="32"/>
      <c r="V1178" s="32"/>
    </row>
    <row r="1179" spans="1:22" s="29" customFormat="1" x14ac:dyDescent="0.25">
      <c r="A1179" s="32"/>
      <c r="B1179" s="28"/>
      <c r="C1179"/>
      <c r="D1179"/>
      <c r="F1179" s="30"/>
      <c r="I1179" s="28"/>
      <c r="K1179" s="31"/>
      <c r="L1179" s="31"/>
      <c r="M1179" s="32"/>
      <c r="N1179" s="79"/>
      <c r="O1179" s="32"/>
      <c r="P1179" s="32"/>
      <c r="Q1179" s="32"/>
      <c r="R1179" s="32"/>
      <c r="S1179" s="32"/>
      <c r="T1179" s="32"/>
      <c r="U1179" s="32"/>
      <c r="V1179" s="32"/>
    </row>
    <row r="1180" spans="1:22" s="29" customFormat="1" x14ac:dyDescent="0.25">
      <c r="A1180" s="32"/>
      <c r="B1180" s="28"/>
      <c r="C1180"/>
      <c r="D1180"/>
      <c r="F1180" s="30"/>
      <c r="I1180" s="28"/>
      <c r="K1180" s="31"/>
      <c r="L1180" s="31"/>
      <c r="M1180" s="32"/>
      <c r="N1180" s="79"/>
      <c r="O1180" s="32"/>
      <c r="P1180" s="32"/>
      <c r="Q1180" s="32"/>
      <c r="R1180" s="32"/>
      <c r="S1180" s="32"/>
      <c r="T1180" s="32"/>
      <c r="U1180" s="32"/>
      <c r="V1180" s="32"/>
    </row>
    <row r="1181" spans="1:22" s="29" customFormat="1" x14ac:dyDescent="0.25">
      <c r="A1181" s="32"/>
      <c r="B1181" s="28"/>
      <c r="C1181"/>
      <c r="D1181"/>
      <c r="F1181" s="30"/>
      <c r="I1181" s="28"/>
      <c r="K1181" s="31"/>
      <c r="L1181" s="31"/>
      <c r="M1181" s="32"/>
      <c r="N1181" s="79"/>
      <c r="O1181" s="32"/>
      <c r="P1181" s="32"/>
      <c r="Q1181" s="32"/>
      <c r="R1181" s="32"/>
      <c r="S1181" s="32"/>
      <c r="T1181" s="32"/>
      <c r="U1181" s="32"/>
      <c r="V1181" s="32"/>
    </row>
    <row r="1182" spans="1:22" s="29" customFormat="1" x14ac:dyDescent="0.25">
      <c r="A1182" s="32"/>
      <c r="B1182" s="28"/>
      <c r="C1182"/>
      <c r="D1182"/>
      <c r="F1182" s="30"/>
      <c r="I1182" s="28"/>
      <c r="K1182" s="31"/>
      <c r="L1182" s="31"/>
      <c r="M1182" s="32"/>
      <c r="N1182" s="79"/>
      <c r="O1182" s="32"/>
      <c r="P1182" s="32"/>
      <c r="Q1182" s="32"/>
      <c r="R1182" s="32"/>
      <c r="S1182" s="32"/>
      <c r="T1182" s="32"/>
      <c r="U1182" s="32"/>
      <c r="V1182" s="32"/>
    </row>
    <row r="1183" spans="1:22" s="29" customFormat="1" x14ac:dyDescent="0.25">
      <c r="A1183" s="32"/>
      <c r="B1183" s="28"/>
      <c r="C1183"/>
      <c r="D1183"/>
      <c r="F1183" s="30"/>
      <c r="I1183" s="28"/>
      <c r="K1183" s="31"/>
      <c r="L1183" s="31"/>
      <c r="M1183" s="32"/>
      <c r="N1183" s="79"/>
      <c r="O1183" s="32"/>
      <c r="P1183" s="32"/>
      <c r="Q1183" s="32"/>
      <c r="R1183" s="32"/>
      <c r="S1183" s="32"/>
      <c r="T1183" s="32"/>
      <c r="U1183" s="32"/>
      <c r="V1183" s="32"/>
    </row>
    <row r="1184" spans="1:22" s="29" customFormat="1" x14ac:dyDescent="0.25">
      <c r="A1184" s="32"/>
      <c r="B1184" s="28"/>
      <c r="C1184"/>
      <c r="D1184"/>
      <c r="F1184" s="30"/>
      <c r="I1184" s="28"/>
      <c r="K1184" s="31"/>
      <c r="L1184" s="31"/>
      <c r="M1184" s="32"/>
      <c r="N1184" s="79"/>
      <c r="O1184" s="32"/>
      <c r="P1184" s="32"/>
      <c r="Q1184" s="32"/>
      <c r="R1184" s="32"/>
      <c r="S1184" s="32"/>
      <c r="T1184" s="32"/>
      <c r="U1184" s="32"/>
      <c r="V1184" s="32"/>
    </row>
    <row r="1185" spans="1:22" s="29" customFormat="1" x14ac:dyDescent="0.25">
      <c r="A1185" s="32"/>
      <c r="B1185" s="28"/>
      <c r="C1185"/>
      <c r="D1185"/>
      <c r="F1185" s="30"/>
      <c r="I1185" s="28"/>
      <c r="K1185" s="31"/>
      <c r="L1185" s="31"/>
      <c r="M1185" s="32"/>
      <c r="N1185" s="79"/>
      <c r="O1185" s="32"/>
      <c r="P1185" s="32"/>
      <c r="Q1185" s="32"/>
      <c r="R1185" s="32"/>
      <c r="S1185" s="32"/>
      <c r="T1185" s="32"/>
      <c r="U1185" s="32"/>
      <c r="V1185" s="32"/>
    </row>
    <row r="1186" spans="1:22" s="29" customFormat="1" x14ac:dyDescent="0.25">
      <c r="A1186" s="32"/>
      <c r="B1186" s="28"/>
      <c r="C1186"/>
      <c r="D1186"/>
      <c r="F1186" s="30"/>
      <c r="I1186" s="28"/>
      <c r="K1186" s="31"/>
      <c r="L1186" s="31"/>
      <c r="M1186" s="32"/>
      <c r="N1186" s="79"/>
      <c r="O1186" s="32"/>
      <c r="P1186" s="32"/>
      <c r="Q1186" s="32"/>
      <c r="R1186" s="32"/>
      <c r="S1186" s="32"/>
      <c r="T1186" s="32"/>
      <c r="U1186" s="32"/>
      <c r="V1186" s="32"/>
    </row>
    <row r="1187" spans="1:22" s="29" customFormat="1" x14ac:dyDescent="0.25">
      <c r="A1187" s="32"/>
      <c r="B1187" s="28"/>
      <c r="C1187"/>
      <c r="D1187"/>
      <c r="F1187" s="30"/>
      <c r="I1187" s="28"/>
      <c r="K1187" s="31"/>
      <c r="L1187" s="31"/>
      <c r="M1187" s="32"/>
      <c r="N1187" s="79"/>
      <c r="O1187" s="32"/>
      <c r="P1187" s="32"/>
      <c r="Q1187" s="32"/>
      <c r="R1187" s="32"/>
      <c r="S1187" s="32"/>
      <c r="T1187" s="32"/>
      <c r="U1187" s="32"/>
      <c r="V1187" s="32"/>
    </row>
    <row r="1188" spans="1:22" s="29" customFormat="1" x14ac:dyDescent="0.25">
      <c r="A1188" s="32"/>
      <c r="B1188" s="28"/>
      <c r="C1188"/>
      <c r="D1188"/>
      <c r="F1188" s="30"/>
      <c r="I1188" s="28"/>
      <c r="K1188" s="31"/>
      <c r="L1188" s="31"/>
      <c r="M1188" s="32"/>
      <c r="N1188" s="79"/>
      <c r="O1188" s="32"/>
      <c r="P1188" s="32"/>
      <c r="Q1188" s="32"/>
      <c r="R1188" s="32"/>
      <c r="S1188" s="32"/>
      <c r="T1188" s="32"/>
      <c r="U1188" s="32"/>
      <c r="V1188" s="32"/>
    </row>
    <row r="1189" spans="1:22" s="29" customFormat="1" x14ac:dyDescent="0.25">
      <c r="A1189" s="32"/>
      <c r="B1189" s="28"/>
      <c r="C1189"/>
      <c r="D1189"/>
      <c r="F1189" s="30"/>
      <c r="I1189" s="28"/>
      <c r="K1189" s="31"/>
      <c r="L1189" s="31"/>
      <c r="M1189" s="32"/>
      <c r="N1189" s="79"/>
      <c r="O1189" s="32"/>
      <c r="P1189" s="32"/>
      <c r="Q1189" s="32"/>
      <c r="R1189" s="32"/>
      <c r="S1189" s="32"/>
      <c r="T1189" s="32"/>
      <c r="U1189" s="32"/>
      <c r="V1189" s="32"/>
    </row>
    <row r="1190" spans="1:22" s="29" customFormat="1" x14ac:dyDescent="0.25">
      <c r="A1190" s="32"/>
      <c r="B1190" s="28"/>
      <c r="C1190"/>
      <c r="D1190"/>
      <c r="F1190" s="30"/>
      <c r="I1190" s="28"/>
      <c r="K1190" s="31"/>
      <c r="L1190" s="31"/>
      <c r="M1190" s="32"/>
      <c r="N1190" s="79"/>
      <c r="O1190" s="32"/>
      <c r="P1190" s="32"/>
      <c r="Q1190" s="32"/>
      <c r="R1190" s="32"/>
      <c r="S1190" s="32"/>
      <c r="T1190" s="32"/>
      <c r="U1190" s="32"/>
      <c r="V1190" s="32"/>
    </row>
    <row r="1191" spans="1:22" s="29" customFormat="1" x14ac:dyDescent="0.25">
      <c r="A1191" s="32"/>
      <c r="B1191" s="28"/>
      <c r="C1191"/>
      <c r="D1191"/>
      <c r="F1191" s="30"/>
      <c r="I1191" s="28"/>
      <c r="K1191" s="31"/>
      <c r="L1191" s="31"/>
      <c r="M1191" s="32"/>
      <c r="N1191" s="79"/>
      <c r="O1191" s="32"/>
      <c r="P1191" s="32"/>
      <c r="Q1191" s="32"/>
      <c r="R1191" s="32"/>
      <c r="S1191" s="32"/>
      <c r="T1191" s="32"/>
      <c r="U1191" s="32"/>
      <c r="V1191" s="32"/>
    </row>
    <row r="1192" spans="1:22" s="29" customFormat="1" x14ac:dyDescent="0.25">
      <c r="A1192" s="32"/>
      <c r="B1192" s="28"/>
      <c r="C1192"/>
      <c r="D1192"/>
      <c r="F1192" s="30"/>
      <c r="I1192" s="28"/>
      <c r="K1192" s="31"/>
      <c r="L1192" s="31"/>
      <c r="M1192" s="32"/>
      <c r="N1192" s="79"/>
      <c r="O1192" s="32"/>
      <c r="P1192" s="32"/>
      <c r="Q1192" s="32"/>
      <c r="R1192" s="32"/>
      <c r="S1192" s="32"/>
      <c r="T1192" s="32"/>
      <c r="U1192" s="32"/>
      <c r="V1192" s="32"/>
    </row>
    <row r="1193" spans="1:22" s="29" customFormat="1" x14ac:dyDescent="0.25">
      <c r="A1193" s="32"/>
      <c r="B1193" s="28"/>
      <c r="C1193"/>
      <c r="D1193"/>
      <c r="F1193" s="30"/>
      <c r="I1193" s="28"/>
      <c r="K1193" s="31"/>
      <c r="L1193" s="31"/>
      <c r="M1193" s="32"/>
      <c r="N1193" s="79"/>
      <c r="O1193" s="32"/>
      <c r="P1193" s="32"/>
      <c r="Q1193" s="32"/>
      <c r="R1193" s="32"/>
      <c r="S1193" s="32"/>
      <c r="T1193" s="32"/>
      <c r="U1193" s="32"/>
      <c r="V1193" s="32"/>
    </row>
    <row r="1194" spans="1:22" s="29" customFormat="1" x14ac:dyDescent="0.25">
      <c r="A1194" s="32"/>
      <c r="B1194" s="28"/>
      <c r="C1194"/>
      <c r="D1194"/>
      <c r="F1194" s="30"/>
      <c r="I1194" s="28"/>
      <c r="K1194" s="31"/>
      <c r="L1194" s="31"/>
      <c r="M1194" s="32"/>
      <c r="N1194" s="79"/>
      <c r="O1194" s="32"/>
      <c r="P1194" s="32"/>
      <c r="Q1194" s="32"/>
      <c r="R1194" s="32"/>
      <c r="S1194" s="32"/>
      <c r="T1194" s="32"/>
      <c r="U1194" s="32"/>
      <c r="V1194" s="32"/>
    </row>
    <row r="1195" spans="1:22" s="29" customFormat="1" x14ac:dyDescent="0.25">
      <c r="A1195" s="32"/>
      <c r="B1195" s="28"/>
      <c r="C1195"/>
      <c r="D1195"/>
      <c r="F1195" s="30"/>
      <c r="I1195" s="28"/>
      <c r="K1195" s="31"/>
      <c r="L1195" s="31"/>
      <c r="M1195" s="32"/>
      <c r="N1195" s="79"/>
      <c r="O1195" s="32"/>
      <c r="P1195" s="32"/>
      <c r="Q1195" s="32"/>
      <c r="R1195" s="32"/>
      <c r="S1195" s="32"/>
      <c r="T1195" s="32"/>
      <c r="U1195" s="32"/>
      <c r="V1195" s="32"/>
    </row>
    <row r="1196" spans="1:22" s="29" customFormat="1" x14ac:dyDescent="0.25">
      <c r="A1196" s="32"/>
      <c r="B1196" s="28"/>
      <c r="C1196"/>
      <c r="D1196"/>
      <c r="F1196" s="30"/>
      <c r="I1196" s="28"/>
      <c r="K1196" s="31"/>
      <c r="L1196" s="31"/>
      <c r="M1196" s="32"/>
      <c r="N1196" s="79"/>
      <c r="O1196" s="32"/>
      <c r="P1196" s="32"/>
      <c r="Q1196" s="32"/>
      <c r="R1196" s="32"/>
      <c r="S1196" s="32"/>
      <c r="T1196" s="32"/>
      <c r="U1196" s="32"/>
      <c r="V1196" s="32"/>
    </row>
    <row r="1197" spans="1:22" s="29" customFormat="1" x14ac:dyDescent="0.25">
      <c r="A1197" s="32"/>
      <c r="B1197" s="28"/>
      <c r="C1197"/>
      <c r="D1197"/>
      <c r="F1197" s="30"/>
      <c r="I1197" s="28"/>
      <c r="K1197" s="31"/>
      <c r="L1197" s="31"/>
      <c r="M1197" s="32"/>
      <c r="N1197" s="79"/>
      <c r="O1197" s="32"/>
      <c r="P1197" s="32"/>
      <c r="Q1197" s="32"/>
      <c r="R1197" s="32"/>
      <c r="S1197" s="32"/>
      <c r="T1197" s="32"/>
      <c r="U1197" s="32"/>
      <c r="V1197" s="32"/>
    </row>
    <row r="1198" spans="1:22" s="29" customFormat="1" x14ac:dyDescent="0.25">
      <c r="A1198" s="32"/>
      <c r="B1198" s="28"/>
      <c r="C1198"/>
      <c r="D1198"/>
      <c r="F1198" s="30"/>
      <c r="I1198" s="28"/>
      <c r="K1198" s="31"/>
      <c r="L1198" s="31"/>
      <c r="M1198" s="32"/>
      <c r="N1198" s="79"/>
      <c r="O1198" s="32"/>
      <c r="P1198" s="32"/>
      <c r="Q1198" s="32"/>
      <c r="R1198" s="32"/>
      <c r="S1198" s="32"/>
      <c r="T1198" s="32"/>
      <c r="U1198" s="32"/>
      <c r="V1198" s="32"/>
    </row>
    <row r="1199" spans="1:22" s="29" customFormat="1" x14ac:dyDescent="0.25">
      <c r="A1199" s="32"/>
      <c r="B1199" s="28"/>
      <c r="C1199"/>
      <c r="D1199"/>
      <c r="F1199" s="30"/>
      <c r="I1199" s="28"/>
      <c r="K1199" s="31"/>
      <c r="L1199" s="31"/>
      <c r="M1199" s="32"/>
      <c r="N1199" s="79"/>
      <c r="O1199" s="32"/>
      <c r="P1199" s="32"/>
      <c r="Q1199" s="32"/>
      <c r="R1199" s="32"/>
      <c r="S1199" s="32"/>
      <c r="T1199" s="32"/>
      <c r="U1199" s="32"/>
      <c r="V1199" s="32"/>
    </row>
    <row r="1200" spans="1:22" s="29" customFormat="1" x14ac:dyDescent="0.25">
      <c r="A1200" s="32"/>
      <c r="B1200" s="28"/>
      <c r="C1200"/>
      <c r="D1200"/>
      <c r="F1200" s="30"/>
      <c r="I1200" s="28"/>
      <c r="K1200" s="31"/>
      <c r="L1200" s="31"/>
      <c r="M1200" s="32"/>
      <c r="N1200" s="79"/>
      <c r="O1200" s="32"/>
      <c r="P1200" s="32"/>
      <c r="Q1200" s="32"/>
      <c r="R1200" s="32"/>
      <c r="S1200" s="32"/>
      <c r="T1200" s="32"/>
      <c r="U1200" s="32"/>
      <c r="V1200" s="32"/>
    </row>
    <row r="1201" spans="1:22" s="29" customFormat="1" x14ac:dyDescent="0.25">
      <c r="A1201" s="32"/>
      <c r="B1201" s="28"/>
      <c r="C1201"/>
      <c r="D1201"/>
      <c r="F1201" s="30"/>
      <c r="I1201" s="28"/>
      <c r="K1201" s="31"/>
      <c r="L1201" s="31"/>
      <c r="M1201" s="32"/>
      <c r="N1201" s="79"/>
      <c r="O1201" s="32"/>
      <c r="P1201" s="32"/>
      <c r="Q1201" s="32"/>
      <c r="R1201" s="32"/>
      <c r="S1201" s="32"/>
      <c r="T1201" s="32"/>
      <c r="U1201" s="32"/>
      <c r="V1201" s="32"/>
    </row>
    <row r="1202" spans="1:22" s="29" customFormat="1" x14ac:dyDescent="0.25">
      <c r="A1202" s="32"/>
      <c r="B1202" s="28"/>
      <c r="C1202"/>
      <c r="D1202"/>
      <c r="F1202" s="30"/>
      <c r="I1202" s="28"/>
      <c r="K1202" s="31"/>
      <c r="L1202" s="31"/>
      <c r="M1202" s="32"/>
      <c r="N1202" s="79"/>
      <c r="O1202" s="32"/>
      <c r="P1202" s="32"/>
      <c r="Q1202" s="32"/>
      <c r="R1202" s="32"/>
      <c r="S1202" s="32"/>
      <c r="T1202" s="32"/>
      <c r="U1202" s="32"/>
      <c r="V1202" s="32"/>
    </row>
    <row r="1203" spans="1:22" s="29" customFormat="1" x14ac:dyDescent="0.25">
      <c r="A1203" s="32"/>
      <c r="B1203" s="28"/>
      <c r="C1203"/>
      <c r="D1203"/>
      <c r="F1203" s="30"/>
      <c r="I1203" s="28"/>
      <c r="K1203" s="31"/>
      <c r="L1203" s="31"/>
      <c r="M1203" s="32"/>
      <c r="N1203" s="79"/>
      <c r="O1203" s="32"/>
      <c r="P1203" s="32"/>
      <c r="Q1203" s="32"/>
      <c r="R1203" s="32"/>
      <c r="S1203" s="32"/>
      <c r="T1203" s="32"/>
      <c r="U1203" s="32"/>
      <c r="V1203" s="32"/>
    </row>
    <row r="1204" spans="1:22" s="29" customFormat="1" x14ac:dyDescent="0.25">
      <c r="A1204" s="32"/>
      <c r="B1204" s="28"/>
      <c r="C1204"/>
      <c r="D1204"/>
      <c r="F1204" s="30"/>
      <c r="I1204" s="28"/>
      <c r="K1204" s="31"/>
      <c r="L1204" s="31"/>
      <c r="M1204" s="32"/>
      <c r="N1204" s="79"/>
      <c r="O1204" s="32"/>
      <c r="P1204" s="32"/>
      <c r="Q1204" s="32"/>
      <c r="R1204" s="32"/>
      <c r="S1204" s="32"/>
      <c r="T1204" s="32"/>
      <c r="U1204" s="32"/>
      <c r="V1204" s="32"/>
    </row>
    <row r="1205" spans="1:22" s="29" customFormat="1" x14ac:dyDescent="0.25">
      <c r="A1205" s="32"/>
      <c r="B1205" s="28"/>
      <c r="C1205"/>
      <c r="D1205"/>
      <c r="F1205" s="30"/>
      <c r="I1205" s="28"/>
      <c r="K1205" s="31"/>
      <c r="L1205" s="31"/>
      <c r="M1205" s="32"/>
      <c r="N1205" s="79"/>
      <c r="O1205" s="32"/>
      <c r="P1205" s="32"/>
      <c r="Q1205" s="32"/>
      <c r="R1205" s="32"/>
      <c r="S1205" s="32"/>
      <c r="T1205" s="32"/>
      <c r="U1205" s="32"/>
      <c r="V1205" s="32"/>
    </row>
    <row r="1206" spans="1:22" s="29" customFormat="1" x14ac:dyDescent="0.25">
      <c r="A1206" s="32"/>
      <c r="B1206" s="28"/>
      <c r="C1206"/>
      <c r="D1206"/>
      <c r="F1206" s="30"/>
      <c r="I1206" s="28"/>
      <c r="K1206" s="31"/>
      <c r="L1206" s="31"/>
      <c r="M1206" s="32"/>
      <c r="N1206" s="79"/>
      <c r="O1206" s="32"/>
      <c r="P1206" s="32"/>
      <c r="Q1206" s="32"/>
      <c r="R1206" s="32"/>
      <c r="S1206" s="32"/>
      <c r="T1206" s="32"/>
      <c r="U1206" s="32"/>
      <c r="V1206" s="32"/>
    </row>
    <row r="1207" spans="1:22" s="29" customFormat="1" x14ac:dyDescent="0.25">
      <c r="A1207" s="32"/>
      <c r="B1207" s="28"/>
      <c r="C1207"/>
      <c r="D1207"/>
      <c r="F1207" s="30"/>
      <c r="I1207" s="28"/>
      <c r="K1207" s="31"/>
      <c r="L1207" s="31"/>
      <c r="M1207" s="32"/>
      <c r="N1207" s="79"/>
      <c r="O1207" s="32"/>
      <c r="P1207" s="32"/>
      <c r="Q1207" s="32"/>
      <c r="R1207" s="32"/>
      <c r="S1207" s="32"/>
      <c r="T1207" s="32"/>
      <c r="U1207" s="32"/>
      <c r="V1207" s="32"/>
    </row>
    <row r="1208" spans="1:22" s="29" customFormat="1" x14ac:dyDescent="0.25">
      <c r="A1208" s="32"/>
      <c r="B1208" s="28"/>
      <c r="C1208"/>
      <c r="D1208"/>
      <c r="F1208" s="30"/>
      <c r="I1208" s="28"/>
      <c r="K1208" s="31"/>
      <c r="L1208" s="31"/>
      <c r="M1208" s="32"/>
      <c r="N1208" s="79"/>
      <c r="O1208" s="32"/>
      <c r="P1208" s="32"/>
      <c r="Q1208" s="32"/>
      <c r="R1208" s="32"/>
      <c r="S1208" s="32"/>
      <c r="T1208" s="32"/>
      <c r="U1208" s="32"/>
      <c r="V1208" s="32"/>
    </row>
    <row r="1209" spans="1:22" s="29" customFormat="1" x14ac:dyDescent="0.25">
      <c r="A1209" s="32"/>
      <c r="B1209" s="28"/>
      <c r="C1209"/>
      <c r="D1209"/>
      <c r="F1209" s="30"/>
      <c r="I1209" s="28"/>
      <c r="K1209" s="31"/>
      <c r="L1209" s="31"/>
      <c r="M1209" s="32"/>
      <c r="N1209" s="79"/>
      <c r="O1209" s="32"/>
      <c r="P1209" s="32"/>
      <c r="Q1209" s="32"/>
      <c r="R1209" s="32"/>
      <c r="S1209" s="32"/>
      <c r="T1209" s="32"/>
      <c r="U1209" s="32"/>
      <c r="V1209" s="32"/>
    </row>
    <row r="1210" spans="1:22" s="29" customFormat="1" x14ac:dyDescent="0.25">
      <c r="A1210" s="32"/>
      <c r="B1210" s="28"/>
      <c r="C1210"/>
      <c r="D1210"/>
      <c r="F1210" s="30"/>
      <c r="I1210" s="28"/>
      <c r="K1210" s="31"/>
      <c r="L1210" s="31"/>
      <c r="M1210" s="32"/>
      <c r="N1210" s="79"/>
      <c r="O1210" s="32"/>
      <c r="P1210" s="32"/>
      <c r="Q1210" s="32"/>
      <c r="R1210" s="32"/>
      <c r="S1210" s="32"/>
      <c r="T1210" s="32"/>
      <c r="U1210" s="32"/>
      <c r="V1210" s="32"/>
    </row>
    <row r="1211" spans="1:22" s="29" customFormat="1" x14ac:dyDescent="0.25">
      <c r="A1211" s="32"/>
      <c r="B1211" s="28"/>
      <c r="C1211"/>
      <c r="D1211"/>
      <c r="F1211" s="30"/>
      <c r="I1211" s="28"/>
      <c r="K1211" s="31"/>
      <c r="L1211" s="31"/>
      <c r="M1211" s="32"/>
      <c r="N1211" s="79"/>
      <c r="O1211" s="32"/>
      <c r="P1211" s="32"/>
      <c r="Q1211" s="32"/>
      <c r="R1211" s="32"/>
      <c r="S1211" s="32"/>
      <c r="T1211" s="32"/>
      <c r="U1211" s="32"/>
      <c r="V1211" s="32"/>
    </row>
    <row r="1212" spans="1:22" s="29" customFormat="1" x14ac:dyDescent="0.25">
      <c r="A1212" s="32"/>
      <c r="B1212" s="28"/>
      <c r="C1212"/>
      <c r="D1212"/>
      <c r="F1212" s="30"/>
      <c r="I1212" s="28"/>
      <c r="K1212" s="31"/>
      <c r="L1212" s="31"/>
      <c r="M1212" s="32"/>
      <c r="N1212" s="79"/>
      <c r="O1212" s="32"/>
      <c r="P1212" s="32"/>
      <c r="Q1212" s="32"/>
      <c r="R1212" s="32"/>
      <c r="S1212" s="32"/>
      <c r="T1212" s="32"/>
      <c r="U1212" s="32"/>
      <c r="V1212" s="32"/>
    </row>
    <row r="1213" spans="1:22" s="29" customFormat="1" x14ac:dyDescent="0.25">
      <c r="A1213" s="32"/>
      <c r="B1213" s="28"/>
      <c r="C1213"/>
      <c r="D1213"/>
      <c r="F1213" s="30"/>
      <c r="I1213" s="28"/>
      <c r="K1213" s="31"/>
      <c r="L1213" s="31"/>
      <c r="M1213" s="32"/>
      <c r="N1213" s="79"/>
      <c r="O1213" s="32"/>
      <c r="P1213" s="32"/>
      <c r="Q1213" s="32"/>
      <c r="R1213" s="32"/>
      <c r="S1213" s="32"/>
      <c r="T1213" s="32"/>
      <c r="U1213" s="32"/>
      <c r="V1213" s="32"/>
    </row>
    <row r="1214" spans="1:22" s="29" customFormat="1" x14ac:dyDescent="0.25">
      <c r="A1214" s="32"/>
      <c r="B1214" s="28"/>
      <c r="C1214"/>
      <c r="D1214"/>
      <c r="F1214" s="30"/>
      <c r="I1214" s="28"/>
      <c r="K1214" s="31"/>
      <c r="L1214" s="31"/>
      <c r="M1214" s="32"/>
      <c r="N1214" s="79"/>
      <c r="O1214" s="32"/>
      <c r="P1214" s="32"/>
      <c r="Q1214" s="32"/>
      <c r="R1214" s="32"/>
      <c r="S1214" s="32"/>
      <c r="T1214" s="32"/>
      <c r="U1214" s="32"/>
      <c r="V1214" s="32"/>
    </row>
    <row r="1215" spans="1:22" s="29" customFormat="1" x14ac:dyDescent="0.25">
      <c r="A1215" s="32"/>
      <c r="B1215" s="28"/>
      <c r="C1215"/>
      <c r="D1215"/>
      <c r="F1215" s="30"/>
      <c r="I1215" s="28"/>
      <c r="K1215" s="31"/>
      <c r="L1215" s="31"/>
      <c r="M1215" s="32"/>
      <c r="N1215" s="79"/>
      <c r="O1215" s="32"/>
      <c r="P1215" s="32"/>
      <c r="Q1215" s="32"/>
      <c r="R1215" s="32"/>
      <c r="S1215" s="32"/>
      <c r="T1215" s="32"/>
      <c r="U1215" s="32"/>
      <c r="V1215" s="32"/>
    </row>
    <row r="1216" spans="1:22" s="29" customFormat="1" x14ac:dyDescent="0.25">
      <c r="A1216" s="32"/>
      <c r="B1216" s="28"/>
      <c r="C1216"/>
      <c r="D1216"/>
      <c r="F1216" s="30"/>
      <c r="I1216" s="28"/>
      <c r="K1216" s="31"/>
      <c r="L1216" s="31"/>
      <c r="M1216" s="32"/>
      <c r="N1216" s="79"/>
      <c r="O1216" s="32"/>
      <c r="P1216" s="32"/>
      <c r="Q1216" s="32"/>
      <c r="R1216" s="32"/>
      <c r="S1216" s="32"/>
      <c r="T1216" s="32"/>
      <c r="U1216" s="32"/>
      <c r="V1216" s="32"/>
    </row>
    <row r="1217" spans="1:22" s="29" customFormat="1" x14ac:dyDescent="0.25">
      <c r="A1217" s="32"/>
      <c r="B1217" s="28"/>
      <c r="C1217"/>
      <c r="D1217"/>
      <c r="F1217" s="30"/>
      <c r="I1217" s="28"/>
      <c r="K1217" s="31"/>
      <c r="L1217" s="31"/>
      <c r="M1217" s="32"/>
      <c r="N1217" s="79"/>
      <c r="O1217" s="32"/>
      <c r="P1217" s="32"/>
      <c r="Q1217" s="32"/>
      <c r="R1217" s="32"/>
      <c r="S1217" s="32"/>
      <c r="T1217" s="32"/>
      <c r="U1217" s="32"/>
      <c r="V1217" s="32"/>
    </row>
    <row r="1218" spans="1:22" s="29" customFormat="1" x14ac:dyDescent="0.25">
      <c r="A1218" s="32"/>
      <c r="B1218" s="28"/>
      <c r="C1218"/>
      <c r="D1218"/>
      <c r="F1218" s="30"/>
      <c r="I1218" s="28"/>
      <c r="K1218" s="31"/>
      <c r="L1218" s="31"/>
      <c r="M1218" s="32"/>
      <c r="N1218" s="79"/>
      <c r="O1218" s="32"/>
      <c r="P1218" s="32"/>
      <c r="Q1218" s="32"/>
      <c r="R1218" s="32"/>
      <c r="S1218" s="32"/>
      <c r="T1218" s="32"/>
      <c r="U1218" s="32"/>
      <c r="V1218" s="32"/>
    </row>
    <row r="1219" spans="1:22" s="29" customFormat="1" x14ac:dyDescent="0.25">
      <c r="A1219" s="32"/>
      <c r="B1219" s="28"/>
      <c r="C1219"/>
      <c r="D1219"/>
      <c r="F1219" s="30"/>
      <c r="I1219" s="28"/>
      <c r="K1219" s="31"/>
      <c r="L1219" s="31"/>
      <c r="M1219" s="32"/>
      <c r="N1219" s="79"/>
      <c r="O1219" s="32"/>
      <c r="P1219" s="32"/>
      <c r="Q1219" s="32"/>
      <c r="R1219" s="32"/>
      <c r="S1219" s="32"/>
      <c r="T1219" s="32"/>
      <c r="U1219" s="32"/>
      <c r="V1219" s="32"/>
    </row>
    <row r="1220" spans="1:22" s="29" customFormat="1" x14ac:dyDescent="0.25">
      <c r="A1220" s="32"/>
      <c r="B1220" s="28"/>
      <c r="C1220"/>
      <c r="D1220"/>
      <c r="F1220" s="30"/>
      <c r="I1220" s="28"/>
      <c r="K1220" s="31"/>
      <c r="L1220" s="31"/>
      <c r="M1220" s="32"/>
      <c r="N1220" s="79"/>
      <c r="O1220" s="32"/>
      <c r="P1220" s="32"/>
      <c r="Q1220" s="32"/>
      <c r="R1220" s="32"/>
      <c r="S1220" s="32"/>
      <c r="T1220" s="32"/>
      <c r="U1220" s="32"/>
      <c r="V1220" s="32"/>
    </row>
    <row r="1221" spans="1:22" s="29" customFormat="1" x14ac:dyDescent="0.25">
      <c r="A1221" s="32"/>
      <c r="B1221" s="28"/>
      <c r="C1221"/>
      <c r="D1221"/>
      <c r="F1221" s="30"/>
      <c r="I1221" s="28"/>
      <c r="K1221" s="31"/>
      <c r="L1221" s="31"/>
      <c r="M1221" s="32"/>
      <c r="N1221" s="79"/>
      <c r="O1221" s="32"/>
      <c r="P1221" s="32"/>
      <c r="Q1221" s="32"/>
      <c r="R1221" s="32"/>
      <c r="S1221" s="32"/>
      <c r="T1221" s="32"/>
      <c r="U1221" s="32"/>
      <c r="V1221" s="32"/>
    </row>
    <row r="1222" spans="1:22" s="29" customFormat="1" x14ac:dyDescent="0.25">
      <c r="A1222" s="32"/>
      <c r="B1222" s="28"/>
      <c r="C1222"/>
      <c r="D1222"/>
      <c r="F1222" s="30"/>
      <c r="I1222" s="28"/>
      <c r="K1222" s="31"/>
      <c r="L1222" s="31"/>
      <c r="M1222" s="32"/>
      <c r="N1222" s="79"/>
      <c r="O1222" s="32"/>
      <c r="P1222" s="32"/>
      <c r="Q1222" s="32"/>
      <c r="R1222" s="32"/>
      <c r="S1222" s="32"/>
      <c r="T1222" s="32"/>
      <c r="U1222" s="32"/>
      <c r="V1222" s="32"/>
    </row>
    <row r="1223" spans="1:22" s="29" customFormat="1" x14ac:dyDescent="0.25">
      <c r="A1223" s="32"/>
      <c r="B1223" s="28"/>
      <c r="C1223"/>
      <c r="D1223"/>
      <c r="F1223" s="30"/>
      <c r="I1223" s="28"/>
      <c r="K1223" s="31"/>
      <c r="L1223" s="31"/>
      <c r="M1223" s="32"/>
      <c r="N1223" s="79"/>
      <c r="O1223" s="32"/>
      <c r="P1223" s="32"/>
      <c r="Q1223" s="32"/>
      <c r="R1223" s="32"/>
      <c r="S1223" s="32"/>
      <c r="T1223" s="32"/>
      <c r="U1223" s="32"/>
      <c r="V1223" s="32"/>
    </row>
    <row r="1224" spans="1:22" s="29" customFormat="1" x14ac:dyDescent="0.25">
      <c r="A1224" s="32"/>
      <c r="B1224" s="28"/>
      <c r="C1224"/>
      <c r="D1224"/>
      <c r="F1224" s="30"/>
      <c r="I1224" s="28"/>
      <c r="K1224" s="31"/>
      <c r="L1224" s="31"/>
      <c r="M1224" s="32"/>
      <c r="N1224" s="79"/>
      <c r="O1224" s="32"/>
      <c r="P1224" s="32"/>
      <c r="Q1224" s="32"/>
      <c r="R1224" s="32"/>
      <c r="S1224" s="32"/>
      <c r="T1224" s="32"/>
      <c r="U1224" s="32"/>
      <c r="V1224" s="32"/>
    </row>
    <row r="1225" spans="1:22" s="29" customFormat="1" x14ac:dyDescent="0.25">
      <c r="A1225" s="32"/>
      <c r="B1225" s="28"/>
      <c r="C1225"/>
      <c r="D1225"/>
      <c r="F1225" s="30"/>
      <c r="I1225" s="28"/>
      <c r="K1225" s="31"/>
      <c r="L1225" s="31"/>
      <c r="M1225" s="32"/>
      <c r="N1225" s="79"/>
      <c r="O1225" s="32"/>
      <c r="P1225" s="32"/>
      <c r="Q1225" s="32"/>
      <c r="R1225" s="32"/>
      <c r="S1225" s="32"/>
      <c r="T1225" s="32"/>
      <c r="U1225" s="32"/>
      <c r="V1225" s="32"/>
    </row>
    <row r="1226" spans="1:22" s="29" customFormat="1" x14ac:dyDescent="0.25">
      <c r="A1226" s="32"/>
      <c r="B1226" s="28"/>
      <c r="C1226"/>
      <c r="D1226"/>
      <c r="F1226" s="30"/>
      <c r="I1226" s="28"/>
      <c r="K1226" s="31"/>
      <c r="L1226" s="31"/>
      <c r="M1226" s="32"/>
      <c r="N1226" s="79"/>
      <c r="O1226" s="32"/>
      <c r="P1226" s="32"/>
      <c r="Q1226" s="32"/>
      <c r="R1226" s="32"/>
      <c r="S1226" s="32"/>
      <c r="T1226" s="32"/>
      <c r="U1226" s="32"/>
      <c r="V1226" s="32"/>
    </row>
    <row r="1227" spans="1:22" s="29" customFormat="1" x14ac:dyDescent="0.25">
      <c r="A1227" s="32"/>
      <c r="B1227" s="28"/>
      <c r="C1227"/>
      <c r="D1227"/>
      <c r="F1227" s="30"/>
      <c r="I1227" s="28"/>
      <c r="K1227" s="31"/>
      <c r="L1227" s="31"/>
      <c r="M1227" s="32"/>
      <c r="N1227" s="79"/>
      <c r="O1227" s="32"/>
      <c r="P1227" s="32"/>
      <c r="Q1227" s="32"/>
      <c r="R1227" s="32"/>
      <c r="S1227" s="32"/>
      <c r="T1227" s="32"/>
      <c r="U1227" s="32"/>
      <c r="V1227" s="32"/>
    </row>
    <row r="1228" spans="1:22" s="29" customFormat="1" x14ac:dyDescent="0.25">
      <c r="A1228" s="32"/>
      <c r="B1228" s="28"/>
      <c r="C1228"/>
      <c r="D1228"/>
      <c r="F1228" s="30"/>
      <c r="I1228" s="28"/>
      <c r="K1228" s="31"/>
      <c r="L1228" s="31"/>
      <c r="M1228" s="32"/>
      <c r="N1228" s="79"/>
      <c r="O1228" s="32"/>
      <c r="P1228" s="32"/>
      <c r="Q1228" s="32"/>
      <c r="R1228" s="32"/>
      <c r="S1228" s="32"/>
      <c r="T1228" s="32"/>
      <c r="U1228" s="32"/>
      <c r="V1228" s="32"/>
    </row>
    <row r="1229" spans="1:22" s="29" customFormat="1" x14ac:dyDescent="0.25">
      <c r="A1229" s="32"/>
      <c r="B1229" s="28"/>
      <c r="C1229"/>
      <c r="D1229"/>
      <c r="F1229" s="30"/>
      <c r="I1229" s="28"/>
      <c r="K1229" s="31"/>
      <c r="L1229" s="31"/>
      <c r="M1229" s="32"/>
      <c r="N1229" s="79"/>
      <c r="O1229" s="32"/>
      <c r="P1229" s="32"/>
      <c r="Q1229" s="32"/>
      <c r="R1229" s="32"/>
      <c r="S1229" s="32"/>
      <c r="T1229" s="32"/>
      <c r="U1229" s="32"/>
      <c r="V1229" s="32"/>
    </row>
    <row r="1230" spans="1:22" s="29" customFormat="1" x14ac:dyDescent="0.25">
      <c r="A1230" s="32"/>
      <c r="B1230" s="28"/>
      <c r="C1230"/>
      <c r="D1230"/>
      <c r="F1230" s="30"/>
      <c r="I1230" s="28"/>
      <c r="K1230" s="31"/>
      <c r="L1230" s="31"/>
      <c r="M1230" s="32"/>
      <c r="N1230" s="79"/>
      <c r="O1230" s="32"/>
      <c r="P1230" s="32"/>
      <c r="Q1230" s="32"/>
      <c r="R1230" s="32"/>
      <c r="S1230" s="32"/>
      <c r="T1230" s="32"/>
      <c r="U1230" s="32"/>
      <c r="V1230" s="32"/>
    </row>
    <row r="1231" spans="1:22" s="29" customFormat="1" x14ac:dyDescent="0.25">
      <c r="A1231" s="32"/>
      <c r="B1231" s="28"/>
      <c r="C1231"/>
      <c r="D1231"/>
      <c r="F1231" s="30"/>
      <c r="I1231" s="28"/>
      <c r="K1231" s="31"/>
      <c r="L1231" s="31"/>
      <c r="M1231" s="32"/>
      <c r="N1231" s="79"/>
      <c r="O1231" s="32"/>
      <c r="P1231" s="32"/>
      <c r="Q1231" s="32"/>
      <c r="R1231" s="32"/>
      <c r="S1231" s="32"/>
      <c r="T1231" s="32"/>
      <c r="U1231" s="32"/>
      <c r="V1231" s="32"/>
    </row>
    <row r="1232" spans="1:22" s="29" customFormat="1" x14ac:dyDescent="0.25">
      <c r="A1232" s="32"/>
      <c r="B1232" s="28"/>
      <c r="C1232"/>
      <c r="D1232"/>
      <c r="F1232" s="30"/>
      <c r="I1232" s="28"/>
      <c r="K1232" s="31"/>
      <c r="L1232" s="31"/>
      <c r="M1232" s="32"/>
      <c r="N1232" s="79"/>
      <c r="O1232" s="32"/>
      <c r="P1232" s="32"/>
      <c r="Q1232" s="32"/>
      <c r="R1232" s="32"/>
      <c r="S1232" s="32"/>
      <c r="T1232" s="32"/>
      <c r="U1232" s="32"/>
      <c r="V1232" s="32"/>
    </row>
    <row r="1233" spans="1:22" s="29" customFormat="1" x14ac:dyDescent="0.25">
      <c r="A1233" s="32"/>
      <c r="B1233" s="28"/>
      <c r="C1233"/>
      <c r="D1233"/>
      <c r="F1233" s="30"/>
      <c r="I1233" s="28"/>
      <c r="K1233" s="31"/>
      <c r="L1233" s="31"/>
      <c r="M1233" s="32"/>
      <c r="N1233" s="79"/>
      <c r="O1233" s="32"/>
      <c r="P1233" s="32"/>
      <c r="Q1233" s="32"/>
      <c r="R1233" s="32"/>
      <c r="S1233" s="32"/>
      <c r="T1233" s="32"/>
      <c r="U1233" s="32"/>
      <c r="V1233" s="32"/>
    </row>
    <row r="1234" spans="1:22" s="29" customFormat="1" x14ac:dyDescent="0.25">
      <c r="A1234" s="32"/>
      <c r="B1234" s="28"/>
      <c r="C1234"/>
      <c r="D1234"/>
      <c r="F1234" s="30"/>
      <c r="I1234" s="28"/>
      <c r="K1234" s="31"/>
      <c r="L1234" s="31"/>
      <c r="M1234" s="32"/>
      <c r="N1234" s="79"/>
      <c r="O1234" s="32"/>
      <c r="P1234" s="32"/>
      <c r="Q1234" s="32"/>
      <c r="R1234" s="32"/>
      <c r="S1234" s="32"/>
      <c r="T1234" s="32"/>
      <c r="U1234" s="32"/>
      <c r="V1234" s="32"/>
    </row>
    <row r="1235" spans="1:22" s="29" customFormat="1" x14ac:dyDescent="0.25">
      <c r="A1235" s="32"/>
      <c r="B1235" s="28"/>
      <c r="C1235"/>
      <c r="D1235"/>
      <c r="F1235" s="30"/>
      <c r="I1235" s="28"/>
      <c r="K1235" s="31"/>
      <c r="L1235" s="31"/>
      <c r="M1235" s="32"/>
      <c r="N1235" s="79"/>
      <c r="O1235" s="32"/>
      <c r="P1235" s="32"/>
      <c r="Q1235" s="32"/>
      <c r="R1235" s="32"/>
      <c r="S1235" s="32"/>
      <c r="T1235" s="32"/>
      <c r="U1235" s="32"/>
      <c r="V1235" s="32"/>
    </row>
    <row r="1236" spans="1:22" s="29" customFormat="1" x14ac:dyDescent="0.25">
      <c r="A1236" s="32"/>
      <c r="B1236" s="28"/>
      <c r="C1236"/>
      <c r="D1236"/>
      <c r="F1236" s="30"/>
      <c r="I1236" s="28"/>
      <c r="K1236" s="31"/>
      <c r="L1236" s="31"/>
      <c r="M1236" s="32"/>
      <c r="N1236" s="79"/>
      <c r="O1236" s="32"/>
      <c r="P1236" s="32"/>
      <c r="Q1236" s="32"/>
      <c r="R1236" s="32"/>
      <c r="S1236" s="32"/>
      <c r="T1236" s="32"/>
      <c r="U1236" s="32"/>
      <c r="V1236" s="32"/>
    </row>
    <row r="1237" spans="1:22" s="29" customFormat="1" x14ac:dyDescent="0.25">
      <c r="A1237" s="32"/>
      <c r="B1237" s="28"/>
      <c r="C1237"/>
      <c r="D1237"/>
      <c r="F1237" s="30"/>
      <c r="I1237" s="28"/>
      <c r="K1237" s="31"/>
      <c r="L1237" s="31"/>
      <c r="M1237" s="32"/>
      <c r="N1237" s="79"/>
      <c r="O1237" s="32"/>
      <c r="P1237" s="32"/>
      <c r="Q1237" s="32"/>
      <c r="R1237" s="32"/>
      <c r="S1237" s="32"/>
      <c r="T1237" s="32"/>
      <c r="U1237" s="32"/>
      <c r="V1237" s="32"/>
    </row>
    <row r="1238" spans="1:22" s="29" customFormat="1" x14ac:dyDescent="0.25">
      <c r="A1238" s="32"/>
      <c r="B1238" s="28"/>
      <c r="C1238"/>
      <c r="D1238"/>
      <c r="F1238" s="30"/>
      <c r="I1238" s="28"/>
      <c r="K1238" s="31"/>
      <c r="L1238" s="31"/>
      <c r="M1238" s="32"/>
      <c r="N1238" s="79"/>
      <c r="O1238" s="32"/>
      <c r="P1238" s="32"/>
      <c r="Q1238" s="32"/>
      <c r="R1238" s="32"/>
      <c r="S1238" s="32"/>
      <c r="T1238" s="32"/>
      <c r="U1238" s="32"/>
      <c r="V1238" s="32"/>
    </row>
    <row r="1239" spans="1:22" s="29" customFormat="1" x14ac:dyDescent="0.25">
      <c r="A1239" s="32"/>
      <c r="B1239" s="28"/>
      <c r="C1239"/>
      <c r="D1239"/>
      <c r="F1239" s="30"/>
      <c r="I1239" s="28"/>
      <c r="K1239" s="31"/>
      <c r="L1239" s="31"/>
      <c r="M1239" s="32"/>
      <c r="N1239" s="79"/>
      <c r="O1239" s="32"/>
      <c r="P1239" s="32"/>
      <c r="Q1239" s="32"/>
      <c r="R1239" s="32"/>
      <c r="S1239" s="32"/>
      <c r="T1239" s="32"/>
      <c r="U1239" s="32"/>
      <c r="V1239" s="32"/>
    </row>
    <row r="1240" spans="1:22" s="29" customFormat="1" x14ac:dyDescent="0.25">
      <c r="A1240" s="32"/>
      <c r="B1240" s="28"/>
      <c r="C1240"/>
      <c r="D1240"/>
      <c r="F1240" s="30"/>
      <c r="I1240" s="28"/>
      <c r="K1240" s="31"/>
      <c r="L1240" s="31"/>
      <c r="M1240" s="32"/>
      <c r="N1240" s="79"/>
      <c r="O1240" s="32"/>
      <c r="P1240" s="32"/>
      <c r="Q1240" s="32"/>
      <c r="R1240" s="32"/>
      <c r="S1240" s="32"/>
      <c r="T1240" s="32"/>
      <c r="U1240" s="32"/>
      <c r="V1240" s="32"/>
    </row>
    <row r="1241" spans="1:22" s="29" customFormat="1" x14ac:dyDescent="0.25">
      <c r="A1241" s="32"/>
      <c r="B1241" s="28"/>
      <c r="C1241"/>
      <c r="D1241"/>
      <c r="F1241" s="30"/>
      <c r="I1241" s="28"/>
      <c r="K1241" s="31"/>
      <c r="L1241" s="31"/>
      <c r="M1241" s="32"/>
      <c r="N1241" s="79"/>
      <c r="O1241" s="32"/>
      <c r="P1241" s="32"/>
      <c r="Q1241" s="32"/>
      <c r="R1241" s="32"/>
      <c r="S1241" s="32"/>
      <c r="T1241" s="32"/>
      <c r="U1241" s="32"/>
      <c r="V1241" s="32"/>
    </row>
    <row r="1242" spans="1:22" s="29" customFormat="1" x14ac:dyDescent="0.25">
      <c r="A1242" s="32"/>
      <c r="B1242" s="28"/>
      <c r="C1242"/>
      <c r="D1242"/>
      <c r="F1242" s="30"/>
      <c r="I1242" s="28"/>
      <c r="K1242" s="31"/>
      <c r="L1242" s="31"/>
      <c r="M1242" s="32"/>
      <c r="N1242" s="79"/>
      <c r="O1242" s="32"/>
      <c r="P1242" s="32"/>
      <c r="Q1242" s="32"/>
      <c r="R1242" s="32"/>
      <c r="S1242" s="32"/>
      <c r="T1242" s="32"/>
      <c r="U1242" s="32"/>
      <c r="V1242" s="32"/>
    </row>
    <row r="1243" spans="1:22" s="29" customFormat="1" x14ac:dyDescent="0.25">
      <c r="A1243" s="32"/>
      <c r="B1243" s="28"/>
      <c r="C1243"/>
      <c r="D1243"/>
      <c r="F1243" s="30"/>
      <c r="I1243" s="28"/>
      <c r="K1243" s="31"/>
      <c r="L1243" s="31"/>
      <c r="M1243" s="32"/>
      <c r="N1243" s="79"/>
      <c r="O1243" s="32"/>
      <c r="P1243" s="32"/>
      <c r="Q1243" s="32"/>
      <c r="R1243" s="32"/>
      <c r="S1243" s="32"/>
      <c r="T1243" s="32"/>
      <c r="U1243" s="32"/>
      <c r="V1243" s="32"/>
    </row>
    <row r="1244" spans="1:22" s="29" customFormat="1" x14ac:dyDescent="0.25">
      <c r="A1244" s="32"/>
      <c r="B1244" s="28"/>
      <c r="C1244"/>
      <c r="D1244"/>
      <c r="F1244" s="30"/>
      <c r="I1244" s="28"/>
      <c r="K1244" s="31"/>
      <c r="L1244" s="31"/>
      <c r="M1244" s="32"/>
      <c r="N1244" s="79"/>
      <c r="O1244" s="32"/>
      <c r="P1244" s="32"/>
      <c r="Q1244" s="32"/>
      <c r="R1244" s="32"/>
      <c r="S1244" s="32"/>
      <c r="T1244" s="32"/>
      <c r="U1244" s="32"/>
      <c r="V1244" s="32"/>
    </row>
    <row r="1245" spans="1:22" s="29" customFormat="1" x14ac:dyDescent="0.25">
      <c r="A1245" s="32"/>
      <c r="B1245" s="28"/>
      <c r="C1245"/>
      <c r="D1245"/>
      <c r="F1245" s="30"/>
      <c r="I1245" s="28"/>
      <c r="K1245" s="31"/>
      <c r="L1245" s="31"/>
      <c r="M1245" s="32"/>
      <c r="N1245" s="79"/>
      <c r="O1245" s="32"/>
      <c r="P1245" s="32"/>
      <c r="Q1245" s="32"/>
      <c r="R1245" s="32"/>
      <c r="S1245" s="32"/>
      <c r="T1245" s="32"/>
      <c r="U1245" s="32"/>
      <c r="V1245" s="32"/>
    </row>
    <row r="1246" spans="1:22" s="29" customFormat="1" x14ac:dyDescent="0.25">
      <c r="A1246" s="32"/>
      <c r="B1246" s="28"/>
      <c r="C1246"/>
      <c r="D1246"/>
      <c r="F1246" s="30"/>
      <c r="I1246" s="28"/>
      <c r="K1246" s="31"/>
      <c r="L1246" s="31"/>
      <c r="M1246" s="32"/>
      <c r="N1246" s="79"/>
      <c r="O1246" s="32"/>
      <c r="P1246" s="32"/>
      <c r="Q1246" s="32"/>
      <c r="R1246" s="32"/>
      <c r="S1246" s="32"/>
      <c r="T1246" s="32"/>
      <c r="U1246" s="32"/>
      <c r="V1246" s="32"/>
    </row>
    <row r="1247" spans="1:22" s="29" customFormat="1" x14ac:dyDescent="0.25">
      <c r="A1247" s="32"/>
      <c r="B1247" s="28"/>
      <c r="C1247"/>
      <c r="D1247"/>
      <c r="F1247" s="30"/>
      <c r="I1247" s="28"/>
      <c r="K1247" s="31"/>
      <c r="L1247" s="31"/>
      <c r="M1247" s="32"/>
      <c r="N1247" s="79"/>
      <c r="O1247" s="32"/>
      <c r="P1247" s="32"/>
      <c r="Q1247" s="32"/>
      <c r="R1247" s="32"/>
      <c r="S1247" s="32"/>
      <c r="T1247" s="32"/>
      <c r="U1247" s="32"/>
      <c r="V1247" s="32"/>
    </row>
    <row r="1248" spans="1:22" s="29" customFormat="1" x14ac:dyDescent="0.25">
      <c r="A1248" s="32"/>
      <c r="B1248" s="28"/>
      <c r="C1248"/>
      <c r="D1248"/>
      <c r="F1248" s="30"/>
      <c r="I1248" s="28"/>
      <c r="K1248" s="31"/>
      <c r="L1248" s="31"/>
      <c r="M1248" s="32"/>
      <c r="N1248" s="79"/>
      <c r="O1248" s="32"/>
      <c r="P1248" s="32"/>
      <c r="Q1248" s="32"/>
      <c r="R1248" s="32"/>
      <c r="S1248" s="32"/>
      <c r="T1248" s="32"/>
      <c r="U1248" s="32"/>
      <c r="V1248" s="32"/>
    </row>
    <row r="1249" spans="1:22" s="29" customFormat="1" x14ac:dyDescent="0.25">
      <c r="A1249" s="32"/>
      <c r="B1249" s="28"/>
      <c r="C1249"/>
      <c r="D1249"/>
      <c r="F1249" s="30"/>
      <c r="I1249" s="28"/>
      <c r="K1249" s="31"/>
      <c r="L1249" s="31"/>
      <c r="M1249" s="32"/>
      <c r="N1249" s="79"/>
      <c r="O1249" s="32"/>
      <c r="P1249" s="32"/>
      <c r="Q1249" s="32"/>
      <c r="R1249" s="32"/>
      <c r="S1249" s="32"/>
      <c r="T1249" s="32"/>
      <c r="U1249" s="32"/>
      <c r="V1249" s="32"/>
    </row>
    <row r="1250" spans="1:22" s="29" customFormat="1" x14ac:dyDescent="0.25">
      <c r="A1250" s="32"/>
      <c r="B1250" s="28"/>
      <c r="C1250"/>
      <c r="D1250"/>
      <c r="F1250" s="30"/>
      <c r="I1250" s="28"/>
      <c r="K1250" s="31"/>
      <c r="L1250" s="31"/>
      <c r="M1250" s="32"/>
      <c r="N1250" s="79"/>
      <c r="O1250" s="32"/>
      <c r="P1250" s="32"/>
      <c r="Q1250" s="32"/>
      <c r="R1250" s="32"/>
      <c r="S1250" s="32"/>
      <c r="T1250" s="32"/>
      <c r="U1250" s="32"/>
      <c r="V1250" s="32"/>
    </row>
    <row r="1251" spans="1:22" s="29" customFormat="1" x14ac:dyDescent="0.25">
      <c r="A1251" s="32"/>
      <c r="B1251" s="28"/>
      <c r="C1251"/>
      <c r="D1251"/>
      <c r="F1251" s="30"/>
      <c r="I1251" s="28"/>
      <c r="K1251" s="31"/>
      <c r="L1251" s="31"/>
      <c r="M1251" s="32"/>
      <c r="N1251" s="79"/>
      <c r="O1251" s="32"/>
      <c r="P1251" s="32"/>
      <c r="Q1251" s="32"/>
      <c r="R1251" s="32"/>
      <c r="S1251" s="32"/>
      <c r="T1251" s="32"/>
      <c r="U1251" s="32"/>
      <c r="V1251" s="32"/>
    </row>
    <row r="1252" spans="1:22" s="29" customFormat="1" x14ac:dyDescent="0.25">
      <c r="A1252" s="32"/>
      <c r="B1252" s="28"/>
      <c r="C1252"/>
      <c r="D1252"/>
      <c r="F1252" s="30"/>
      <c r="I1252" s="28"/>
      <c r="K1252" s="31"/>
      <c r="L1252" s="31"/>
      <c r="M1252" s="32"/>
      <c r="N1252" s="79"/>
      <c r="O1252" s="32"/>
      <c r="P1252" s="32"/>
      <c r="Q1252" s="32"/>
      <c r="R1252" s="32"/>
      <c r="S1252" s="32"/>
      <c r="T1252" s="32"/>
      <c r="U1252" s="32"/>
      <c r="V1252" s="32"/>
    </row>
    <row r="1253" spans="1:22" s="29" customFormat="1" x14ac:dyDescent="0.25">
      <c r="A1253" s="32"/>
      <c r="B1253" s="28"/>
      <c r="C1253"/>
      <c r="D1253"/>
      <c r="F1253" s="30"/>
      <c r="I1253" s="28"/>
      <c r="K1253" s="31"/>
      <c r="L1253" s="31"/>
      <c r="M1253" s="32"/>
      <c r="N1253" s="79"/>
      <c r="O1253" s="32"/>
      <c r="P1253" s="32"/>
      <c r="Q1253" s="32"/>
      <c r="R1253" s="32"/>
      <c r="S1253" s="32"/>
      <c r="T1253" s="32"/>
      <c r="U1253" s="32"/>
      <c r="V1253" s="32"/>
    </row>
    <row r="1254" spans="1:22" s="29" customFormat="1" x14ac:dyDescent="0.25">
      <c r="A1254" s="32"/>
      <c r="B1254" s="28"/>
      <c r="C1254"/>
      <c r="D1254"/>
      <c r="F1254" s="30"/>
      <c r="I1254" s="28"/>
      <c r="K1254" s="31"/>
      <c r="L1254" s="31"/>
      <c r="M1254" s="32"/>
      <c r="N1254" s="79"/>
      <c r="O1254" s="32"/>
      <c r="P1254" s="32"/>
      <c r="Q1254" s="32"/>
      <c r="R1254" s="32"/>
      <c r="S1254" s="32"/>
      <c r="T1254" s="32"/>
      <c r="U1254" s="32"/>
      <c r="V1254" s="32"/>
    </row>
    <row r="1255" spans="1:22" s="29" customFormat="1" x14ac:dyDescent="0.25">
      <c r="A1255" s="32"/>
      <c r="B1255" s="28"/>
      <c r="C1255"/>
      <c r="D1255"/>
      <c r="F1255" s="30"/>
      <c r="I1255" s="28"/>
      <c r="K1255" s="31"/>
      <c r="L1255" s="31"/>
      <c r="M1255" s="32"/>
      <c r="N1255" s="79"/>
      <c r="O1255" s="32"/>
      <c r="P1255" s="32"/>
      <c r="Q1255" s="32"/>
      <c r="R1255" s="32"/>
      <c r="S1255" s="32"/>
      <c r="T1255" s="32"/>
      <c r="U1255" s="32"/>
      <c r="V1255" s="32"/>
    </row>
    <row r="1256" spans="1:22" s="29" customFormat="1" x14ac:dyDescent="0.25">
      <c r="A1256" s="32"/>
      <c r="B1256" s="28"/>
      <c r="C1256"/>
      <c r="D1256"/>
      <c r="F1256" s="30"/>
      <c r="I1256" s="28"/>
      <c r="K1256" s="31"/>
      <c r="L1256" s="31"/>
      <c r="M1256" s="32"/>
      <c r="N1256" s="79"/>
      <c r="O1256" s="32"/>
      <c r="P1256" s="32"/>
      <c r="Q1256" s="32"/>
      <c r="R1256" s="32"/>
      <c r="S1256" s="32"/>
      <c r="T1256" s="32"/>
      <c r="U1256" s="32"/>
      <c r="V1256" s="32"/>
    </row>
    <row r="1257" spans="1:22" s="29" customFormat="1" x14ac:dyDescent="0.25">
      <c r="A1257" s="32"/>
      <c r="B1257" s="28"/>
      <c r="C1257"/>
      <c r="D1257"/>
      <c r="F1257" s="30"/>
      <c r="I1257" s="28"/>
      <c r="K1257" s="31"/>
      <c r="L1257" s="31"/>
      <c r="M1257" s="32"/>
      <c r="N1257" s="79"/>
      <c r="O1257" s="32"/>
      <c r="P1257" s="32"/>
      <c r="Q1257" s="32"/>
      <c r="R1257" s="32"/>
      <c r="S1257" s="32"/>
      <c r="T1257" s="32"/>
      <c r="U1257" s="32"/>
      <c r="V1257" s="32"/>
    </row>
    <row r="1258" spans="1:22" s="29" customFormat="1" x14ac:dyDescent="0.25">
      <c r="A1258" s="32"/>
      <c r="B1258" s="28"/>
      <c r="C1258"/>
      <c r="D1258"/>
      <c r="F1258" s="30"/>
      <c r="I1258" s="28"/>
      <c r="K1258" s="31"/>
      <c r="L1258" s="31"/>
      <c r="M1258" s="32"/>
      <c r="N1258" s="79"/>
      <c r="O1258" s="32"/>
      <c r="P1258" s="32"/>
      <c r="Q1258" s="32"/>
      <c r="R1258" s="32"/>
      <c r="S1258" s="32"/>
      <c r="T1258" s="32"/>
      <c r="U1258" s="32"/>
      <c r="V1258" s="32"/>
    </row>
    <row r="1259" spans="1:22" s="29" customFormat="1" x14ac:dyDescent="0.25">
      <c r="A1259" s="32"/>
      <c r="B1259" s="28"/>
      <c r="C1259"/>
      <c r="D1259"/>
      <c r="F1259" s="30"/>
      <c r="I1259" s="28"/>
      <c r="K1259" s="31"/>
      <c r="L1259" s="31"/>
      <c r="M1259" s="32"/>
      <c r="N1259" s="79"/>
      <c r="O1259" s="32"/>
      <c r="P1259" s="32"/>
      <c r="Q1259" s="32"/>
      <c r="R1259" s="32"/>
      <c r="S1259" s="32"/>
      <c r="T1259" s="32"/>
      <c r="U1259" s="32"/>
      <c r="V1259" s="32"/>
    </row>
    <row r="1260" spans="1:22" s="29" customFormat="1" x14ac:dyDescent="0.25">
      <c r="A1260" s="32"/>
      <c r="B1260" s="28"/>
      <c r="C1260"/>
      <c r="D1260"/>
      <c r="F1260" s="30"/>
      <c r="I1260" s="28"/>
      <c r="K1260" s="31"/>
      <c r="L1260" s="31"/>
      <c r="M1260" s="32"/>
      <c r="N1260" s="79"/>
      <c r="O1260" s="32"/>
      <c r="P1260" s="32"/>
      <c r="Q1260" s="32"/>
      <c r="R1260" s="32"/>
      <c r="S1260" s="32"/>
      <c r="T1260" s="32"/>
      <c r="U1260" s="32"/>
      <c r="V1260" s="32"/>
    </row>
    <row r="1261" spans="1:22" s="29" customFormat="1" x14ac:dyDescent="0.25">
      <c r="A1261" s="32"/>
      <c r="B1261" s="28"/>
      <c r="C1261"/>
      <c r="D1261"/>
      <c r="F1261" s="30"/>
      <c r="I1261" s="28"/>
      <c r="K1261" s="31"/>
      <c r="L1261" s="31"/>
      <c r="M1261" s="32"/>
      <c r="N1261" s="79"/>
      <c r="O1261" s="32"/>
      <c r="P1261" s="32"/>
      <c r="Q1261" s="32"/>
      <c r="R1261" s="32"/>
      <c r="S1261" s="32"/>
      <c r="T1261" s="32"/>
      <c r="U1261" s="32"/>
      <c r="V1261" s="32"/>
    </row>
    <row r="1262" spans="1:22" s="29" customFormat="1" x14ac:dyDescent="0.25">
      <c r="A1262" s="32"/>
      <c r="B1262" s="28"/>
      <c r="C1262"/>
      <c r="D1262"/>
      <c r="F1262" s="30"/>
      <c r="I1262" s="28"/>
      <c r="K1262" s="31"/>
      <c r="L1262" s="31"/>
      <c r="M1262" s="32"/>
      <c r="N1262" s="79"/>
      <c r="O1262" s="32"/>
      <c r="P1262" s="32"/>
      <c r="Q1262" s="32"/>
      <c r="R1262" s="32"/>
      <c r="S1262" s="32"/>
      <c r="T1262" s="32"/>
      <c r="U1262" s="32"/>
      <c r="V1262" s="32"/>
    </row>
    <row r="1263" spans="1:22" s="29" customFormat="1" x14ac:dyDescent="0.25">
      <c r="A1263" s="32"/>
      <c r="B1263" s="28"/>
      <c r="C1263"/>
      <c r="D1263"/>
      <c r="F1263" s="30"/>
      <c r="I1263" s="28"/>
      <c r="K1263" s="31"/>
      <c r="L1263" s="31"/>
      <c r="M1263" s="32"/>
      <c r="N1263" s="79"/>
      <c r="O1263" s="32"/>
      <c r="P1263" s="32"/>
      <c r="Q1263" s="32"/>
      <c r="R1263" s="32"/>
      <c r="S1263" s="32"/>
      <c r="T1263" s="32"/>
      <c r="U1263" s="32"/>
      <c r="V1263" s="32"/>
    </row>
    <row r="1264" spans="1:22" s="29" customFormat="1" x14ac:dyDescent="0.25">
      <c r="A1264" s="32"/>
      <c r="B1264" s="28"/>
      <c r="C1264"/>
      <c r="D1264"/>
      <c r="F1264" s="30"/>
      <c r="I1264" s="28"/>
      <c r="K1264" s="31"/>
      <c r="L1264" s="31"/>
      <c r="M1264" s="32"/>
      <c r="N1264" s="79"/>
      <c r="O1264" s="32"/>
      <c r="P1264" s="32"/>
      <c r="Q1264" s="32"/>
      <c r="R1264" s="32"/>
      <c r="S1264" s="32"/>
      <c r="T1264" s="32"/>
      <c r="U1264" s="32"/>
      <c r="V1264" s="32"/>
    </row>
    <row r="1265" spans="1:22" s="29" customFormat="1" x14ac:dyDescent="0.25">
      <c r="A1265" s="32"/>
      <c r="B1265" s="28"/>
      <c r="C1265"/>
      <c r="D1265"/>
      <c r="F1265" s="30"/>
      <c r="I1265" s="28"/>
      <c r="K1265" s="31"/>
      <c r="L1265" s="31"/>
      <c r="M1265" s="32"/>
      <c r="N1265" s="79"/>
      <c r="O1265" s="32"/>
      <c r="P1265" s="32"/>
      <c r="Q1265" s="32"/>
      <c r="R1265" s="32"/>
      <c r="S1265" s="32"/>
      <c r="T1265" s="32"/>
      <c r="U1265" s="32"/>
      <c r="V1265" s="32"/>
    </row>
    <row r="1266" spans="1:22" s="29" customFormat="1" x14ac:dyDescent="0.25">
      <c r="A1266" s="32"/>
      <c r="B1266" s="28"/>
      <c r="C1266"/>
      <c r="D1266"/>
      <c r="F1266" s="30"/>
      <c r="I1266" s="28"/>
      <c r="K1266" s="31"/>
      <c r="L1266" s="31"/>
      <c r="M1266" s="32"/>
      <c r="N1266" s="79"/>
      <c r="O1266" s="32"/>
      <c r="P1266" s="32"/>
      <c r="Q1266" s="32"/>
      <c r="R1266" s="32"/>
      <c r="S1266" s="32"/>
      <c r="T1266" s="32"/>
      <c r="U1266" s="32"/>
      <c r="V1266" s="32"/>
    </row>
    <row r="1267" spans="1:22" s="29" customFormat="1" x14ac:dyDescent="0.25">
      <c r="A1267" s="32"/>
      <c r="B1267" s="28"/>
      <c r="C1267"/>
      <c r="D1267"/>
      <c r="F1267" s="30"/>
      <c r="I1267" s="28"/>
      <c r="K1267" s="31"/>
      <c r="L1267" s="31"/>
      <c r="M1267" s="32"/>
      <c r="N1267" s="79"/>
      <c r="O1267" s="32"/>
      <c r="P1267" s="32"/>
      <c r="Q1267" s="32"/>
      <c r="R1267" s="32"/>
      <c r="S1267" s="32"/>
      <c r="T1267" s="32"/>
      <c r="U1267" s="32"/>
      <c r="V1267" s="32"/>
    </row>
    <row r="1268" spans="1:22" s="29" customFormat="1" x14ac:dyDescent="0.25">
      <c r="A1268" s="32"/>
      <c r="B1268" s="28"/>
      <c r="C1268"/>
      <c r="D1268"/>
      <c r="F1268" s="30"/>
      <c r="I1268" s="28"/>
      <c r="K1268" s="31"/>
      <c r="L1268" s="31"/>
      <c r="M1268" s="32"/>
      <c r="N1268" s="79"/>
      <c r="O1268" s="32"/>
      <c r="P1268" s="32"/>
      <c r="Q1268" s="32"/>
      <c r="R1268" s="32"/>
      <c r="S1268" s="32"/>
      <c r="T1268" s="32"/>
      <c r="U1268" s="32"/>
      <c r="V1268" s="32"/>
    </row>
    <row r="1269" spans="1:22" s="29" customFormat="1" x14ac:dyDescent="0.25">
      <c r="A1269" s="32"/>
      <c r="B1269" s="28"/>
      <c r="C1269"/>
      <c r="D1269"/>
      <c r="F1269" s="30"/>
      <c r="I1269" s="28"/>
      <c r="K1269" s="31"/>
      <c r="L1269" s="31"/>
      <c r="M1269" s="32"/>
      <c r="N1269" s="79"/>
      <c r="O1269" s="32"/>
      <c r="P1269" s="32"/>
      <c r="Q1269" s="32"/>
      <c r="R1269" s="32"/>
      <c r="S1269" s="32"/>
      <c r="T1269" s="32"/>
      <c r="U1269" s="32"/>
      <c r="V1269" s="32"/>
    </row>
    <row r="1270" spans="1:22" s="29" customFormat="1" x14ac:dyDescent="0.25">
      <c r="A1270" s="32"/>
      <c r="B1270" s="28"/>
      <c r="C1270"/>
      <c r="D1270"/>
      <c r="F1270" s="30"/>
      <c r="I1270" s="28"/>
      <c r="K1270" s="31"/>
      <c r="L1270" s="31"/>
      <c r="M1270" s="32"/>
      <c r="N1270" s="79"/>
      <c r="O1270" s="32"/>
      <c r="P1270" s="32"/>
      <c r="Q1270" s="32"/>
      <c r="R1270" s="32"/>
      <c r="S1270" s="32"/>
      <c r="T1270" s="32"/>
      <c r="U1270" s="32"/>
      <c r="V1270" s="32"/>
    </row>
    <row r="1271" spans="1:22" s="29" customFormat="1" x14ac:dyDescent="0.25">
      <c r="A1271" s="32"/>
      <c r="B1271" s="28"/>
      <c r="C1271"/>
      <c r="D1271"/>
      <c r="F1271" s="30"/>
      <c r="I1271" s="28"/>
      <c r="K1271" s="31"/>
      <c r="L1271" s="31"/>
      <c r="M1271" s="32"/>
      <c r="N1271" s="79"/>
      <c r="O1271" s="32"/>
      <c r="P1271" s="32"/>
      <c r="Q1271" s="32"/>
      <c r="R1271" s="32"/>
      <c r="S1271" s="32"/>
      <c r="T1271" s="32"/>
      <c r="U1271" s="32"/>
      <c r="V1271" s="32"/>
    </row>
    <row r="1272" spans="1:22" s="29" customFormat="1" x14ac:dyDescent="0.25">
      <c r="A1272" s="32"/>
      <c r="B1272" s="28"/>
      <c r="C1272"/>
      <c r="D1272"/>
      <c r="F1272" s="30"/>
      <c r="I1272" s="28"/>
      <c r="K1272" s="31"/>
      <c r="L1272" s="31"/>
      <c r="M1272" s="32"/>
      <c r="N1272" s="79"/>
      <c r="O1272" s="32"/>
      <c r="P1272" s="32"/>
      <c r="Q1272" s="32"/>
      <c r="R1272" s="32"/>
      <c r="S1272" s="32"/>
      <c r="T1272" s="32"/>
      <c r="U1272" s="32"/>
      <c r="V1272" s="32"/>
    </row>
    <row r="1273" spans="1:22" s="29" customFormat="1" x14ac:dyDescent="0.25">
      <c r="A1273" s="32"/>
      <c r="B1273" s="28"/>
      <c r="C1273"/>
      <c r="D1273"/>
      <c r="F1273" s="30"/>
      <c r="I1273" s="28"/>
      <c r="K1273" s="31"/>
      <c r="L1273" s="31"/>
      <c r="M1273" s="32"/>
      <c r="N1273" s="79"/>
      <c r="O1273" s="32"/>
      <c r="P1273" s="32"/>
      <c r="Q1273" s="32"/>
      <c r="R1273" s="32"/>
      <c r="S1273" s="32"/>
      <c r="T1273" s="32"/>
      <c r="U1273" s="32"/>
      <c r="V1273" s="32"/>
    </row>
    <row r="1274" spans="1:22" s="29" customFormat="1" x14ac:dyDescent="0.25">
      <c r="A1274" s="32"/>
      <c r="B1274" s="28"/>
      <c r="C1274"/>
      <c r="D1274"/>
      <c r="F1274" s="30"/>
      <c r="I1274" s="28"/>
      <c r="K1274" s="31"/>
      <c r="L1274" s="31"/>
      <c r="M1274" s="32"/>
      <c r="N1274" s="79"/>
      <c r="O1274" s="32"/>
      <c r="P1274" s="32"/>
      <c r="Q1274" s="32"/>
      <c r="R1274" s="32"/>
      <c r="S1274" s="32"/>
      <c r="T1274" s="32"/>
      <c r="U1274" s="32"/>
      <c r="V1274" s="32"/>
    </row>
    <row r="1275" spans="1:22" s="29" customFormat="1" x14ac:dyDescent="0.25">
      <c r="A1275" s="32"/>
      <c r="B1275" s="28"/>
      <c r="C1275"/>
      <c r="D1275"/>
      <c r="F1275" s="30"/>
      <c r="I1275" s="28"/>
      <c r="K1275" s="31"/>
      <c r="L1275" s="31"/>
      <c r="M1275" s="32"/>
      <c r="N1275" s="79"/>
      <c r="O1275" s="32"/>
      <c r="P1275" s="32"/>
      <c r="Q1275" s="32"/>
      <c r="R1275" s="32"/>
      <c r="S1275" s="32"/>
      <c r="T1275" s="32"/>
      <c r="U1275" s="32"/>
      <c r="V1275" s="32"/>
    </row>
    <row r="1276" spans="1:22" s="29" customFormat="1" x14ac:dyDescent="0.25">
      <c r="A1276" s="32"/>
      <c r="B1276" s="28"/>
      <c r="C1276"/>
      <c r="D1276"/>
      <c r="F1276" s="30"/>
      <c r="I1276" s="28"/>
      <c r="K1276" s="31"/>
      <c r="L1276" s="31"/>
      <c r="M1276" s="32"/>
      <c r="N1276" s="79"/>
      <c r="O1276" s="32"/>
      <c r="P1276" s="32"/>
      <c r="Q1276" s="32"/>
      <c r="R1276" s="32"/>
      <c r="S1276" s="32"/>
      <c r="T1276" s="32"/>
      <c r="U1276" s="32"/>
      <c r="V1276" s="32"/>
    </row>
    <row r="1277" spans="1:22" s="29" customFormat="1" x14ac:dyDescent="0.25">
      <c r="A1277" s="32"/>
      <c r="B1277" s="28"/>
      <c r="C1277"/>
      <c r="D1277"/>
      <c r="F1277" s="30"/>
      <c r="I1277" s="28"/>
      <c r="K1277" s="31"/>
      <c r="L1277" s="31"/>
      <c r="M1277" s="32"/>
      <c r="N1277" s="79"/>
      <c r="O1277" s="32"/>
      <c r="P1277" s="32"/>
      <c r="Q1277" s="32"/>
      <c r="R1277" s="32"/>
      <c r="S1277" s="32"/>
      <c r="T1277" s="32"/>
      <c r="U1277" s="32"/>
      <c r="V1277" s="32"/>
    </row>
    <row r="1278" spans="1:22" s="29" customFormat="1" x14ac:dyDescent="0.25">
      <c r="A1278" s="32"/>
      <c r="B1278" s="28"/>
      <c r="C1278"/>
      <c r="D1278"/>
      <c r="F1278" s="30"/>
      <c r="I1278" s="28"/>
      <c r="K1278" s="31"/>
      <c r="L1278" s="31"/>
      <c r="M1278" s="32"/>
      <c r="N1278" s="79"/>
      <c r="O1278" s="32"/>
      <c r="P1278" s="32"/>
      <c r="Q1278" s="32"/>
      <c r="R1278" s="32"/>
      <c r="S1278" s="32"/>
      <c r="T1278" s="32"/>
      <c r="U1278" s="32"/>
      <c r="V1278" s="32"/>
    </row>
    <row r="1279" spans="1:22" s="29" customFormat="1" x14ac:dyDescent="0.25">
      <c r="A1279" s="32"/>
      <c r="B1279" s="28"/>
      <c r="C1279"/>
      <c r="D1279"/>
      <c r="F1279" s="30"/>
      <c r="I1279" s="28"/>
      <c r="K1279" s="31"/>
      <c r="L1279" s="31"/>
      <c r="M1279" s="32"/>
      <c r="N1279" s="79"/>
      <c r="O1279" s="32"/>
      <c r="P1279" s="32"/>
      <c r="Q1279" s="32"/>
      <c r="R1279" s="32"/>
      <c r="S1279" s="32"/>
      <c r="T1279" s="32"/>
      <c r="U1279" s="32"/>
      <c r="V1279" s="32"/>
    </row>
    <row r="1280" spans="1:22" s="29" customFormat="1" x14ac:dyDescent="0.25">
      <c r="A1280" s="32"/>
      <c r="B1280" s="28"/>
      <c r="C1280"/>
      <c r="D1280"/>
      <c r="F1280" s="30"/>
      <c r="I1280" s="28"/>
      <c r="K1280" s="31"/>
      <c r="L1280" s="31"/>
      <c r="M1280" s="32"/>
      <c r="N1280" s="79"/>
      <c r="O1280" s="32"/>
      <c r="P1280" s="32"/>
      <c r="Q1280" s="32"/>
      <c r="R1280" s="32"/>
      <c r="S1280" s="32"/>
      <c r="T1280" s="32"/>
      <c r="U1280" s="32"/>
      <c r="V1280" s="32"/>
    </row>
    <row r="1281" spans="1:22" s="29" customFormat="1" x14ac:dyDescent="0.25">
      <c r="A1281" s="32"/>
      <c r="B1281" s="28"/>
      <c r="C1281"/>
      <c r="D1281"/>
      <c r="F1281" s="30"/>
      <c r="I1281" s="28"/>
      <c r="K1281" s="31"/>
      <c r="L1281" s="31"/>
      <c r="M1281" s="32"/>
      <c r="N1281" s="79"/>
      <c r="O1281" s="32"/>
      <c r="P1281" s="32"/>
      <c r="Q1281" s="32"/>
      <c r="R1281" s="32"/>
      <c r="S1281" s="32"/>
      <c r="T1281" s="32"/>
      <c r="U1281" s="32"/>
      <c r="V1281" s="32"/>
    </row>
    <row r="1282" spans="1:22" s="29" customFormat="1" x14ac:dyDescent="0.25">
      <c r="A1282" s="32"/>
      <c r="B1282" s="28"/>
      <c r="C1282"/>
      <c r="D1282"/>
      <c r="F1282" s="30"/>
      <c r="I1282" s="28"/>
      <c r="K1282" s="31"/>
      <c r="L1282" s="31"/>
      <c r="M1282" s="32"/>
      <c r="N1282" s="79"/>
      <c r="O1282" s="32"/>
      <c r="P1282" s="32"/>
      <c r="Q1282" s="32"/>
      <c r="R1282" s="32"/>
      <c r="S1282" s="32"/>
      <c r="T1282" s="32"/>
      <c r="U1282" s="32"/>
      <c r="V1282" s="32"/>
    </row>
    <row r="1283" spans="1:22" s="29" customFormat="1" x14ac:dyDescent="0.25">
      <c r="A1283" s="32"/>
      <c r="B1283" s="28"/>
      <c r="C1283"/>
      <c r="D1283"/>
      <c r="F1283" s="30"/>
      <c r="I1283" s="28"/>
      <c r="K1283" s="31"/>
      <c r="L1283" s="31"/>
      <c r="M1283" s="32"/>
      <c r="N1283" s="79"/>
      <c r="O1283" s="32"/>
      <c r="P1283" s="32"/>
      <c r="Q1283" s="32"/>
      <c r="R1283" s="32"/>
      <c r="S1283" s="32"/>
      <c r="T1283" s="32"/>
      <c r="U1283" s="32"/>
      <c r="V1283" s="32"/>
    </row>
    <row r="1284" spans="1:22" s="29" customFormat="1" x14ac:dyDescent="0.25">
      <c r="A1284" s="32"/>
      <c r="B1284" s="28"/>
      <c r="C1284"/>
      <c r="D1284"/>
      <c r="F1284" s="30"/>
      <c r="I1284" s="28"/>
      <c r="K1284" s="31"/>
      <c r="L1284" s="31"/>
      <c r="M1284" s="32"/>
      <c r="N1284" s="79"/>
      <c r="O1284" s="32"/>
      <c r="P1284" s="32"/>
      <c r="Q1284" s="32"/>
      <c r="R1284" s="32"/>
      <c r="S1284" s="32"/>
      <c r="T1284" s="32"/>
      <c r="U1284" s="32"/>
      <c r="V1284" s="32"/>
    </row>
    <row r="1285" spans="1:22" s="29" customFormat="1" x14ac:dyDescent="0.25">
      <c r="A1285" s="32"/>
      <c r="B1285" s="28"/>
      <c r="C1285"/>
      <c r="D1285"/>
      <c r="F1285" s="30"/>
      <c r="I1285" s="28"/>
      <c r="K1285" s="31"/>
      <c r="L1285" s="31"/>
      <c r="M1285" s="32"/>
      <c r="N1285" s="79"/>
      <c r="O1285" s="32"/>
      <c r="P1285" s="32"/>
      <c r="Q1285" s="32"/>
      <c r="R1285" s="32"/>
      <c r="S1285" s="32"/>
      <c r="T1285" s="32"/>
      <c r="U1285" s="32"/>
      <c r="V1285" s="32"/>
    </row>
    <row r="1286" spans="1:22" s="29" customFormat="1" x14ac:dyDescent="0.25">
      <c r="A1286" s="32"/>
      <c r="B1286" s="28"/>
      <c r="C1286"/>
      <c r="D1286"/>
      <c r="F1286" s="30"/>
      <c r="I1286" s="28"/>
      <c r="K1286" s="31"/>
      <c r="L1286" s="31"/>
      <c r="M1286" s="32"/>
      <c r="N1286" s="79"/>
      <c r="O1286" s="32"/>
      <c r="P1286" s="32"/>
      <c r="Q1286" s="32"/>
      <c r="R1286" s="32"/>
      <c r="S1286" s="32"/>
      <c r="T1286" s="32"/>
      <c r="U1286" s="32"/>
      <c r="V1286" s="32"/>
    </row>
    <row r="1287" spans="1:22" s="29" customFormat="1" x14ac:dyDescent="0.25">
      <c r="A1287" s="32"/>
      <c r="B1287" s="28"/>
      <c r="C1287"/>
      <c r="D1287"/>
      <c r="F1287" s="30"/>
      <c r="I1287" s="28"/>
      <c r="K1287" s="31"/>
      <c r="L1287" s="31"/>
      <c r="M1287" s="32"/>
      <c r="N1287" s="79"/>
      <c r="O1287" s="32"/>
      <c r="P1287" s="32"/>
      <c r="Q1287" s="32"/>
      <c r="R1287" s="32"/>
      <c r="S1287" s="32"/>
      <c r="T1287" s="32"/>
      <c r="U1287" s="32"/>
      <c r="V1287" s="32"/>
    </row>
    <row r="1288" spans="1:22" s="29" customFormat="1" x14ac:dyDescent="0.25">
      <c r="A1288" s="32"/>
      <c r="B1288" s="28"/>
      <c r="C1288"/>
      <c r="D1288"/>
      <c r="F1288" s="30"/>
      <c r="I1288" s="28"/>
      <c r="K1288" s="31"/>
      <c r="L1288" s="31"/>
      <c r="M1288" s="32"/>
      <c r="N1288" s="79"/>
      <c r="O1288" s="32"/>
      <c r="P1288" s="32"/>
      <c r="Q1288" s="32"/>
      <c r="R1288" s="32"/>
      <c r="S1288" s="32"/>
      <c r="T1288" s="32"/>
      <c r="U1288" s="32"/>
      <c r="V1288" s="32"/>
    </row>
  </sheetData>
  <mergeCells count="41">
    <mergeCell ref="C39:C40"/>
    <mergeCell ref="D42:D43"/>
    <mergeCell ref="C42:C43"/>
    <mergeCell ref="D48:E48"/>
    <mergeCell ref="D47:E47"/>
    <mergeCell ref="D49:E49"/>
    <mergeCell ref="K33:K34"/>
    <mergeCell ref="T33:U33"/>
    <mergeCell ref="S34:U34"/>
    <mergeCell ref="T35:U35"/>
    <mergeCell ref="D36:D37"/>
    <mergeCell ref="D39:D40"/>
    <mergeCell ref="C36:C37"/>
    <mergeCell ref="C27:E27"/>
    <mergeCell ref="C28:E28"/>
    <mergeCell ref="C29:E29"/>
    <mergeCell ref="C30:E30"/>
    <mergeCell ref="T32:U32"/>
    <mergeCell ref="C23:E23"/>
    <mergeCell ref="C24:E24"/>
    <mergeCell ref="C25:E25"/>
    <mergeCell ref="G25:H25"/>
    <mergeCell ref="C26:E26"/>
    <mergeCell ref="G26:H26"/>
    <mergeCell ref="C22:E22"/>
    <mergeCell ref="I8:K8"/>
    <mergeCell ref="K9:K10"/>
    <mergeCell ref="B11:F11"/>
    <mergeCell ref="C12:F12"/>
    <mergeCell ref="C13:F13"/>
    <mergeCell ref="I15:K15"/>
    <mergeCell ref="B16:B17"/>
    <mergeCell ref="C16:C17"/>
    <mergeCell ref="F16:F17"/>
    <mergeCell ref="M12:Q12"/>
    <mergeCell ref="B1:K1"/>
    <mergeCell ref="B2:K2"/>
    <mergeCell ref="B3:K3"/>
    <mergeCell ref="B4:K4"/>
    <mergeCell ref="B5:K5"/>
    <mergeCell ref="B6:K6"/>
  </mergeCells>
  <conditionalFormatting sqref="I17">
    <cfRule type="cellIs" dxfId="16" priority="1" operator="equal">
      <formula>0</formula>
    </cfRule>
  </conditionalFormatting>
  <pageMargins left="0.7" right="0.79" top="0.75" bottom="0.75" header="0.3" footer="0.3"/>
  <pageSetup scale="55" fitToHeight="0" orientation="landscape" copies="2" r:id="rId1"/>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38"/>
  <sheetViews>
    <sheetView view="pageBreakPreview" zoomScaleSheetLayoutView="100" workbookViewId="0">
      <selection activeCell="I7" sqref="I7"/>
    </sheetView>
  </sheetViews>
  <sheetFormatPr baseColWidth="10" defaultColWidth="9.140625" defaultRowHeight="21" x14ac:dyDescent="0.25"/>
  <cols>
    <col min="1" max="1" width="9.140625" style="32"/>
    <col min="2" max="2" width="11.42578125" style="28" customWidth="1"/>
    <col min="3" max="3" width="27.5703125" style="29" customWidth="1"/>
    <col min="4" max="4" width="20.5703125" style="29" hidden="1" customWidth="1"/>
    <col min="5" max="5" width="18" style="30" bestFit="1" customWidth="1"/>
    <col min="6" max="6" width="18" style="30" customWidth="1"/>
    <col min="7" max="16384" width="9.140625" style="32"/>
  </cols>
  <sheetData>
    <row r="1" spans="1:14" s="27" customFormat="1" ht="15.75" customHeight="1" x14ac:dyDescent="0.25">
      <c r="A1" s="329" t="s">
        <v>1823</v>
      </c>
      <c r="B1" s="329"/>
      <c r="C1" s="329"/>
      <c r="D1" s="329"/>
      <c r="E1" s="329"/>
      <c r="F1" s="329"/>
    </row>
    <row r="2" spans="1:14" s="27" customFormat="1" ht="15.75" customHeight="1" x14ac:dyDescent="0.25">
      <c r="B2" s="329" t="s">
        <v>1</v>
      </c>
      <c r="C2" s="329"/>
      <c r="D2" s="329"/>
      <c r="E2" s="329"/>
      <c r="F2" s="152"/>
    </row>
    <row r="3" spans="1:14" s="27" customFormat="1" ht="18" customHeight="1" x14ac:dyDescent="0.25">
      <c r="B3" s="330" t="s">
        <v>2116</v>
      </c>
      <c r="C3" s="330"/>
      <c r="D3" s="330"/>
      <c r="E3" s="330"/>
      <c r="F3" s="153"/>
    </row>
    <row r="4" spans="1:14" s="27" customFormat="1" ht="15.75" customHeight="1" x14ac:dyDescent="0.25">
      <c r="B4" s="363" t="s">
        <v>2404</v>
      </c>
      <c r="C4" s="363"/>
      <c r="D4" s="363"/>
      <c r="E4" s="363"/>
      <c r="F4" s="363"/>
    </row>
    <row r="5" spans="1:14" s="27" customFormat="1" ht="6" customHeight="1" x14ac:dyDescent="0.25">
      <c r="A5" s="332"/>
      <c r="B5" s="332"/>
      <c r="C5" s="332"/>
      <c r="D5" s="332"/>
      <c r="E5" s="332"/>
      <c r="F5" s="154"/>
    </row>
    <row r="6" spans="1:14" s="27" customFormat="1" ht="6" customHeight="1" x14ac:dyDescent="0.25">
      <c r="A6" s="323"/>
      <c r="B6" s="323"/>
      <c r="C6" s="323"/>
      <c r="D6" s="323"/>
      <c r="E6" s="323"/>
      <c r="F6" s="151"/>
    </row>
    <row r="7" spans="1:14" ht="48" customHeight="1" x14ac:dyDescent="0.25"/>
    <row r="8" spans="1:14" ht="24.75" customHeight="1" x14ac:dyDescent="0.25">
      <c r="A8" s="65"/>
      <c r="B8" s="65" t="e">
        <f>#REF!</f>
        <v>#REF!</v>
      </c>
      <c r="C8" s="33" t="s">
        <v>1825</v>
      </c>
      <c r="D8" s="33"/>
      <c r="E8" s="34"/>
      <c r="F8" s="34"/>
    </row>
    <row r="9" spans="1:14" ht="24" customHeight="1" x14ac:dyDescent="0.25">
      <c r="A9" s="66"/>
      <c r="B9" s="66" t="e">
        <f>#REF!+#REF!</f>
        <v>#REF!</v>
      </c>
      <c r="C9" s="126" t="s">
        <v>2117</v>
      </c>
      <c r="D9" s="126"/>
      <c r="E9" s="35" t="e">
        <f>B9/B8</f>
        <v>#REF!</v>
      </c>
      <c r="F9" s="35"/>
      <c r="G9" s="130"/>
    </row>
    <row r="10" spans="1:14" ht="9.75" customHeight="1" x14ac:dyDescent="0.25">
      <c r="B10" s="36"/>
      <c r="C10" s="128"/>
      <c r="D10" s="128"/>
      <c r="E10" s="38"/>
      <c r="F10" s="38"/>
      <c r="G10" s="130"/>
    </row>
    <row r="11" spans="1:14" s="28" customFormat="1" ht="21" customHeight="1" x14ac:dyDescent="0.25">
      <c r="A11" s="155"/>
      <c r="B11" s="336" t="s">
        <v>2118</v>
      </c>
      <c r="C11" s="336"/>
      <c r="D11" s="336"/>
      <c r="E11" s="336"/>
      <c r="F11" s="155"/>
      <c r="G11" s="129"/>
      <c r="I11" s="110" t="s">
        <v>1205</v>
      </c>
      <c r="K11" s="110" t="s">
        <v>1797</v>
      </c>
      <c r="L11" s="230">
        <v>43765</v>
      </c>
      <c r="M11" s="110" t="s">
        <v>2365</v>
      </c>
      <c r="N11" s="28" t="s">
        <v>2407</v>
      </c>
    </row>
    <row r="12" spans="1:14" s="28" customFormat="1" ht="21" customHeight="1" x14ac:dyDescent="0.25">
      <c r="B12" s="67">
        <v>142</v>
      </c>
      <c r="C12" s="337" t="s">
        <v>2120</v>
      </c>
      <c r="D12" s="337"/>
      <c r="E12" s="135" t="e">
        <f>B12/B9</f>
        <v>#REF!</v>
      </c>
      <c r="F12" s="135"/>
      <c r="G12" s="67">
        <v>149</v>
      </c>
      <c r="H12" s="28">
        <f>71+62</f>
        <v>133</v>
      </c>
      <c r="I12" s="28">
        <v>149</v>
      </c>
      <c r="K12" s="67">
        <v>154</v>
      </c>
      <c r="L12" s="28">
        <v>152</v>
      </c>
      <c r="M12" s="28">
        <v>152</v>
      </c>
      <c r="N12" s="67">
        <v>152</v>
      </c>
    </row>
    <row r="13" spans="1:14" s="28" customFormat="1" ht="21.75" thickBot="1" x14ac:dyDescent="0.3">
      <c r="B13" s="133">
        <f>39+91+17</f>
        <v>147</v>
      </c>
      <c r="C13" s="343" t="s">
        <v>2119</v>
      </c>
      <c r="D13" s="343"/>
      <c r="E13" s="135" t="e">
        <f>B13/B9</f>
        <v>#REF!</v>
      </c>
      <c r="F13" s="135"/>
      <c r="G13" s="68">
        <f>43+3+64+19</f>
        <v>129</v>
      </c>
      <c r="I13" s="28">
        <v>134</v>
      </c>
      <c r="J13" s="28">
        <f>91-9</f>
        <v>82</v>
      </c>
      <c r="K13" s="133">
        <f>42+75+13</f>
        <v>130</v>
      </c>
      <c r="L13" s="28">
        <v>136</v>
      </c>
      <c r="M13" s="28">
        <v>137</v>
      </c>
      <c r="N13" s="133">
        <f>41+82+14</f>
        <v>137</v>
      </c>
    </row>
    <row r="14" spans="1:14" s="28" customFormat="1" x14ac:dyDescent="0.25">
      <c r="B14" s="133">
        <v>450</v>
      </c>
      <c r="C14" s="343" t="s">
        <v>2121</v>
      </c>
      <c r="D14" s="343"/>
      <c r="E14" s="135" t="e">
        <f>B14/B9</f>
        <v>#REF!</v>
      </c>
      <c r="F14" s="135"/>
      <c r="G14" s="133">
        <v>431</v>
      </c>
      <c r="I14" s="28">
        <v>443</v>
      </c>
      <c r="K14" s="133">
        <v>449</v>
      </c>
      <c r="L14" s="28">
        <v>449</v>
      </c>
      <c r="M14" s="28">
        <v>449</v>
      </c>
      <c r="N14" s="133">
        <v>449</v>
      </c>
    </row>
    <row r="15" spans="1:14" s="28" customFormat="1" x14ac:dyDescent="0.25">
      <c r="A15" s="198"/>
      <c r="B15" s="134">
        <f>B12+B13+B14</f>
        <v>739</v>
      </c>
      <c r="C15" s="127" t="s">
        <v>1830</v>
      </c>
      <c r="D15" s="127"/>
      <c r="E15" s="125"/>
      <c r="F15" s="156"/>
    </row>
    <row r="16" spans="1:14" s="29" customFormat="1" x14ac:dyDescent="0.25">
      <c r="B16" s="28"/>
      <c r="C16"/>
      <c r="E16" s="30"/>
      <c r="F16" s="30"/>
      <c r="G16" s="32"/>
      <c r="H16" s="32"/>
      <c r="I16" s="32"/>
      <c r="J16" s="32"/>
      <c r="K16" s="32"/>
      <c r="L16" s="32"/>
    </row>
    <row r="17" spans="1:12" s="29" customFormat="1" ht="21" customHeight="1" x14ac:dyDescent="0.25">
      <c r="A17" s="362" t="s">
        <v>2406</v>
      </c>
      <c r="B17" s="362"/>
      <c r="C17" s="362"/>
      <c r="D17" s="362"/>
      <c r="E17" s="362"/>
      <c r="F17" s="362"/>
      <c r="G17" s="32"/>
      <c r="H17" s="32"/>
      <c r="I17" s="32"/>
      <c r="J17" s="32"/>
      <c r="K17" s="32"/>
      <c r="L17" s="32"/>
    </row>
    <row r="18" spans="1:12" s="29" customFormat="1" x14ac:dyDescent="0.25">
      <c r="B18" s="28"/>
      <c r="C18"/>
      <c r="E18" s="30"/>
      <c r="F18" s="30"/>
      <c r="G18" s="32"/>
      <c r="H18" s="32"/>
      <c r="I18" s="32"/>
      <c r="J18" s="32"/>
      <c r="K18" s="32"/>
      <c r="L18" s="32"/>
    </row>
    <row r="19" spans="1:12" s="29" customFormat="1" x14ac:dyDescent="0.25">
      <c r="C19"/>
      <c r="E19" s="30"/>
      <c r="F19" s="30"/>
      <c r="G19" s="32"/>
      <c r="H19" s="32"/>
      <c r="I19" s="32"/>
      <c r="J19" s="32"/>
      <c r="K19" s="32"/>
      <c r="L19" s="32"/>
    </row>
    <row r="20" spans="1:12" s="29" customFormat="1" x14ac:dyDescent="0.25">
      <c r="B20" s="28"/>
      <c r="C20"/>
      <c r="E20" s="30"/>
      <c r="F20" s="30"/>
      <c r="G20" s="32"/>
      <c r="H20" s="32"/>
      <c r="I20" s="32"/>
      <c r="J20" s="32"/>
      <c r="K20" s="32"/>
      <c r="L20" s="32"/>
    </row>
    <row r="21" spans="1:12" s="29" customFormat="1" x14ac:dyDescent="0.25">
      <c r="B21" s="95">
        <f>437-B14</f>
        <v>-13</v>
      </c>
      <c r="C21"/>
      <c r="E21" s="30"/>
      <c r="F21" s="30"/>
      <c r="G21" s="32"/>
      <c r="H21" s="32"/>
      <c r="I21" s="32"/>
      <c r="J21" s="32"/>
      <c r="K21" s="32"/>
      <c r="L21" s="32"/>
    </row>
    <row r="22" spans="1:12" s="29" customFormat="1" x14ac:dyDescent="0.25">
      <c r="B22" s="28"/>
      <c r="C22"/>
      <c r="E22" s="30"/>
      <c r="F22" s="30"/>
      <c r="G22" s="32"/>
      <c r="H22" s="32"/>
      <c r="I22" s="32"/>
      <c r="J22" s="32"/>
      <c r="K22" s="32"/>
      <c r="L22" s="32"/>
    </row>
    <row r="23" spans="1:12" s="29" customFormat="1" x14ac:dyDescent="0.25">
      <c r="B23" s="28"/>
      <c r="C23"/>
      <c r="E23" s="30"/>
      <c r="F23" s="30"/>
      <c r="G23" s="32"/>
      <c r="H23" s="32"/>
      <c r="I23" s="32"/>
      <c r="J23" s="32"/>
      <c r="K23" s="32"/>
      <c r="L23" s="32"/>
    </row>
    <row r="24" spans="1:12" s="29" customFormat="1" x14ac:dyDescent="0.25">
      <c r="B24" s="28"/>
      <c r="C24"/>
      <c r="E24" s="30"/>
      <c r="F24" s="30"/>
      <c r="G24" s="32"/>
      <c r="H24" s="32"/>
      <c r="I24" s="32"/>
      <c r="J24" s="32"/>
      <c r="K24" s="32"/>
      <c r="L24" s="32"/>
    </row>
    <row r="25" spans="1:12" s="29" customFormat="1" x14ac:dyDescent="0.25">
      <c r="B25" s="28"/>
      <c r="C25"/>
      <c r="E25" s="30"/>
      <c r="F25" s="30"/>
      <c r="G25" s="32"/>
      <c r="H25" s="32"/>
      <c r="I25" s="32"/>
      <c r="J25" s="32"/>
      <c r="K25" s="32"/>
      <c r="L25" s="32"/>
    </row>
    <row r="26" spans="1:12" s="29" customFormat="1" x14ac:dyDescent="0.25">
      <c r="B26" s="28"/>
      <c r="C26"/>
      <c r="E26" s="30"/>
      <c r="F26" s="30"/>
      <c r="G26" s="32"/>
      <c r="H26" s="32"/>
      <c r="I26" s="32"/>
      <c r="J26" s="32"/>
      <c r="K26" s="32"/>
      <c r="L26" s="32"/>
    </row>
    <row r="27" spans="1:12" s="29" customFormat="1" x14ac:dyDescent="0.25">
      <c r="B27" s="28"/>
      <c r="C27"/>
      <c r="E27" s="30"/>
      <c r="F27" s="30"/>
      <c r="G27" s="32"/>
      <c r="H27" s="32"/>
      <c r="I27" s="32"/>
      <c r="J27" s="32"/>
      <c r="K27" s="32"/>
      <c r="L27" s="32"/>
    </row>
    <row r="28" spans="1:12" s="29" customFormat="1" x14ac:dyDescent="0.25">
      <c r="B28" s="28"/>
      <c r="C28"/>
      <c r="E28" s="30"/>
      <c r="F28" s="30"/>
      <c r="G28" s="32"/>
      <c r="H28" s="32"/>
      <c r="I28" s="32"/>
      <c r="J28" s="32"/>
      <c r="K28" s="32"/>
      <c r="L28" s="32"/>
    </row>
    <row r="29" spans="1:12" s="29" customFormat="1" x14ac:dyDescent="0.25">
      <c r="B29" s="28"/>
      <c r="C29"/>
      <c r="E29" s="30"/>
      <c r="F29" s="30"/>
      <c r="G29" s="32"/>
      <c r="H29" s="32"/>
      <c r="I29" s="32"/>
      <c r="J29" s="32"/>
      <c r="K29" s="32"/>
      <c r="L29" s="32"/>
    </row>
    <row r="30" spans="1:12" s="29" customFormat="1" x14ac:dyDescent="0.25">
      <c r="B30" s="28"/>
      <c r="C30"/>
      <c r="E30" s="30"/>
      <c r="F30" s="30"/>
      <c r="G30" s="32"/>
      <c r="H30" s="32"/>
      <c r="I30" s="32"/>
      <c r="J30" s="32"/>
      <c r="K30" s="32"/>
      <c r="L30" s="32"/>
    </row>
    <row r="31" spans="1:12" s="29" customFormat="1" x14ac:dyDescent="0.25">
      <c r="B31" s="28"/>
      <c r="C31"/>
      <c r="E31" s="30"/>
      <c r="F31" s="30"/>
      <c r="G31" s="32"/>
      <c r="H31" s="32"/>
      <c r="I31" s="32"/>
      <c r="J31" s="32"/>
      <c r="K31" s="32"/>
      <c r="L31" s="32"/>
    </row>
    <row r="32" spans="1:12" s="29" customFormat="1" x14ac:dyDescent="0.25">
      <c r="B32" s="28"/>
      <c r="C32"/>
      <c r="E32" s="30"/>
      <c r="F32" s="30"/>
      <c r="G32" s="32"/>
      <c r="H32" s="32"/>
      <c r="I32" s="32"/>
      <c r="J32" s="32"/>
      <c r="K32" s="32"/>
      <c r="L32" s="32"/>
    </row>
    <row r="33" spans="2:12" s="29" customFormat="1" x14ac:dyDescent="0.25">
      <c r="B33" s="28"/>
      <c r="C33"/>
      <c r="E33" s="30"/>
      <c r="F33" s="30"/>
      <c r="G33" s="32"/>
      <c r="H33" s="32"/>
      <c r="I33" s="32"/>
      <c r="J33" s="32"/>
      <c r="K33" s="32"/>
      <c r="L33" s="32"/>
    </row>
    <row r="34" spans="2:12" s="29" customFormat="1" x14ac:dyDescent="0.25">
      <c r="B34" s="28"/>
      <c r="C34"/>
      <c r="E34" s="30"/>
      <c r="F34" s="30"/>
      <c r="G34" s="32"/>
      <c r="H34" s="32"/>
      <c r="I34" s="32"/>
      <c r="J34" s="32"/>
      <c r="K34" s="32"/>
      <c r="L34" s="32"/>
    </row>
    <row r="35" spans="2:12" s="29" customFormat="1" x14ac:dyDescent="0.25">
      <c r="B35" s="28"/>
      <c r="C35"/>
      <c r="E35" s="30"/>
      <c r="F35" s="30"/>
      <c r="G35" s="32"/>
      <c r="H35" s="32"/>
      <c r="I35" s="32"/>
      <c r="J35" s="32"/>
      <c r="K35" s="32"/>
      <c r="L35" s="32"/>
    </row>
    <row r="36" spans="2:12" s="29" customFormat="1" x14ac:dyDescent="0.25">
      <c r="B36" s="28"/>
      <c r="C36"/>
      <c r="E36" s="30"/>
      <c r="F36" s="30"/>
      <c r="G36" s="32"/>
      <c r="H36" s="32"/>
      <c r="I36" s="32"/>
      <c r="J36" s="32"/>
      <c r="K36" s="32"/>
      <c r="L36" s="32"/>
    </row>
    <row r="37" spans="2:12" s="29" customFormat="1" x14ac:dyDescent="0.25">
      <c r="B37" s="28"/>
      <c r="C37"/>
      <c r="E37" s="30"/>
      <c r="F37" s="30"/>
      <c r="G37" s="32"/>
      <c r="H37" s="32"/>
      <c r="I37" s="32"/>
      <c r="J37" s="32"/>
      <c r="K37" s="32"/>
      <c r="L37" s="32"/>
    </row>
    <row r="38" spans="2:12" s="29" customFormat="1" x14ac:dyDescent="0.25">
      <c r="B38" s="28"/>
      <c r="C38"/>
      <c r="E38" s="30"/>
      <c r="F38" s="30"/>
      <c r="G38" s="32"/>
      <c r="H38" s="32"/>
      <c r="I38" s="32"/>
      <c r="J38" s="32"/>
      <c r="K38" s="32"/>
      <c r="L38" s="32"/>
    </row>
    <row r="39" spans="2:12" s="29" customFormat="1" x14ac:dyDescent="0.25">
      <c r="B39" s="28"/>
      <c r="C39"/>
      <c r="E39" s="30"/>
      <c r="F39" s="30"/>
      <c r="G39" s="32"/>
      <c r="H39" s="32"/>
      <c r="I39" s="32"/>
      <c r="J39" s="32"/>
      <c r="K39" s="32"/>
      <c r="L39" s="32"/>
    </row>
    <row r="40" spans="2:12" s="29" customFormat="1" x14ac:dyDescent="0.25">
      <c r="B40" s="28"/>
      <c r="C40"/>
      <c r="E40" s="30"/>
      <c r="F40" s="30"/>
      <c r="G40" s="32"/>
      <c r="H40" s="32"/>
      <c r="I40" s="32"/>
      <c r="J40" s="32"/>
      <c r="K40" s="32"/>
      <c r="L40" s="32"/>
    </row>
    <row r="41" spans="2:12" s="29" customFormat="1" x14ac:dyDescent="0.25">
      <c r="B41" s="28"/>
      <c r="C41"/>
      <c r="E41" s="30"/>
      <c r="F41" s="30"/>
      <c r="G41" s="32"/>
      <c r="H41" s="32"/>
      <c r="I41" s="32"/>
      <c r="J41" s="32"/>
      <c r="K41" s="32"/>
      <c r="L41" s="32"/>
    </row>
    <row r="42" spans="2:12" s="29" customFormat="1" x14ac:dyDescent="0.25">
      <c r="B42" s="28"/>
      <c r="C42"/>
      <c r="E42" s="30"/>
      <c r="F42" s="30"/>
      <c r="G42" s="32"/>
      <c r="H42" s="32"/>
      <c r="I42" s="32"/>
      <c r="J42" s="32"/>
      <c r="K42" s="32"/>
      <c r="L42" s="32"/>
    </row>
    <row r="43" spans="2:12" s="29" customFormat="1" x14ac:dyDescent="0.25">
      <c r="B43" s="28"/>
      <c r="C43"/>
      <c r="E43" s="30"/>
      <c r="F43" s="30"/>
      <c r="G43" s="32"/>
      <c r="H43" s="32"/>
      <c r="I43" s="32"/>
      <c r="J43" s="32"/>
      <c r="K43" s="32"/>
      <c r="L43" s="32"/>
    </row>
    <row r="44" spans="2:12" s="29" customFormat="1" x14ac:dyDescent="0.25">
      <c r="B44" s="28"/>
      <c r="C44"/>
      <c r="E44" s="30"/>
      <c r="F44" s="30"/>
      <c r="G44" s="32"/>
      <c r="H44" s="32"/>
      <c r="I44" s="32"/>
      <c r="J44" s="32"/>
      <c r="K44" s="32"/>
      <c r="L44" s="32"/>
    </row>
    <row r="45" spans="2:12" s="29" customFormat="1" x14ac:dyDescent="0.25">
      <c r="B45" s="28"/>
      <c r="C45"/>
      <c r="E45" s="30"/>
      <c r="F45" s="30"/>
      <c r="G45" s="32"/>
      <c r="H45" s="32"/>
      <c r="I45" s="32"/>
      <c r="J45" s="32"/>
      <c r="K45" s="32"/>
      <c r="L45" s="32"/>
    </row>
    <row r="46" spans="2:12" s="29" customFormat="1" x14ac:dyDescent="0.25">
      <c r="B46" s="28"/>
      <c r="C46"/>
      <c r="E46" s="30"/>
      <c r="F46" s="30"/>
      <c r="G46" s="32"/>
      <c r="H46" s="32"/>
      <c r="I46" s="32"/>
      <c r="J46" s="32"/>
      <c r="K46" s="32"/>
      <c r="L46" s="32"/>
    </row>
    <row r="47" spans="2:12" s="29" customFormat="1" x14ac:dyDescent="0.25">
      <c r="B47" s="28"/>
      <c r="C47"/>
      <c r="E47" s="30"/>
      <c r="F47" s="30"/>
      <c r="G47" s="32"/>
      <c r="H47" s="32"/>
      <c r="I47" s="32"/>
      <c r="J47" s="32"/>
      <c r="K47" s="32"/>
      <c r="L47" s="32"/>
    </row>
    <row r="48" spans="2:12" s="29" customFormat="1" x14ac:dyDescent="0.25">
      <c r="B48" s="28"/>
      <c r="C48"/>
      <c r="E48" s="30"/>
      <c r="F48" s="30"/>
      <c r="G48" s="32"/>
      <c r="H48" s="32"/>
      <c r="I48" s="32"/>
      <c r="J48" s="32"/>
      <c r="K48" s="32"/>
      <c r="L48" s="32"/>
    </row>
    <row r="49" spans="2:12" s="29" customFormat="1" x14ac:dyDescent="0.25">
      <c r="B49" s="28"/>
      <c r="C49"/>
      <c r="E49" s="30"/>
      <c r="F49" s="30"/>
      <c r="G49" s="32"/>
      <c r="H49" s="32"/>
      <c r="I49" s="32"/>
      <c r="J49" s="32"/>
      <c r="K49" s="32"/>
      <c r="L49" s="32"/>
    </row>
    <row r="50" spans="2:12" s="29" customFormat="1" x14ac:dyDescent="0.25">
      <c r="B50" s="28"/>
      <c r="C50"/>
      <c r="E50" s="30"/>
      <c r="F50" s="30"/>
      <c r="G50" s="32"/>
      <c r="H50" s="32"/>
      <c r="I50" s="32"/>
      <c r="J50" s="32"/>
      <c r="K50" s="32"/>
      <c r="L50" s="32"/>
    </row>
    <row r="51" spans="2:12" s="29" customFormat="1" x14ac:dyDescent="0.25">
      <c r="B51" s="28"/>
      <c r="C51"/>
      <c r="E51" s="30"/>
      <c r="F51" s="30"/>
      <c r="G51" s="32"/>
      <c r="H51" s="32"/>
      <c r="I51" s="32"/>
      <c r="J51" s="32"/>
      <c r="K51" s="32"/>
      <c r="L51" s="32"/>
    </row>
    <row r="52" spans="2:12" s="29" customFormat="1" x14ac:dyDescent="0.25">
      <c r="B52" s="28"/>
      <c r="C52"/>
      <c r="E52" s="30"/>
      <c r="F52" s="30"/>
      <c r="G52" s="32"/>
      <c r="H52" s="32"/>
      <c r="I52" s="32"/>
      <c r="J52" s="32"/>
      <c r="K52" s="32"/>
      <c r="L52" s="32"/>
    </row>
    <row r="53" spans="2:12" s="29" customFormat="1" x14ac:dyDescent="0.25">
      <c r="B53" s="28"/>
      <c r="C53"/>
      <c r="E53" s="30"/>
      <c r="F53" s="30"/>
      <c r="G53" s="32"/>
      <c r="H53" s="32"/>
      <c r="I53" s="32"/>
      <c r="J53" s="32"/>
      <c r="K53" s="32"/>
      <c r="L53" s="32"/>
    </row>
    <row r="54" spans="2:12" s="29" customFormat="1" x14ac:dyDescent="0.25">
      <c r="B54" s="28"/>
      <c r="C54"/>
      <c r="E54" s="30"/>
      <c r="F54" s="30"/>
      <c r="G54" s="32"/>
      <c r="H54" s="32"/>
      <c r="I54" s="32"/>
      <c r="J54" s="32"/>
      <c r="K54" s="32"/>
      <c r="L54" s="32"/>
    </row>
    <row r="55" spans="2:12" s="29" customFormat="1" x14ac:dyDescent="0.25">
      <c r="B55" s="28"/>
      <c r="C55"/>
      <c r="E55" s="30"/>
      <c r="F55" s="30"/>
      <c r="G55" s="32"/>
      <c r="H55" s="32"/>
      <c r="I55" s="32"/>
      <c r="J55" s="32"/>
      <c r="K55" s="32"/>
      <c r="L55" s="32"/>
    </row>
    <row r="56" spans="2:12" s="29" customFormat="1" x14ac:dyDescent="0.25">
      <c r="B56" s="28"/>
      <c r="C56"/>
      <c r="E56" s="30"/>
      <c r="F56" s="30"/>
      <c r="G56" s="32"/>
      <c r="H56" s="32"/>
      <c r="I56" s="32"/>
      <c r="J56" s="32"/>
      <c r="K56" s="32"/>
      <c r="L56" s="32"/>
    </row>
    <row r="57" spans="2:12" s="29" customFormat="1" x14ac:dyDescent="0.25">
      <c r="B57" s="28"/>
      <c r="C57"/>
      <c r="E57" s="30"/>
      <c r="F57" s="30"/>
      <c r="G57" s="32"/>
      <c r="H57" s="32"/>
      <c r="I57" s="32"/>
      <c r="J57" s="32"/>
      <c r="K57" s="32"/>
      <c r="L57" s="32"/>
    </row>
    <row r="58" spans="2:12" s="29" customFormat="1" x14ac:dyDescent="0.25">
      <c r="B58" s="28"/>
      <c r="C58"/>
      <c r="E58" s="30"/>
      <c r="F58" s="30"/>
      <c r="G58" s="32"/>
      <c r="H58" s="32"/>
      <c r="I58" s="32"/>
      <c r="J58" s="32"/>
      <c r="K58" s="32"/>
      <c r="L58" s="32"/>
    </row>
    <row r="59" spans="2:12" s="29" customFormat="1" x14ac:dyDescent="0.25">
      <c r="B59" s="28"/>
      <c r="C59"/>
      <c r="E59" s="30"/>
      <c r="F59" s="30"/>
      <c r="G59" s="32"/>
      <c r="H59" s="32"/>
      <c r="I59" s="32"/>
      <c r="J59" s="32"/>
      <c r="K59" s="32"/>
      <c r="L59" s="32"/>
    </row>
    <row r="60" spans="2:12" s="29" customFormat="1" x14ac:dyDescent="0.25">
      <c r="B60" s="28"/>
      <c r="C60"/>
      <c r="E60" s="30"/>
      <c r="F60" s="30"/>
      <c r="G60" s="32"/>
      <c r="H60" s="32"/>
      <c r="I60" s="32"/>
      <c r="J60" s="32"/>
      <c r="K60" s="32"/>
      <c r="L60" s="32"/>
    </row>
    <row r="61" spans="2:12" s="29" customFormat="1" x14ac:dyDescent="0.25">
      <c r="B61" s="28"/>
      <c r="C61"/>
      <c r="E61" s="30"/>
      <c r="F61" s="30"/>
      <c r="G61" s="32"/>
      <c r="H61" s="32"/>
      <c r="I61" s="32"/>
      <c r="J61" s="32"/>
      <c r="K61" s="32"/>
      <c r="L61" s="32"/>
    </row>
    <row r="62" spans="2:12" s="29" customFormat="1" x14ac:dyDescent="0.25">
      <c r="B62" s="28"/>
      <c r="C62"/>
      <c r="E62" s="30"/>
      <c r="F62" s="30"/>
      <c r="G62" s="32"/>
      <c r="H62" s="32"/>
      <c r="I62" s="32"/>
      <c r="J62" s="32"/>
      <c r="K62" s="32"/>
      <c r="L62" s="32"/>
    </row>
    <row r="63" spans="2:12" s="29" customFormat="1" x14ac:dyDescent="0.25">
      <c r="B63" s="28"/>
      <c r="C63"/>
      <c r="E63" s="30"/>
      <c r="F63" s="30"/>
      <c r="G63" s="32"/>
      <c r="H63" s="32"/>
      <c r="I63" s="32"/>
      <c r="J63" s="32"/>
      <c r="K63" s="32"/>
      <c r="L63" s="32"/>
    </row>
    <row r="64" spans="2:12" s="29" customFormat="1" x14ac:dyDescent="0.25">
      <c r="B64" s="28"/>
      <c r="C64"/>
      <c r="E64" s="30"/>
      <c r="F64" s="30"/>
      <c r="G64" s="32"/>
      <c r="H64" s="32"/>
      <c r="I64" s="32"/>
      <c r="J64" s="32"/>
      <c r="K64" s="32"/>
      <c r="L64" s="32"/>
    </row>
    <row r="65" spans="2:12" s="29" customFormat="1" x14ac:dyDescent="0.25">
      <c r="B65" s="28"/>
      <c r="C65"/>
      <c r="E65" s="30"/>
      <c r="F65" s="30"/>
      <c r="G65" s="32"/>
      <c r="H65" s="32"/>
      <c r="I65" s="32"/>
      <c r="J65" s="32"/>
      <c r="K65" s="32"/>
      <c r="L65" s="32"/>
    </row>
    <row r="66" spans="2:12" s="29" customFormat="1" x14ac:dyDescent="0.25">
      <c r="B66" s="28"/>
      <c r="C66"/>
      <c r="E66" s="30"/>
      <c r="F66" s="30"/>
      <c r="G66" s="32"/>
      <c r="H66" s="32"/>
      <c r="I66" s="32"/>
      <c r="J66" s="32"/>
      <c r="K66" s="32"/>
      <c r="L66" s="32"/>
    </row>
    <row r="67" spans="2:12" s="29" customFormat="1" x14ac:dyDescent="0.25">
      <c r="B67" s="28"/>
      <c r="C67"/>
      <c r="E67" s="30"/>
      <c r="F67" s="30"/>
      <c r="G67" s="32"/>
      <c r="H67" s="32"/>
      <c r="I67" s="32"/>
      <c r="J67" s="32"/>
      <c r="K67" s="32"/>
      <c r="L67" s="32"/>
    </row>
    <row r="68" spans="2:12" s="29" customFormat="1" x14ac:dyDescent="0.25">
      <c r="B68" s="28"/>
      <c r="C68"/>
      <c r="E68" s="30"/>
      <c r="F68" s="30"/>
      <c r="G68" s="32"/>
      <c r="H68" s="32"/>
      <c r="I68" s="32"/>
      <c r="J68" s="32"/>
      <c r="K68" s="32"/>
      <c r="L68" s="32"/>
    </row>
    <row r="69" spans="2:12" s="29" customFormat="1" x14ac:dyDescent="0.25">
      <c r="B69" s="28"/>
      <c r="C69"/>
      <c r="E69" s="30"/>
      <c r="F69" s="30"/>
      <c r="G69" s="32"/>
      <c r="H69" s="32"/>
      <c r="I69" s="32"/>
      <c r="J69" s="32"/>
      <c r="K69" s="32"/>
      <c r="L69" s="32"/>
    </row>
    <row r="70" spans="2:12" s="29" customFormat="1" x14ac:dyDescent="0.25">
      <c r="B70" s="28"/>
      <c r="C70"/>
      <c r="E70" s="30"/>
      <c r="F70" s="30"/>
      <c r="G70" s="32"/>
      <c r="H70" s="32"/>
      <c r="I70" s="32"/>
      <c r="J70" s="32"/>
      <c r="K70" s="32"/>
      <c r="L70" s="32"/>
    </row>
    <row r="71" spans="2:12" s="29" customFormat="1" x14ac:dyDescent="0.25">
      <c r="B71" s="28"/>
      <c r="C71"/>
      <c r="E71" s="30"/>
      <c r="F71" s="30"/>
      <c r="G71" s="32"/>
      <c r="H71" s="32"/>
      <c r="I71" s="32"/>
      <c r="J71" s="32"/>
      <c r="K71" s="32"/>
      <c r="L71" s="32"/>
    </row>
    <row r="72" spans="2:12" s="29" customFormat="1" x14ac:dyDescent="0.25">
      <c r="B72" s="28"/>
      <c r="C72"/>
      <c r="E72" s="30"/>
      <c r="F72" s="30"/>
      <c r="G72" s="32"/>
      <c r="H72" s="32"/>
      <c r="I72" s="32"/>
      <c r="J72" s="32"/>
      <c r="K72" s="32"/>
      <c r="L72" s="32"/>
    </row>
    <row r="73" spans="2:12" s="29" customFormat="1" x14ac:dyDescent="0.25">
      <c r="B73" s="28"/>
      <c r="C73"/>
      <c r="E73" s="30"/>
      <c r="F73" s="30"/>
      <c r="G73" s="32"/>
      <c r="H73" s="32"/>
      <c r="I73" s="32"/>
      <c r="J73" s="32"/>
      <c r="K73" s="32"/>
      <c r="L73" s="32"/>
    </row>
    <row r="74" spans="2:12" s="29" customFormat="1" x14ac:dyDescent="0.25">
      <c r="B74" s="28"/>
      <c r="C74"/>
      <c r="E74" s="30"/>
      <c r="F74" s="30"/>
      <c r="G74" s="32"/>
      <c r="H74" s="32"/>
      <c r="I74" s="32"/>
      <c r="J74" s="32"/>
      <c r="K74" s="32"/>
      <c r="L74" s="32"/>
    </row>
    <row r="75" spans="2:12" s="29" customFormat="1" x14ac:dyDescent="0.25">
      <c r="B75" s="28"/>
      <c r="C75"/>
      <c r="E75" s="30"/>
      <c r="F75" s="30"/>
      <c r="G75" s="32"/>
      <c r="H75" s="32"/>
      <c r="I75" s="32"/>
      <c r="J75" s="32"/>
      <c r="K75" s="32"/>
      <c r="L75" s="32"/>
    </row>
    <row r="76" spans="2:12" s="29" customFormat="1" x14ac:dyDescent="0.25">
      <c r="B76" s="28"/>
      <c r="C76"/>
      <c r="E76" s="30"/>
      <c r="F76" s="30"/>
      <c r="G76" s="32"/>
      <c r="H76" s="32"/>
      <c r="I76" s="32"/>
      <c r="J76" s="32"/>
      <c r="K76" s="32"/>
      <c r="L76" s="32"/>
    </row>
    <row r="77" spans="2:12" s="29" customFormat="1" x14ac:dyDescent="0.25">
      <c r="B77" s="28"/>
      <c r="C77"/>
      <c r="E77" s="30"/>
      <c r="F77" s="30"/>
      <c r="G77" s="32"/>
      <c r="H77" s="32"/>
      <c r="I77" s="32"/>
      <c r="J77" s="32"/>
      <c r="K77" s="32"/>
      <c r="L77" s="32"/>
    </row>
    <row r="78" spans="2:12" s="29" customFormat="1" x14ac:dyDescent="0.25">
      <c r="B78" s="28"/>
      <c r="C78"/>
      <c r="E78" s="30"/>
      <c r="F78" s="30"/>
      <c r="G78" s="32"/>
      <c r="H78" s="32"/>
      <c r="I78" s="32"/>
      <c r="J78" s="32"/>
      <c r="K78" s="32"/>
      <c r="L78" s="32"/>
    </row>
    <row r="79" spans="2:12" s="29" customFormat="1" x14ac:dyDescent="0.25">
      <c r="B79" s="28"/>
      <c r="C79"/>
      <c r="E79" s="30"/>
      <c r="F79" s="30"/>
      <c r="G79" s="32"/>
      <c r="H79" s="32"/>
      <c r="I79" s="32"/>
      <c r="J79" s="32"/>
      <c r="K79" s="32"/>
      <c r="L79" s="32"/>
    </row>
    <row r="80" spans="2:12" s="29" customFormat="1" x14ac:dyDescent="0.25">
      <c r="B80" s="28"/>
      <c r="C80"/>
      <c r="E80" s="30"/>
      <c r="F80" s="30"/>
      <c r="G80" s="32"/>
      <c r="H80" s="32"/>
      <c r="I80" s="32"/>
      <c r="J80" s="32"/>
      <c r="K80" s="32"/>
      <c r="L80" s="32"/>
    </row>
    <row r="81" spans="2:12" s="29" customFormat="1" x14ac:dyDescent="0.25">
      <c r="B81" s="28"/>
      <c r="C81"/>
      <c r="E81" s="30"/>
      <c r="F81" s="30"/>
      <c r="G81" s="32"/>
      <c r="H81" s="32"/>
      <c r="I81" s="32"/>
      <c r="J81" s="32"/>
      <c r="K81" s="32"/>
      <c r="L81" s="32"/>
    </row>
    <row r="82" spans="2:12" s="29" customFormat="1" x14ac:dyDescent="0.25">
      <c r="B82" s="28"/>
      <c r="C82"/>
      <c r="E82" s="30"/>
      <c r="F82" s="30"/>
      <c r="G82" s="32"/>
      <c r="H82" s="32"/>
      <c r="I82" s="32"/>
      <c r="J82" s="32"/>
      <c r="K82" s="32"/>
      <c r="L82" s="32"/>
    </row>
    <row r="83" spans="2:12" s="29" customFormat="1" x14ac:dyDescent="0.25">
      <c r="B83" s="28"/>
      <c r="C83"/>
      <c r="E83" s="30"/>
      <c r="F83" s="30"/>
      <c r="G83" s="32"/>
      <c r="H83" s="32"/>
      <c r="I83" s="32"/>
      <c r="J83" s="32"/>
      <c r="K83" s="32"/>
      <c r="L83" s="32"/>
    </row>
    <row r="84" spans="2:12" s="29" customFormat="1" x14ac:dyDescent="0.25">
      <c r="B84" s="28"/>
      <c r="C84"/>
      <c r="E84" s="30"/>
      <c r="F84" s="30"/>
      <c r="G84" s="32"/>
      <c r="H84" s="32"/>
      <c r="I84" s="32"/>
      <c r="J84" s="32"/>
      <c r="K84" s="32"/>
      <c r="L84" s="32"/>
    </row>
    <row r="85" spans="2:12" s="29" customFormat="1" x14ac:dyDescent="0.25">
      <c r="B85" s="28"/>
      <c r="C85"/>
      <c r="E85" s="30"/>
      <c r="F85" s="30"/>
      <c r="G85" s="32"/>
      <c r="H85" s="32"/>
      <c r="I85" s="32"/>
      <c r="J85" s="32"/>
      <c r="K85" s="32"/>
      <c r="L85" s="32"/>
    </row>
    <row r="86" spans="2:12" s="29" customFormat="1" x14ac:dyDescent="0.25">
      <c r="B86" s="28"/>
      <c r="C86"/>
      <c r="E86" s="30"/>
      <c r="F86" s="30"/>
      <c r="G86" s="32"/>
      <c r="H86" s="32"/>
      <c r="I86" s="32"/>
      <c r="J86" s="32"/>
      <c r="K86" s="32"/>
      <c r="L86" s="32"/>
    </row>
    <row r="87" spans="2:12" s="29" customFormat="1" x14ac:dyDescent="0.25">
      <c r="B87" s="28"/>
      <c r="C87"/>
      <c r="E87" s="30"/>
      <c r="F87" s="30"/>
      <c r="G87" s="32"/>
      <c r="H87" s="32"/>
      <c r="I87" s="32"/>
      <c r="J87" s="32"/>
      <c r="K87" s="32"/>
      <c r="L87" s="32"/>
    </row>
    <row r="88" spans="2:12" s="29" customFormat="1" x14ac:dyDescent="0.25">
      <c r="B88" s="28"/>
      <c r="C88"/>
      <c r="E88" s="30"/>
      <c r="F88" s="30"/>
      <c r="G88" s="32"/>
      <c r="H88" s="32"/>
      <c r="I88" s="32"/>
      <c r="J88" s="32"/>
      <c r="K88" s="32"/>
      <c r="L88" s="32"/>
    </row>
    <row r="89" spans="2:12" s="29" customFormat="1" x14ac:dyDescent="0.25">
      <c r="B89" s="28"/>
      <c r="C89"/>
      <c r="E89" s="30"/>
      <c r="F89" s="30"/>
      <c r="G89" s="32"/>
      <c r="H89" s="32"/>
      <c r="I89" s="32"/>
      <c r="J89" s="32"/>
      <c r="K89" s="32"/>
      <c r="L89" s="32"/>
    </row>
    <row r="90" spans="2:12" s="29" customFormat="1" x14ac:dyDescent="0.25">
      <c r="B90" s="28"/>
      <c r="C90"/>
      <c r="E90" s="30"/>
      <c r="F90" s="30"/>
      <c r="G90" s="32"/>
      <c r="H90" s="32"/>
      <c r="I90" s="32"/>
      <c r="J90" s="32"/>
      <c r="K90" s="32"/>
      <c r="L90" s="32"/>
    </row>
    <row r="91" spans="2:12" s="29" customFormat="1" x14ac:dyDescent="0.25">
      <c r="B91" s="28"/>
      <c r="C91"/>
      <c r="E91" s="30"/>
      <c r="F91" s="30"/>
      <c r="G91" s="32"/>
      <c r="H91" s="32"/>
      <c r="I91" s="32"/>
      <c r="J91" s="32"/>
      <c r="K91" s="32"/>
      <c r="L91" s="32"/>
    </row>
    <row r="92" spans="2:12" s="29" customFormat="1" x14ac:dyDescent="0.25">
      <c r="B92" s="28"/>
      <c r="C92"/>
      <c r="E92" s="30"/>
      <c r="F92" s="30"/>
      <c r="G92" s="32"/>
      <c r="H92" s="32"/>
      <c r="I92" s="32"/>
      <c r="J92" s="32"/>
      <c r="K92" s="32"/>
      <c r="L92" s="32"/>
    </row>
    <row r="93" spans="2:12" s="29" customFormat="1" x14ac:dyDescent="0.25">
      <c r="B93" s="28"/>
      <c r="C93"/>
      <c r="E93" s="30"/>
      <c r="F93" s="30"/>
      <c r="G93" s="32"/>
      <c r="H93" s="32"/>
      <c r="I93" s="32"/>
      <c r="J93" s="32"/>
      <c r="K93" s="32"/>
      <c r="L93" s="32"/>
    </row>
    <row r="94" spans="2:12" s="29" customFormat="1" x14ac:dyDescent="0.25">
      <c r="B94" s="28"/>
      <c r="C94"/>
      <c r="E94" s="30"/>
      <c r="F94" s="30"/>
      <c r="G94" s="32"/>
      <c r="H94" s="32"/>
      <c r="I94" s="32"/>
      <c r="J94" s="32"/>
      <c r="K94" s="32"/>
      <c r="L94" s="32"/>
    </row>
    <row r="95" spans="2:12" s="29" customFormat="1" x14ac:dyDescent="0.25">
      <c r="B95" s="28"/>
      <c r="C95"/>
      <c r="E95" s="30"/>
      <c r="F95" s="30"/>
      <c r="G95" s="32"/>
      <c r="H95" s="32"/>
      <c r="I95" s="32"/>
      <c r="J95" s="32"/>
      <c r="K95" s="32"/>
      <c r="L95" s="32"/>
    </row>
    <row r="96" spans="2:12" s="29" customFormat="1" x14ac:dyDescent="0.25">
      <c r="B96" s="28"/>
      <c r="C96"/>
      <c r="E96" s="30"/>
      <c r="F96" s="30"/>
      <c r="G96" s="32"/>
      <c r="H96" s="32"/>
      <c r="I96" s="32"/>
      <c r="J96" s="32"/>
      <c r="K96" s="32"/>
      <c r="L96" s="32"/>
    </row>
    <row r="97" spans="2:12" s="29" customFormat="1" x14ac:dyDescent="0.25">
      <c r="B97" s="28"/>
      <c r="C97"/>
      <c r="E97" s="30"/>
      <c r="F97" s="30"/>
      <c r="G97" s="32"/>
      <c r="H97" s="32"/>
      <c r="I97" s="32"/>
      <c r="J97" s="32"/>
      <c r="K97" s="32"/>
      <c r="L97" s="32"/>
    </row>
    <row r="98" spans="2:12" s="29" customFormat="1" x14ac:dyDescent="0.25">
      <c r="B98" s="28"/>
      <c r="C98"/>
      <c r="E98" s="30"/>
      <c r="F98" s="30"/>
      <c r="G98" s="32"/>
      <c r="H98" s="32"/>
      <c r="I98" s="32"/>
      <c r="J98" s="32"/>
      <c r="K98" s="32"/>
      <c r="L98" s="32"/>
    </row>
    <row r="99" spans="2:12" s="29" customFormat="1" x14ac:dyDescent="0.25">
      <c r="B99" s="28"/>
      <c r="C99"/>
      <c r="E99" s="30"/>
      <c r="F99" s="30"/>
      <c r="G99" s="32"/>
      <c r="H99" s="32"/>
      <c r="I99" s="32"/>
      <c r="J99" s="32"/>
      <c r="K99" s="32"/>
      <c r="L99" s="32"/>
    </row>
    <row r="100" spans="2:12" s="29" customFormat="1" x14ac:dyDescent="0.25">
      <c r="B100" s="28"/>
      <c r="C100"/>
      <c r="E100" s="30"/>
      <c r="F100" s="30"/>
      <c r="G100" s="32"/>
      <c r="H100" s="32"/>
      <c r="I100" s="32"/>
      <c r="J100" s="32"/>
      <c r="K100" s="32"/>
      <c r="L100" s="32"/>
    </row>
    <row r="101" spans="2:12" s="29" customFormat="1" x14ac:dyDescent="0.25">
      <c r="B101" s="28"/>
      <c r="C101"/>
      <c r="E101" s="30"/>
      <c r="F101" s="30"/>
      <c r="G101" s="32"/>
      <c r="H101" s="32"/>
      <c r="I101" s="32"/>
      <c r="J101" s="32"/>
      <c r="K101" s="32"/>
      <c r="L101" s="32"/>
    </row>
    <row r="102" spans="2:12" s="29" customFormat="1" x14ac:dyDescent="0.25">
      <c r="B102" s="28"/>
      <c r="C102"/>
      <c r="E102" s="30"/>
      <c r="F102" s="30"/>
      <c r="G102" s="32"/>
      <c r="H102" s="32"/>
      <c r="I102" s="32"/>
      <c r="J102" s="32"/>
      <c r="K102" s="32"/>
      <c r="L102" s="32"/>
    </row>
    <row r="103" spans="2:12" s="29" customFormat="1" x14ac:dyDescent="0.25">
      <c r="B103" s="28"/>
      <c r="C103"/>
      <c r="E103" s="30"/>
      <c r="F103" s="30"/>
      <c r="G103" s="32"/>
      <c r="H103" s="32"/>
      <c r="I103" s="32"/>
      <c r="J103" s="32"/>
      <c r="K103" s="32"/>
      <c r="L103" s="32"/>
    </row>
    <row r="104" spans="2:12" s="29" customFormat="1" x14ac:dyDescent="0.25">
      <c r="B104" s="28"/>
      <c r="C104"/>
      <c r="E104" s="30"/>
      <c r="F104" s="30"/>
      <c r="G104" s="32"/>
      <c r="H104" s="32"/>
      <c r="I104" s="32"/>
      <c r="J104" s="32"/>
      <c r="K104" s="32"/>
      <c r="L104" s="32"/>
    </row>
    <row r="105" spans="2:12" s="29" customFormat="1" x14ac:dyDescent="0.25">
      <c r="B105" s="28"/>
      <c r="C105"/>
      <c r="E105" s="30"/>
      <c r="F105" s="30"/>
      <c r="G105" s="32"/>
      <c r="H105" s="32"/>
      <c r="I105" s="32"/>
      <c r="J105" s="32"/>
      <c r="K105" s="32"/>
      <c r="L105" s="32"/>
    </row>
    <row r="106" spans="2:12" s="29" customFormat="1" x14ac:dyDescent="0.25">
      <c r="B106" s="28"/>
      <c r="C106"/>
      <c r="E106" s="30"/>
      <c r="F106" s="30"/>
      <c r="G106" s="32"/>
      <c r="H106" s="32"/>
      <c r="I106" s="32"/>
      <c r="J106" s="32"/>
      <c r="K106" s="32"/>
      <c r="L106" s="32"/>
    </row>
    <row r="107" spans="2:12" s="29" customFormat="1" x14ac:dyDescent="0.25">
      <c r="B107" s="28"/>
      <c r="C107"/>
      <c r="E107" s="30"/>
      <c r="F107" s="30"/>
      <c r="G107" s="32"/>
      <c r="H107" s="32"/>
      <c r="I107" s="32"/>
      <c r="J107" s="32"/>
      <c r="K107" s="32"/>
      <c r="L107" s="32"/>
    </row>
    <row r="108" spans="2:12" s="29" customFormat="1" x14ac:dyDescent="0.25">
      <c r="B108" s="28"/>
      <c r="C108"/>
      <c r="E108" s="30"/>
      <c r="F108" s="30"/>
      <c r="G108" s="32"/>
      <c r="H108" s="32"/>
      <c r="I108" s="32"/>
      <c r="J108" s="32"/>
      <c r="K108" s="32"/>
      <c r="L108" s="32"/>
    </row>
    <row r="109" spans="2:12" s="29" customFormat="1" x14ac:dyDescent="0.25">
      <c r="B109" s="28"/>
      <c r="C109"/>
      <c r="E109" s="30"/>
      <c r="F109" s="30"/>
      <c r="G109" s="32"/>
      <c r="H109" s="32"/>
      <c r="I109" s="32"/>
      <c r="J109" s="32"/>
      <c r="K109" s="32"/>
      <c r="L109" s="32"/>
    </row>
    <row r="110" spans="2:12" s="29" customFormat="1" x14ac:dyDescent="0.25">
      <c r="B110" s="28"/>
      <c r="C110"/>
      <c r="E110" s="30"/>
      <c r="F110" s="30"/>
      <c r="G110" s="32"/>
      <c r="H110" s="32"/>
      <c r="I110" s="32"/>
      <c r="J110" s="32"/>
      <c r="K110" s="32"/>
      <c r="L110" s="32"/>
    </row>
    <row r="111" spans="2:12" s="29" customFormat="1" x14ac:dyDescent="0.25">
      <c r="B111" s="28"/>
      <c r="C111"/>
      <c r="E111" s="30"/>
      <c r="F111" s="30"/>
      <c r="G111" s="32"/>
      <c r="H111" s="32"/>
      <c r="I111" s="32"/>
      <c r="J111" s="32"/>
      <c r="K111" s="32"/>
      <c r="L111" s="32"/>
    </row>
    <row r="112" spans="2:12" s="29" customFormat="1" x14ac:dyDescent="0.25">
      <c r="B112" s="28"/>
      <c r="C112"/>
      <c r="E112" s="30"/>
      <c r="F112" s="30"/>
      <c r="G112" s="32"/>
      <c r="H112" s="32"/>
      <c r="I112" s="32"/>
      <c r="J112" s="32"/>
      <c r="K112" s="32"/>
      <c r="L112" s="32"/>
    </row>
    <row r="113" spans="2:12" s="29" customFormat="1" x14ac:dyDescent="0.25">
      <c r="B113" s="28"/>
      <c r="C113"/>
      <c r="E113" s="30"/>
      <c r="F113" s="30"/>
      <c r="G113" s="32"/>
      <c r="H113" s="32"/>
      <c r="I113" s="32"/>
      <c r="J113" s="32"/>
      <c r="K113" s="32"/>
      <c r="L113" s="32"/>
    </row>
    <row r="114" spans="2:12" s="29" customFormat="1" x14ac:dyDescent="0.25">
      <c r="B114" s="28"/>
      <c r="C114"/>
      <c r="E114" s="30"/>
      <c r="F114" s="30"/>
      <c r="G114" s="32"/>
      <c r="H114" s="32"/>
      <c r="I114" s="32"/>
      <c r="J114" s="32"/>
      <c r="K114" s="32"/>
      <c r="L114" s="32"/>
    </row>
    <row r="115" spans="2:12" s="29" customFormat="1" x14ac:dyDescent="0.25">
      <c r="B115" s="28"/>
      <c r="C115"/>
      <c r="E115" s="30"/>
      <c r="F115" s="30"/>
      <c r="G115" s="32"/>
      <c r="H115" s="32"/>
      <c r="I115" s="32"/>
      <c r="J115" s="32"/>
      <c r="K115" s="32"/>
      <c r="L115" s="32"/>
    </row>
    <row r="116" spans="2:12" s="29" customFormat="1" x14ac:dyDescent="0.25">
      <c r="B116" s="28"/>
      <c r="C116"/>
      <c r="E116" s="30"/>
      <c r="F116" s="30"/>
      <c r="G116" s="32"/>
      <c r="H116" s="32"/>
      <c r="I116" s="32"/>
      <c r="J116" s="32"/>
      <c r="K116" s="32"/>
      <c r="L116" s="32"/>
    </row>
    <row r="117" spans="2:12" s="29" customFormat="1" x14ac:dyDescent="0.25">
      <c r="B117" s="28"/>
      <c r="C117"/>
      <c r="E117" s="30"/>
      <c r="F117" s="30"/>
      <c r="G117" s="32"/>
      <c r="H117" s="32"/>
      <c r="I117" s="32"/>
      <c r="J117" s="32"/>
      <c r="K117" s="32"/>
      <c r="L117" s="32"/>
    </row>
    <row r="118" spans="2:12" s="29" customFormat="1" x14ac:dyDescent="0.25">
      <c r="B118" s="28"/>
      <c r="C118"/>
      <c r="E118" s="30"/>
      <c r="F118" s="30"/>
      <c r="G118" s="32"/>
      <c r="H118" s="32"/>
      <c r="I118" s="32"/>
      <c r="J118" s="32"/>
      <c r="K118" s="32"/>
      <c r="L118" s="32"/>
    </row>
    <row r="119" spans="2:12" s="29" customFormat="1" x14ac:dyDescent="0.25">
      <c r="B119" s="28"/>
      <c r="C119"/>
      <c r="E119" s="30"/>
      <c r="F119" s="30"/>
      <c r="G119" s="32"/>
      <c r="H119" s="32"/>
      <c r="I119" s="32"/>
      <c r="J119" s="32"/>
      <c r="K119" s="32"/>
      <c r="L119" s="32"/>
    </row>
    <row r="120" spans="2:12" s="29" customFormat="1" x14ac:dyDescent="0.25">
      <c r="B120" s="28"/>
      <c r="C120"/>
      <c r="E120" s="30"/>
      <c r="F120" s="30"/>
      <c r="G120" s="32"/>
      <c r="H120" s="32"/>
      <c r="I120" s="32"/>
      <c r="J120" s="32"/>
      <c r="K120" s="32"/>
      <c r="L120" s="32"/>
    </row>
    <row r="121" spans="2:12" s="29" customFormat="1" x14ac:dyDescent="0.25">
      <c r="B121" s="28"/>
      <c r="C121"/>
      <c r="E121" s="30"/>
      <c r="F121" s="30"/>
      <c r="G121" s="32"/>
      <c r="H121" s="32"/>
      <c r="I121" s="32"/>
      <c r="J121" s="32"/>
      <c r="K121" s="32"/>
      <c r="L121" s="32"/>
    </row>
    <row r="122" spans="2:12" s="29" customFormat="1" x14ac:dyDescent="0.25">
      <c r="B122" s="28"/>
      <c r="C122"/>
      <c r="E122" s="30"/>
      <c r="F122" s="30"/>
      <c r="G122" s="32"/>
      <c r="H122" s="32"/>
      <c r="I122" s="32"/>
      <c r="J122" s="32"/>
      <c r="K122" s="32"/>
      <c r="L122" s="32"/>
    </row>
    <row r="123" spans="2:12" s="29" customFormat="1" x14ac:dyDescent="0.25">
      <c r="B123" s="28"/>
      <c r="C123"/>
      <c r="E123" s="30"/>
      <c r="F123" s="30"/>
      <c r="G123" s="32"/>
      <c r="H123" s="32"/>
      <c r="I123" s="32"/>
      <c r="J123" s="32"/>
      <c r="K123" s="32"/>
      <c r="L123" s="32"/>
    </row>
    <row r="124" spans="2:12" s="29" customFormat="1" x14ac:dyDescent="0.25">
      <c r="B124" s="28"/>
      <c r="C124"/>
      <c r="E124" s="30"/>
      <c r="F124" s="30"/>
      <c r="G124" s="32"/>
      <c r="H124" s="32"/>
      <c r="I124" s="32"/>
      <c r="J124" s="32"/>
      <c r="K124" s="32"/>
      <c r="L124" s="32"/>
    </row>
    <row r="125" spans="2:12" s="29" customFormat="1" x14ac:dyDescent="0.25">
      <c r="B125" s="28"/>
      <c r="C125"/>
      <c r="E125" s="30"/>
      <c r="F125" s="30"/>
      <c r="G125" s="32"/>
      <c r="H125" s="32"/>
      <c r="I125" s="32"/>
      <c r="J125" s="32"/>
      <c r="K125" s="32"/>
      <c r="L125" s="32"/>
    </row>
    <row r="126" spans="2:12" s="29" customFormat="1" x14ac:dyDescent="0.25">
      <c r="B126" s="28"/>
      <c r="C126"/>
      <c r="E126" s="30"/>
      <c r="F126" s="30"/>
      <c r="G126" s="32"/>
      <c r="H126" s="32"/>
      <c r="I126" s="32"/>
      <c r="J126" s="32"/>
      <c r="K126" s="32"/>
      <c r="L126" s="32"/>
    </row>
    <row r="127" spans="2:12" s="29" customFormat="1" x14ac:dyDescent="0.25">
      <c r="B127" s="28"/>
      <c r="C127"/>
      <c r="E127" s="30"/>
      <c r="F127" s="30"/>
      <c r="G127" s="32"/>
      <c r="H127" s="32"/>
      <c r="I127" s="32"/>
      <c r="J127" s="32"/>
      <c r="K127" s="32"/>
      <c r="L127" s="32"/>
    </row>
    <row r="128" spans="2:12" s="29" customFormat="1" x14ac:dyDescent="0.25">
      <c r="B128" s="28"/>
      <c r="C128"/>
      <c r="E128" s="30"/>
      <c r="F128" s="30"/>
      <c r="G128" s="32"/>
      <c r="H128" s="32"/>
      <c r="I128" s="32"/>
      <c r="J128" s="32"/>
      <c r="K128" s="32"/>
      <c r="L128" s="32"/>
    </row>
    <row r="129" spans="2:12" s="29" customFormat="1" x14ac:dyDescent="0.25">
      <c r="B129" s="28"/>
      <c r="C129"/>
      <c r="E129" s="30"/>
      <c r="F129" s="30"/>
      <c r="G129" s="32"/>
      <c r="H129" s="32"/>
      <c r="I129" s="32"/>
      <c r="J129" s="32"/>
      <c r="K129" s="32"/>
      <c r="L129" s="32"/>
    </row>
    <row r="130" spans="2:12" s="29" customFormat="1" x14ac:dyDescent="0.25">
      <c r="B130" s="28"/>
      <c r="C130"/>
      <c r="E130" s="30"/>
      <c r="F130" s="30"/>
      <c r="G130" s="32"/>
      <c r="H130" s="32"/>
      <c r="I130" s="32"/>
      <c r="J130" s="32"/>
      <c r="K130" s="32"/>
      <c r="L130" s="32"/>
    </row>
    <row r="131" spans="2:12" s="29" customFormat="1" x14ac:dyDescent="0.25">
      <c r="B131" s="28"/>
      <c r="C131"/>
      <c r="E131" s="30"/>
      <c r="F131" s="30"/>
      <c r="G131" s="32"/>
      <c r="H131" s="32"/>
      <c r="I131" s="32"/>
      <c r="J131" s="32"/>
      <c r="K131" s="32"/>
      <c r="L131" s="32"/>
    </row>
    <row r="132" spans="2:12" s="29" customFormat="1" x14ac:dyDescent="0.25">
      <c r="B132" s="28"/>
      <c r="C132"/>
      <c r="E132" s="30"/>
      <c r="F132" s="30"/>
      <c r="G132" s="32"/>
      <c r="H132" s="32"/>
      <c r="I132" s="32"/>
      <c r="J132" s="32"/>
      <c r="K132" s="32"/>
      <c r="L132" s="32"/>
    </row>
    <row r="133" spans="2:12" s="29" customFormat="1" x14ac:dyDescent="0.25">
      <c r="B133" s="28"/>
      <c r="C133"/>
      <c r="E133" s="30"/>
      <c r="F133" s="30"/>
      <c r="G133" s="32"/>
      <c r="H133" s="32"/>
      <c r="I133" s="32"/>
      <c r="J133" s="32"/>
      <c r="K133" s="32"/>
      <c r="L133" s="32"/>
    </row>
    <row r="134" spans="2:12" s="29" customFormat="1" x14ac:dyDescent="0.25">
      <c r="B134" s="28"/>
      <c r="C134"/>
      <c r="E134" s="30"/>
      <c r="F134" s="30"/>
      <c r="G134" s="32"/>
      <c r="H134" s="32"/>
      <c r="I134" s="32"/>
      <c r="J134" s="32"/>
      <c r="K134" s="32"/>
      <c r="L134" s="32"/>
    </row>
    <row r="135" spans="2:12" s="29" customFormat="1" x14ac:dyDescent="0.25">
      <c r="B135" s="28"/>
      <c r="C135"/>
      <c r="E135" s="30"/>
      <c r="F135" s="30"/>
      <c r="G135" s="32"/>
      <c r="H135" s="32"/>
      <c r="I135" s="32"/>
      <c r="J135" s="32"/>
      <c r="K135" s="32"/>
      <c r="L135" s="32"/>
    </row>
    <row r="136" spans="2:12" s="29" customFormat="1" x14ac:dyDescent="0.25">
      <c r="B136" s="28"/>
      <c r="C136"/>
      <c r="E136" s="30"/>
      <c r="F136" s="30"/>
      <c r="G136" s="32"/>
      <c r="H136" s="32"/>
      <c r="I136" s="32"/>
      <c r="J136" s="32"/>
      <c r="K136" s="32"/>
      <c r="L136" s="32"/>
    </row>
    <row r="137" spans="2:12" s="29" customFormat="1" x14ac:dyDescent="0.25">
      <c r="B137" s="28"/>
      <c r="C137"/>
      <c r="E137" s="30"/>
      <c r="F137" s="30"/>
      <c r="G137" s="32"/>
      <c r="H137" s="32"/>
      <c r="I137" s="32"/>
      <c r="J137" s="32"/>
      <c r="K137" s="32"/>
      <c r="L137" s="32"/>
    </row>
    <row r="138" spans="2:12" s="29" customFormat="1" x14ac:dyDescent="0.25">
      <c r="B138" s="28"/>
      <c r="C138"/>
      <c r="E138" s="30"/>
      <c r="F138" s="30"/>
      <c r="G138" s="32"/>
      <c r="H138" s="32"/>
      <c r="I138" s="32"/>
      <c r="J138" s="32"/>
      <c r="K138" s="32"/>
      <c r="L138" s="32"/>
    </row>
    <row r="139" spans="2:12" s="29" customFormat="1" x14ac:dyDescent="0.25">
      <c r="B139" s="28"/>
      <c r="C139"/>
      <c r="E139" s="30"/>
      <c r="F139" s="30"/>
      <c r="G139" s="32"/>
      <c r="H139" s="32"/>
      <c r="I139" s="32"/>
      <c r="J139" s="32"/>
      <c r="K139" s="32"/>
      <c r="L139" s="32"/>
    </row>
    <row r="140" spans="2:12" s="29" customFormat="1" x14ac:dyDescent="0.25">
      <c r="B140" s="28"/>
      <c r="C140"/>
      <c r="E140" s="30"/>
      <c r="F140" s="30"/>
      <c r="G140" s="32"/>
      <c r="H140" s="32"/>
      <c r="I140" s="32"/>
      <c r="J140" s="32"/>
      <c r="K140" s="32"/>
      <c r="L140" s="32"/>
    </row>
    <row r="141" spans="2:12" s="29" customFormat="1" x14ac:dyDescent="0.25">
      <c r="B141" s="28"/>
      <c r="C141"/>
      <c r="E141" s="30"/>
      <c r="F141" s="30"/>
      <c r="G141" s="32"/>
      <c r="H141" s="32"/>
      <c r="I141" s="32"/>
      <c r="J141" s="32"/>
      <c r="K141" s="32"/>
      <c r="L141" s="32"/>
    </row>
    <row r="142" spans="2:12" s="29" customFormat="1" x14ac:dyDescent="0.25">
      <c r="B142" s="28"/>
      <c r="C142"/>
      <c r="E142" s="30"/>
      <c r="F142" s="30"/>
      <c r="G142" s="32"/>
      <c r="H142" s="32"/>
      <c r="I142" s="32"/>
      <c r="J142" s="32"/>
      <c r="K142" s="32"/>
      <c r="L142" s="32"/>
    </row>
    <row r="143" spans="2:12" s="29" customFormat="1" x14ac:dyDescent="0.25">
      <c r="B143" s="28"/>
      <c r="C143"/>
      <c r="E143" s="30"/>
      <c r="F143" s="30"/>
      <c r="G143" s="32"/>
      <c r="H143" s="32"/>
      <c r="I143" s="32"/>
      <c r="J143" s="32"/>
      <c r="K143" s="32"/>
      <c r="L143" s="32"/>
    </row>
    <row r="144" spans="2:12" s="29" customFormat="1" x14ac:dyDescent="0.25">
      <c r="B144" s="28"/>
      <c r="C144"/>
      <c r="E144" s="30"/>
      <c r="F144" s="30"/>
      <c r="G144" s="32"/>
      <c r="H144" s="32"/>
      <c r="I144" s="32"/>
      <c r="J144" s="32"/>
      <c r="K144" s="32"/>
      <c r="L144" s="32"/>
    </row>
    <row r="145" spans="2:12" s="29" customFormat="1" x14ac:dyDescent="0.25">
      <c r="B145" s="28"/>
      <c r="C145"/>
      <c r="E145" s="30"/>
      <c r="F145" s="30"/>
      <c r="G145" s="32"/>
      <c r="H145" s="32"/>
      <c r="I145" s="32"/>
      <c r="J145" s="32"/>
      <c r="K145" s="32"/>
      <c r="L145" s="32"/>
    </row>
    <row r="146" spans="2:12" s="29" customFormat="1" x14ac:dyDescent="0.25">
      <c r="B146" s="28"/>
      <c r="C146"/>
      <c r="E146" s="30"/>
      <c r="F146" s="30"/>
      <c r="G146" s="32"/>
      <c r="H146" s="32"/>
      <c r="I146" s="32"/>
      <c r="J146" s="32"/>
      <c r="K146" s="32"/>
      <c r="L146" s="32"/>
    </row>
    <row r="147" spans="2:12" s="29" customFormat="1" x14ac:dyDescent="0.25">
      <c r="B147" s="28"/>
      <c r="C147"/>
      <c r="E147" s="30"/>
      <c r="F147" s="30"/>
      <c r="G147" s="32"/>
      <c r="H147" s="32"/>
      <c r="I147" s="32"/>
      <c r="J147" s="32"/>
      <c r="K147" s="32"/>
      <c r="L147" s="32"/>
    </row>
    <row r="148" spans="2:12" s="29" customFormat="1" x14ac:dyDescent="0.25">
      <c r="B148" s="28"/>
      <c r="C148"/>
      <c r="E148" s="30"/>
      <c r="F148" s="30"/>
      <c r="G148" s="32"/>
      <c r="H148" s="32"/>
      <c r="I148" s="32"/>
      <c r="J148" s="32"/>
      <c r="K148" s="32"/>
      <c r="L148" s="32"/>
    </row>
    <row r="149" spans="2:12" s="29" customFormat="1" x14ac:dyDescent="0.25">
      <c r="B149" s="28"/>
      <c r="C149"/>
      <c r="E149" s="30"/>
      <c r="F149" s="30"/>
      <c r="G149" s="32"/>
      <c r="H149" s="32"/>
      <c r="I149" s="32"/>
      <c r="J149" s="32"/>
      <c r="K149" s="32"/>
      <c r="L149" s="32"/>
    </row>
    <row r="150" spans="2:12" s="29" customFormat="1" x14ac:dyDescent="0.25">
      <c r="B150" s="28"/>
      <c r="C150"/>
      <c r="E150" s="30"/>
      <c r="F150" s="30"/>
      <c r="G150" s="32"/>
      <c r="H150" s="32"/>
      <c r="I150" s="32"/>
      <c r="J150" s="32"/>
      <c r="K150" s="32"/>
      <c r="L150" s="32"/>
    </row>
    <row r="151" spans="2:12" s="29" customFormat="1" x14ac:dyDescent="0.25">
      <c r="B151" s="28"/>
      <c r="C151"/>
      <c r="E151" s="30"/>
      <c r="F151" s="30"/>
      <c r="G151" s="32"/>
      <c r="H151" s="32"/>
      <c r="I151" s="32"/>
      <c r="J151" s="32"/>
      <c r="K151" s="32"/>
      <c r="L151" s="32"/>
    </row>
    <row r="152" spans="2:12" s="29" customFormat="1" x14ac:dyDescent="0.25">
      <c r="B152" s="28"/>
      <c r="C152"/>
      <c r="E152" s="30"/>
      <c r="F152" s="30"/>
      <c r="G152" s="32"/>
      <c r="H152" s="32"/>
      <c r="I152" s="32"/>
      <c r="J152" s="32"/>
      <c r="K152" s="32"/>
      <c r="L152" s="32"/>
    </row>
    <row r="153" spans="2:12" s="29" customFormat="1" x14ac:dyDescent="0.25">
      <c r="B153" s="28"/>
      <c r="C153"/>
      <c r="E153" s="30"/>
      <c r="F153" s="30"/>
      <c r="G153" s="32"/>
      <c r="H153" s="32"/>
      <c r="I153" s="32"/>
      <c r="J153" s="32"/>
      <c r="K153" s="32"/>
      <c r="L153" s="32"/>
    </row>
    <row r="154" spans="2:12" s="29" customFormat="1" x14ac:dyDescent="0.25">
      <c r="B154" s="28"/>
      <c r="C154"/>
      <c r="E154" s="30"/>
      <c r="F154" s="30"/>
      <c r="G154" s="32"/>
      <c r="H154" s="32"/>
      <c r="I154" s="32"/>
      <c r="J154" s="32"/>
      <c r="K154" s="32"/>
      <c r="L154" s="32"/>
    </row>
    <row r="155" spans="2:12" s="29" customFormat="1" x14ac:dyDescent="0.25">
      <c r="B155" s="28"/>
      <c r="C155"/>
      <c r="E155" s="30"/>
      <c r="F155" s="30"/>
      <c r="G155" s="32"/>
      <c r="H155" s="32"/>
      <c r="I155" s="32"/>
      <c r="J155" s="32"/>
      <c r="K155" s="32"/>
      <c r="L155" s="32"/>
    </row>
    <row r="156" spans="2:12" s="29" customFormat="1" x14ac:dyDescent="0.25">
      <c r="B156" s="28"/>
      <c r="C156"/>
      <c r="E156" s="30"/>
      <c r="F156" s="30"/>
      <c r="G156" s="32"/>
      <c r="H156" s="32"/>
      <c r="I156" s="32"/>
      <c r="J156" s="32"/>
      <c r="K156" s="32"/>
      <c r="L156" s="32"/>
    </row>
    <row r="157" spans="2:12" s="29" customFormat="1" x14ac:dyDescent="0.25">
      <c r="B157" s="28"/>
      <c r="C157"/>
      <c r="E157" s="30"/>
      <c r="F157" s="30"/>
      <c r="G157" s="32"/>
      <c r="H157" s="32"/>
      <c r="I157" s="32"/>
      <c r="J157" s="32"/>
      <c r="K157" s="32"/>
      <c r="L157" s="32"/>
    </row>
    <row r="158" spans="2:12" s="29" customFormat="1" x14ac:dyDescent="0.25">
      <c r="B158" s="28"/>
      <c r="C158"/>
      <c r="E158" s="30"/>
      <c r="F158" s="30"/>
      <c r="G158" s="32"/>
      <c r="H158" s="32"/>
      <c r="I158" s="32"/>
      <c r="J158" s="32"/>
      <c r="K158" s="32"/>
      <c r="L158" s="32"/>
    </row>
    <row r="159" spans="2:12" s="29" customFormat="1" x14ac:dyDescent="0.25">
      <c r="B159" s="28"/>
      <c r="C159"/>
      <c r="E159" s="30"/>
      <c r="F159" s="30"/>
      <c r="G159" s="32"/>
      <c r="H159" s="32"/>
      <c r="I159" s="32"/>
      <c r="J159" s="32"/>
      <c r="K159" s="32"/>
      <c r="L159" s="32"/>
    </row>
    <row r="160" spans="2:12" s="29" customFormat="1" x14ac:dyDescent="0.25">
      <c r="B160" s="28"/>
      <c r="C160"/>
      <c r="E160" s="30"/>
      <c r="F160" s="30"/>
      <c r="G160" s="32"/>
      <c r="H160" s="32"/>
      <c r="I160" s="32"/>
      <c r="J160" s="32"/>
      <c r="K160" s="32"/>
      <c r="L160" s="32"/>
    </row>
    <row r="161" spans="2:12" s="29" customFormat="1" x14ac:dyDescent="0.25">
      <c r="B161" s="28"/>
      <c r="C161"/>
      <c r="E161" s="30"/>
      <c r="F161" s="30"/>
      <c r="G161" s="32"/>
      <c r="H161" s="32"/>
      <c r="I161" s="32"/>
      <c r="J161" s="32"/>
      <c r="K161" s="32"/>
      <c r="L161" s="32"/>
    </row>
    <row r="162" spans="2:12" s="29" customFormat="1" x14ac:dyDescent="0.25">
      <c r="B162" s="28"/>
      <c r="C162"/>
      <c r="E162" s="30"/>
      <c r="F162" s="30"/>
      <c r="G162" s="32"/>
      <c r="H162" s="32"/>
      <c r="I162" s="32"/>
      <c r="J162" s="32"/>
      <c r="K162" s="32"/>
      <c r="L162" s="32"/>
    </row>
    <row r="163" spans="2:12" s="29" customFormat="1" x14ac:dyDescent="0.25">
      <c r="B163" s="28"/>
      <c r="C163"/>
      <c r="E163" s="30"/>
      <c r="F163" s="30"/>
      <c r="G163" s="32"/>
      <c r="H163" s="32"/>
      <c r="I163" s="32"/>
      <c r="J163" s="32"/>
      <c r="K163" s="32"/>
      <c r="L163" s="32"/>
    </row>
    <row r="164" spans="2:12" s="29" customFormat="1" x14ac:dyDescent="0.25">
      <c r="B164" s="28"/>
      <c r="C164"/>
      <c r="E164" s="30"/>
      <c r="F164" s="30"/>
      <c r="G164" s="32"/>
      <c r="H164" s="32"/>
      <c r="I164" s="32"/>
      <c r="J164" s="32"/>
      <c r="K164" s="32"/>
      <c r="L164" s="32"/>
    </row>
    <row r="165" spans="2:12" s="29" customFormat="1" x14ac:dyDescent="0.25">
      <c r="B165" s="28"/>
      <c r="C165"/>
      <c r="E165" s="30"/>
      <c r="F165" s="30"/>
      <c r="G165" s="32"/>
      <c r="H165" s="32"/>
      <c r="I165" s="32"/>
      <c r="J165" s="32"/>
      <c r="K165" s="32"/>
      <c r="L165" s="32"/>
    </row>
    <row r="166" spans="2:12" s="29" customFormat="1" x14ac:dyDescent="0.25">
      <c r="B166" s="28"/>
      <c r="C166"/>
      <c r="E166" s="30"/>
      <c r="F166" s="30"/>
      <c r="G166" s="32"/>
      <c r="H166" s="32"/>
      <c r="I166" s="32"/>
      <c r="J166" s="32"/>
      <c r="K166" s="32"/>
      <c r="L166" s="32"/>
    </row>
    <row r="167" spans="2:12" s="29" customFormat="1" x14ac:dyDescent="0.25">
      <c r="B167" s="28"/>
      <c r="C167"/>
      <c r="E167" s="30"/>
      <c r="F167" s="30"/>
      <c r="G167" s="32"/>
      <c r="H167" s="32"/>
      <c r="I167" s="32"/>
      <c r="J167" s="32"/>
      <c r="K167" s="32"/>
      <c r="L167" s="32"/>
    </row>
    <row r="168" spans="2:12" s="29" customFormat="1" x14ac:dyDescent="0.25">
      <c r="B168" s="28"/>
      <c r="C168"/>
      <c r="E168" s="30"/>
      <c r="F168" s="30"/>
      <c r="G168" s="32"/>
      <c r="H168" s="32"/>
      <c r="I168" s="32"/>
      <c r="J168" s="32"/>
      <c r="K168" s="32"/>
      <c r="L168" s="32"/>
    </row>
    <row r="169" spans="2:12" s="29" customFormat="1" x14ac:dyDescent="0.25">
      <c r="B169" s="28"/>
      <c r="C169"/>
      <c r="E169" s="30"/>
      <c r="F169" s="30"/>
      <c r="G169" s="32"/>
      <c r="H169" s="32"/>
      <c r="I169" s="32"/>
      <c r="J169" s="32"/>
      <c r="K169" s="32"/>
      <c r="L169" s="32"/>
    </row>
    <row r="170" spans="2:12" s="29" customFormat="1" x14ac:dyDescent="0.25">
      <c r="B170" s="28"/>
      <c r="C170"/>
      <c r="E170" s="30"/>
      <c r="F170" s="30"/>
      <c r="G170" s="32"/>
      <c r="H170" s="32"/>
      <c r="I170" s="32"/>
      <c r="J170" s="32"/>
      <c r="K170" s="32"/>
      <c r="L170" s="32"/>
    </row>
    <row r="171" spans="2:12" s="29" customFormat="1" x14ac:dyDescent="0.25">
      <c r="B171" s="28"/>
      <c r="C171"/>
      <c r="E171" s="30"/>
      <c r="F171" s="30"/>
      <c r="G171" s="32"/>
      <c r="H171" s="32"/>
      <c r="I171" s="32"/>
      <c r="J171" s="32"/>
      <c r="K171" s="32"/>
      <c r="L171" s="32"/>
    </row>
    <row r="172" spans="2:12" s="29" customFormat="1" x14ac:dyDescent="0.25">
      <c r="B172" s="28"/>
      <c r="C172"/>
      <c r="E172" s="30"/>
      <c r="F172" s="30"/>
      <c r="G172" s="32"/>
      <c r="H172" s="32"/>
      <c r="I172" s="32"/>
      <c r="J172" s="32"/>
      <c r="K172" s="32"/>
      <c r="L172" s="32"/>
    </row>
    <row r="173" spans="2:12" s="29" customFormat="1" x14ac:dyDescent="0.25">
      <c r="B173" s="28"/>
      <c r="C173"/>
      <c r="E173" s="30"/>
      <c r="F173" s="30"/>
      <c r="G173" s="32"/>
      <c r="H173" s="32"/>
      <c r="I173" s="32"/>
      <c r="J173" s="32"/>
      <c r="K173" s="32"/>
      <c r="L173" s="32"/>
    </row>
    <row r="174" spans="2:12" s="29" customFormat="1" x14ac:dyDescent="0.25">
      <c r="B174" s="28"/>
      <c r="C174"/>
      <c r="E174" s="30"/>
      <c r="F174" s="30"/>
      <c r="G174" s="32"/>
      <c r="H174" s="32"/>
      <c r="I174" s="32"/>
      <c r="J174" s="32"/>
      <c r="K174" s="32"/>
      <c r="L174" s="32"/>
    </row>
    <row r="175" spans="2:12" s="29" customFormat="1" x14ac:dyDescent="0.25">
      <c r="B175" s="28"/>
      <c r="C175"/>
      <c r="E175" s="30"/>
      <c r="F175" s="30"/>
      <c r="G175" s="32"/>
      <c r="H175" s="32"/>
      <c r="I175" s="32"/>
      <c r="J175" s="32"/>
      <c r="K175" s="32"/>
      <c r="L175" s="32"/>
    </row>
    <row r="176" spans="2:12" s="29" customFormat="1" x14ac:dyDescent="0.25">
      <c r="B176" s="28"/>
      <c r="C176"/>
      <c r="E176" s="30"/>
      <c r="F176" s="30"/>
      <c r="G176" s="32"/>
      <c r="H176" s="32"/>
      <c r="I176" s="32"/>
      <c r="J176" s="32"/>
      <c r="K176" s="32"/>
      <c r="L176" s="32"/>
    </row>
    <row r="177" spans="2:12" s="29" customFormat="1" x14ac:dyDescent="0.25">
      <c r="B177" s="28"/>
      <c r="C177"/>
      <c r="E177" s="30"/>
      <c r="F177" s="30"/>
      <c r="G177" s="32"/>
      <c r="H177" s="32"/>
      <c r="I177" s="32"/>
      <c r="J177" s="32"/>
      <c r="K177" s="32"/>
      <c r="L177" s="32"/>
    </row>
    <row r="178" spans="2:12" s="29" customFormat="1" x14ac:dyDescent="0.25">
      <c r="B178" s="28"/>
      <c r="C178"/>
      <c r="E178" s="30"/>
      <c r="F178" s="30"/>
      <c r="G178" s="32"/>
      <c r="H178" s="32"/>
      <c r="I178" s="32"/>
      <c r="J178" s="32"/>
      <c r="K178" s="32"/>
      <c r="L178" s="32"/>
    </row>
    <row r="179" spans="2:12" s="29" customFormat="1" x14ac:dyDescent="0.25">
      <c r="B179" s="28"/>
      <c r="C179"/>
      <c r="E179" s="30"/>
      <c r="F179" s="30"/>
      <c r="G179" s="32"/>
      <c r="H179" s="32"/>
      <c r="I179" s="32"/>
      <c r="J179" s="32"/>
      <c r="K179" s="32"/>
      <c r="L179" s="32"/>
    </row>
    <row r="180" spans="2:12" s="29" customFormat="1" x14ac:dyDescent="0.25">
      <c r="B180" s="28"/>
      <c r="C180"/>
      <c r="E180" s="30"/>
      <c r="F180" s="30"/>
      <c r="G180" s="32"/>
      <c r="H180" s="32"/>
      <c r="I180" s="32"/>
      <c r="J180" s="32"/>
      <c r="K180" s="32"/>
      <c r="L180" s="32"/>
    </row>
    <row r="181" spans="2:12" s="29" customFormat="1" x14ac:dyDescent="0.25">
      <c r="B181" s="28"/>
      <c r="C181"/>
      <c r="E181" s="30"/>
      <c r="F181" s="30"/>
      <c r="G181" s="32"/>
      <c r="H181" s="32"/>
      <c r="I181" s="32"/>
      <c r="J181" s="32"/>
      <c r="K181" s="32"/>
      <c r="L181" s="32"/>
    </row>
    <row r="182" spans="2:12" s="29" customFormat="1" x14ac:dyDescent="0.25">
      <c r="B182" s="28"/>
      <c r="C182"/>
      <c r="E182" s="30"/>
      <c r="F182" s="30"/>
      <c r="G182" s="32"/>
      <c r="H182" s="32"/>
      <c r="I182" s="32"/>
      <c r="J182" s="32"/>
      <c r="K182" s="32"/>
      <c r="L182" s="32"/>
    </row>
    <row r="183" spans="2:12" s="29" customFormat="1" x14ac:dyDescent="0.25">
      <c r="B183" s="28"/>
      <c r="C183"/>
      <c r="E183" s="30"/>
      <c r="F183" s="30"/>
      <c r="G183" s="32"/>
      <c r="H183" s="32"/>
      <c r="I183" s="32"/>
      <c r="J183" s="32"/>
      <c r="K183" s="32"/>
      <c r="L183" s="32"/>
    </row>
    <row r="184" spans="2:12" s="29" customFormat="1" x14ac:dyDescent="0.25">
      <c r="B184" s="28"/>
      <c r="C184"/>
      <c r="E184" s="30"/>
      <c r="F184" s="30"/>
      <c r="G184" s="32"/>
      <c r="H184" s="32"/>
      <c r="I184" s="32"/>
      <c r="J184" s="32"/>
      <c r="K184" s="32"/>
      <c r="L184" s="32"/>
    </row>
    <row r="185" spans="2:12" s="29" customFormat="1" x14ac:dyDescent="0.25">
      <c r="B185" s="28"/>
      <c r="C185"/>
      <c r="E185" s="30"/>
      <c r="F185" s="30"/>
      <c r="G185" s="32"/>
      <c r="H185" s="32"/>
      <c r="I185" s="32"/>
      <c r="J185" s="32"/>
      <c r="K185" s="32"/>
      <c r="L185" s="32"/>
    </row>
    <row r="186" spans="2:12" s="29" customFormat="1" x14ac:dyDescent="0.25">
      <c r="B186" s="28"/>
      <c r="C186"/>
      <c r="E186" s="30"/>
      <c r="F186" s="30"/>
      <c r="G186" s="32"/>
      <c r="H186" s="32"/>
      <c r="I186" s="32"/>
      <c r="J186" s="32"/>
      <c r="K186" s="32"/>
      <c r="L186" s="32"/>
    </row>
    <row r="187" spans="2:12" s="29" customFormat="1" x14ac:dyDescent="0.25">
      <c r="B187" s="28"/>
      <c r="C187"/>
      <c r="E187" s="30"/>
      <c r="F187" s="30"/>
      <c r="G187" s="32"/>
      <c r="H187" s="32"/>
      <c r="I187" s="32"/>
      <c r="J187" s="32"/>
      <c r="K187" s="32"/>
      <c r="L187" s="32"/>
    </row>
    <row r="188" spans="2:12" s="29" customFormat="1" x14ac:dyDescent="0.25">
      <c r="B188" s="28"/>
      <c r="C188"/>
      <c r="E188" s="30"/>
      <c r="F188" s="30"/>
      <c r="G188" s="32"/>
      <c r="H188" s="32"/>
      <c r="I188" s="32"/>
      <c r="J188" s="32"/>
      <c r="K188" s="32"/>
      <c r="L188" s="32"/>
    </row>
    <row r="189" spans="2:12" s="29" customFormat="1" x14ac:dyDescent="0.25">
      <c r="B189" s="28"/>
      <c r="C189"/>
      <c r="E189" s="30"/>
      <c r="F189" s="30"/>
      <c r="G189" s="32"/>
      <c r="H189" s="32"/>
      <c r="I189" s="32"/>
      <c r="J189" s="32"/>
      <c r="K189" s="32"/>
      <c r="L189" s="32"/>
    </row>
    <row r="190" spans="2:12" s="29" customFormat="1" x14ac:dyDescent="0.25">
      <c r="B190" s="28"/>
      <c r="C190"/>
      <c r="E190" s="30"/>
      <c r="F190" s="30"/>
      <c r="G190" s="32"/>
      <c r="H190" s="32"/>
      <c r="I190" s="32"/>
      <c r="J190" s="32"/>
      <c r="K190" s="32"/>
      <c r="L190" s="32"/>
    </row>
    <row r="191" spans="2:12" s="29" customFormat="1" x14ac:dyDescent="0.25">
      <c r="B191" s="28"/>
      <c r="C191"/>
      <c r="E191" s="30"/>
      <c r="F191" s="30"/>
      <c r="G191" s="32"/>
      <c r="H191" s="32"/>
      <c r="I191" s="32"/>
      <c r="J191" s="32"/>
      <c r="K191" s="32"/>
      <c r="L191" s="32"/>
    </row>
    <row r="192" spans="2:12" s="29" customFormat="1" x14ac:dyDescent="0.25">
      <c r="B192" s="28"/>
      <c r="C192"/>
      <c r="E192" s="30"/>
      <c r="F192" s="30"/>
      <c r="G192" s="32"/>
      <c r="H192" s="32"/>
      <c r="I192" s="32"/>
      <c r="J192" s="32"/>
      <c r="K192" s="32"/>
      <c r="L192" s="32"/>
    </row>
    <row r="193" spans="2:12" s="29" customFormat="1" x14ac:dyDescent="0.25">
      <c r="B193" s="28"/>
      <c r="C193"/>
      <c r="E193" s="30"/>
      <c r="F193" s="30"/>
      <c r="G193" s="32"/>
      <c r="H193" s="32"/>
      <c r="I193" s="32"/>
      <c r="J193" s="32"/>
      <c r="K193" s="32"/>
      <c r="L193" s="32"/>
    </row>
    <row r="194" spans="2:12" s="29" customFormat="1" x14ac:dyDescent="0.25">
      <c r="B194" s="28"/>
      <c r="C194"/>
      <c r="E194" s="30"/>
      <c r="F194" s="30"/>
      <c r="G194" s="32"/>
      <c r="H194" s="32"/>
      <c r="I194" s="32"/>
      <c r="J194" s="32"/>
      <c r="K194" s="32"/>
      <c r="L194" s="32"/>
    </row>
    <row r="195" spans="2:12" s="29" customFormat="1" x14ac:dyDescent="0.25">
      <c r="B195" s="28"/>
      <c r="C195"/>
      <c r="E195" s="30"/>
      <c r="F195" s="30"/>
      <c r="G195" s="32"/>
      <c r="H195" s="32"/>
      <c r="I195" s="32"/>
      <c r="J195" s="32"/>
      <c r="K195" s="32"/>
      <c r="L195" s="32"/>
    </row>
    <row r="196" spans="2:12" s="29" customFormat="1" x14ac:dyDescent="0.25">
      <c r="B196" s="28"/>
      <c r="C196"/>
      <c r="E196" s="30"/>
      <c r="F196" s="30"/>
      <c r="G196" s="32"/>
      <c r="H196" s="32"/>
      <c r="I196" s="32"/>
      <c r="J196" s="32"/>
      <c r="K196" s="32"/>
      <c r="L196" s="32"/>
    </row>
    <row r="197" spans="2:12" s="29" customFormat="1" x14ac:dyDescent="0.25">
      <c r="B197" s="28"/>
      <c r="C197"/>
      <c r="E197" s="30"/>
      <c r="F197" s="30"/>
      <c r="G197" s="32"/>
      <c r="H197" s="32"/>
      <c r="I197" s="32"/>
      <c r="J197" s="32"/>
      <c r="K197" s="32"/>
      <c r="L197" s="32"/>
    </row>
    <row r="198" spans="2:12" s="29" customFormat="1" x14ac:dyDescent="0.25">
      <c r="B198" s="28"/>
      <c r="C198"/>
      <c r="E198" s="30"/>
      <c r="F198" s="30"/>
      <c r="G198" s="32"/>
      <c r="H198" s="32"/>
      <c r="I198" s="32"/>
      <c r="J198" s="32"/>
      <c r="K198" s="32"/>
      <c r="L198" s="32"/>
    </row>
    <row r="199" spans="2:12" s="29" customFormat="1" x14ac:dyDescent="0.25">
      <c r="B199" s="28"/>
      <c r="C199"/>
      <c r="E199" s="30"/>
      <c r="F199" s="30"/>
      <c r="G199" s="32"/>
      <c r="H199" s="32"/>
      <c r="I199" s="32"/>
      <c r="J199" s="32"/>
      <c r="K199" s="32"/>
      <c r="L199" s="32"/>
    </row>
    <row r="200" spans="2:12" s="29" customFormat="1" x14ac:dyDescent="0.25">
      <c r="B200" s="28"/>
      <c r="C200"/>
      <c r="E200" s="30"/>
      <c r="F200" s="30"/>
      <c r="G200" s="32"/>
      <c r="H200" s="32"/>
      <c r="I200" s="32"/>
      <c r="J200" s="32"/>
      <c r="K200" s="32"/>
      <c r="L200" s="32"/>
    </row>
    <row r="201" spans="2:12" s="29" customFormat="1" x14ac:dyDescent="0.25">
      <c r="B201" s="28"/>
      <c r="C201"/>
      <c r="E201" s="30"/>
      <c r="F201" s="30"/>
      <c r="G201" s="32"/>
      <c r="H201" s="32"/>
      <c r="I201" s="32"/>
      <c r="J201" s="32"/>
      <c r="K201" s="32"/>
      <c r="L201" s="32"/>
    </row>
    <row r="202" spans="2:12" s="29" customFormat="1" x14ac:dyDescent="0.25">
      <c r="B202" s="28"/>
      <c r="C202"/>
      <c r="E202" s="30"/>
      <c r="F202" s="30"/>
      <c r="G202" s="32"/>
      <c r="H202" s="32"/>
      <c r="I202" s="32"/>
      <c r="J202" s="32"/>
      <c r="K202" s="32"/>
      <c r="L202" s="32"/>
    </row>
    <row r="203" spans="2:12" s="29" customFormat="1" x14ac:dyDescent="0.25">
      <c r="B203" s="28"/>
      <c r="C203"/>
      <c r="E203" s="30"/>
      <c r="F203" s="30"/>
      <c r="G203" s="32"/>
      <c r="H203" s="32"/>
      <c r="I203" s="32"/>
      <c r="J203" s="32"/>
      <c r="K203" s="32"/>
      <c r="L203" s="32"/>
    </row>
    <row r="204" spans="2:12" s="29" customFormat="1" x14ac:dyDescent="0.25">
      <c r="B204" s="28"/>
      <c r="C204"/>
      <c r="E204" s="30"/>
      <c r="F204" s="30"/>
      <c r="G204" s="32"/>
      <c r="H204" s="32"/>
      <c r="I204" s="32"/>
      <c r="J204" s="32"/>
      <c r="K204" s="32"/>
      <c r="L204" s="32"/>
    </row>
    <row r="205" spans="2:12" s="29" customFormat="1" x14ac:dyDescent="0.25">
      <c r="B205" s="28"/>
      <c r="C205"/>
      <c r="E205" s="30"/>
      <c r="F205" s="30"/>
      <c r="G205" s="32"/>
      <c r="H205" s="32"/>
      <c r="I205" s="32"/>
      <c r="J205" s="32"/>
      <c r="K205" s="32"/>
      <c r="L205" s="32"/>
    </row>
    <row r="206" spans="2:12" s="29" customFormat="1" x14ac:dyDescent="0.25">
      <c r="B206" s="28"/>
      <c r="C206"/>
      <c r="E206" s="30"/>
      <c r="F206" s="30"/>
      <c r="G206" s="32"/>
      <c r="H206" s="32"/>
      <c r="I206" s="32"/>
      <c r="J206" s="32"/>
      <c r="K206" s="32"/>
      <c r="L206" s="32"/>
    </row>
    <row r="207" spans="2:12" s="29" customFormat="1" x14ac:dyDescent="0.25">
      <c r="B207" s="28"/>
      <c r="C207"/>
      <c r="E207" s="30"/>
      <c r="F207" s="30"/>
      <c r="G207" s="32"/>
      <c r="H207" s="32"/>
      <c r="I207" s="32"/>
      <c r="J207" s="32"/>
      <c r="K207" s="32"/>
      <c r="L207" s="32"/>
    </row>
    <row r="208" spans="2:12" s="29" customFormat="1" x14ac:dyDescent="0.25">
      <c r="B208" s="28"/>
      <c r="C208"/>
      <c r="E208" s="30"/>
      <c r="F208" s="30"/>
      <c r="G208" s="32"/>
      <c r="H208" s="32"/>
      <c r="I208" s="32"/>
      <c r="J208" s="32"/>
      <c r="K208" s="32"/>
      <c r="L208" s="32"/>
    </row>
    <row r="209" spans="2:12" s="29" customFormat="1" x14ac:dyDescent="0.25">
      <c r="B209" s="28"/>
      <c r="C209"/>
      <c r="E209" s="30"/>
      <c r="F209" s="30"/>
      <c r="G209" s="32"/>
      <c r="H209" s="32"/>
      <c r="I209" s="32"/>
      <c r="J209" s="32"/>
      <c r="K209" s="32"/>
      <c r="L209" s="32"/>
    </row>
    <row r="210" spans="2:12" s="29" customFormat="1" x14ac:dyDescent="0.25">
      <c r="B210" s="28"/>
      <c r="C210"/>
      <c r="E210" s="30"/>
      <c r="F210" s="30"/>
      <c r="G210" s="32"/>
      <c r="H210" s="32"/>
      <c r="I210" s="32"/>
      <c r="J210" s="32"/>
      <c r="K210" s="32"/>
      <c r="L210" s="32"/>
    </row>
    <row r="211" spans="2:12" s="29" customFormat="1" x14ac:dyDescent="0.25">
      <c r="B211" s="28"/>
      <c r="C211"/>
      <c r="E211" s="30"/>
      <c r="F211" s="30"/>
      <c r="G211" s="32"/>
      <c r="H211" s="32"/>
      <c r="I211" s="32"/>
      <c r="J211" s="32"/>
      <c r="K211" s="32"/>
      <c r="L211" s="32"/>
    </row>
    <row r="212" spans="2:12" s="29" customFormat="1" x14ac:dyDescent="0.25">
      <c r="B212" s="28"/>
      <c r="C212"/>
      <c r="E212" s="30"/>
      <c r="F212" s="30"/>
      <c r="G212" s="32"/>
      <c r="H212" s="32"/>
      <c r="I212" s="32"/>
      <c r="J212" s="32"/>
      <c r="K212" s="32"/>
      <c r="L212" s="32"/>
    </row>
    <row r="213" spans="2:12" s="29" customFormat="1" x14ac:dyDescent="0.25">
      <c r="B213" s="28"/>
      <c r="C213"/>
      <c r="E213" s="30"/>
      <c r="F213" s="30"/>
      <c r="G213" s="32"/>
      <c r="H213" s="32"/>
      <c r="I213" s="32"/>
      <c r="J213" s="32"/>
      <c r="K213" s="32"/>
      <c r="L213" s="32"/>
    </row>
    <row r="214" spans="2:12" s="29" customFormat="1" x14ac:dyDescent="0.25">
      <c r="B214" s="28"/>
      <c r="C214"/>
      <c r="E214" s="30"/>
      <c r="F214" s="30"/>
      <c r="G214" s="32"/>
      <c r="H214" s="32"/>
      <c r="I214" s="32"/>
      <c r="J214" s="32"/>
      <c r="K214" s="32"/>
      <c r="L214" s="32"/>
    </row>
    <row r="215" spans="2:12" s="29" customFormat="1" x14ac:dyDescent="0.25">
      <c r="B215" s="28"/>
      <c r="C215"/>
      <c r="E215" s="30"/>
      <c r="F215" s="30"/>
      <c r="G215" s="32"/>
      <c r="H215" s="32"/>
      <c r="I215" s="32"/>
      <c r="J215" s="32"/>
      <c r="K215" s="32"/>
      <c r="L215" s="32"/>
    </row>
    <row r="216" spans="2:12" s="29" customFormat="1" x14ac:dyDescent="0.25">
      <c r="B216" s="28"/>
      <c r="C216"/>
      <c r="E216" s="30"/>
      <c r="F216" s="30"/>
      <c r="G216" s="32"/>
      <c r="H216" s="32"/>
      <c r="I216" s="32"/>
      <c r="J216" s="32"/>
      <c r="K216" s="32"/>
      <c r="L216" s="32"/>
    </row>
    <row r="217" spans="2:12" s="29" customFormat="1" x14ac:dyDescent="0.25">
      <c r="B217" s="28"/>
      <c r="C217"/>
      <c r="E217" s="30"/>
      <c r="F217" s="30"/>
      <c r="G217" s="32"/>
      <c r="H217" s="32"/>
      <c r="I217" s="32"/>
      <c r="J217" s="32"/>
      <c r="K217" s="32"/>
      <c r="L217" s="32"/>
    </row>
    <row r="218" spans="2:12" s="29" customFormat="1" x14ac:dyDescent="0.25">
      <c r="B218" s="28"/>
      <c r="C218"/>
      <c r="E218" s="30"/>
      <c r="F218" s="30"/>
      <c r="G218" s="32"/>
      <c r="H218" s="32"/>
      <c r="I218" s="32"/>
      <c r="J218" s="32"/>
      <c r="K218" s="32"/>
      <c r="L218" s="32"/>
    </row>
    <row r="219" spans="2:12" s="29" customFormat="1" x14ac:dyDescent="0.25">
      <c r="B219" s="28"/>
      <c r="C219"/>
      <c r="E219" s="30"/>
      <c r="F219" s="30"/>
      <c r="G219" s="32"/>
      <c r="H219" s="32"/>
      <c r="I219" s="32"/>
      <c r="J219" s="32"/>
      <c r="K219" s="32"/>
      <c r="L219" s="32"/>
    </row>
    <row r="220" spans="2:12" s="29" customFormat="1" x14ac:dyDescent="0.25">
      <c r="B220" s="28"/>
      <c r="C220"/>
      <c r="E220" s="30"/>
      <c r="F220" s="30"/>
      <c r="G220" s="32"/>
      <c r="H220" s="32"/>
      <c r="I220" s="32"/>
      <c r="J220" s="32"/>
      <c r="K220" s="32"/>
      <c r="L220" s="32"/>
    </row>
    <row r="221" spans="2:12" s="29" customFormat="1" x14ac:dyDescent="0.25">
      <c r="B221" s="28"/>
      <c r="C221"/>
      <c r="E221" s="30"/>
      <c r="F221" s="30"/>
      <c r="G221" s="32"/>
      <c r="H221" s="32"/>
      <c r="I221" s="32"/>
      <c r="J221" s="32"/>
      <c r="K221" s="32"/>
      <c r="L221" s="32"/>
    </row>
    <row r="222" spans="2:12" s="29" customFormat="1" x14ac:dyDescent="0.25">
      <c r="B222" s="28"/>
      <c r="C222"/>
      <c r="E222" s="30"/>
      <c r="F222" s="30"/>
      <c r="G222" s="32"/>
      <c r="H222" s="32"/>
      <c r="I222" s="32"/>
      <c r="J222" s="32"/>
      <c r="K222" s="32"/>
      <c r="L222" s="32"/>
    </row>
    <row r="223" spans="2:12" s="29" customFormat="1" x14ac:dyDescent="0.25">
      <c r="B223" s="28"/>
      <c r="C223"/>
      <c r="E223" s="30"/>
      <c r="F223" s="30"/>
      <c r="G223" s="32"/>
      <c r="H223" s="32"/>
      <c r="I223" s="32"/>
      <c r="J223" s="32"/>
      <c r="K223" s="32"/>
      <c r="L223" s="32"/>
    </row>
    <row r="224" spans="2:12" s="29" customFormat="1" x14ac:dyDescent="0.25">
      <c r="B224" s="28"/>
      <c r="C224"/>
      <c r="E224" s="30"/>
      <c r="F224" s="30"/>
      <c r="G224" s="32"/>
      <c r="H224" s="32"/>
      <c r="I224" s="32"/>
      <c r="J224" s="32"/>
      <c r="K224" s="32"/>
      <c r="L224" s="32"/>
    </row>
    <row r="225" spans="2:12" s="29" customFormat="1" x14ac:dyDescent="0.25">
      <c r="B225" s="28"/>
      <c r="C225"/>
      <c r="E225" s="30"/>
      <c r="F225" s="30"/>
      <c r="G225" s="32"/>
      <c r="H225" s="32"/>
      <c r="I225" s="32"/>
      <c r="J225" s="32"/>
      <c r="K225" s="32"/>
      <c r="L225" s="32"/>
    </row>
    <row r="226" spans="2:12" s="29" customFormat="1" x14ac:dyDescent="0.25">
      <c r="B226" s="28"/>
      <c r="C226"/>
      <c r="E226" s="30"/>
      <c r="F226" s="30"/>
      <c r="G226" s="32"/>
      <c r="H226" s="32"/>
      <c r="I226" s="32"/>
      <c r="J226" s="32"/>
      <c r="K226" s="32"/>
      <c r="L226" s="32"/>
    </row>
    <row r="227" spans="2:12" s="29" customFormat="1" x14ac:dyDescent="0.25">
      <c r="B227" s="28"/>
      <c r="C227"/>
      <c r="E227" s="30"/>
      <c r="F227" s="30"/>
      <c r="G227" s="32"/>
      <c r="H227" s="32"/>
      <c r="I227" s="32"/>
      <c r="J227" s="32"/>
      <c r="K227" s="32"/>
      <c r="L227" s="32"/>
    </row>
    <row r="228" spans="2:12" s="29" customFormat="1" x14ac:dyDescent="0.25">
      <c r="B228" s="28"/>
      <c r="C228"/>
      <c r="E228" s="30"/>
      <c r="F228" s="30"/>
      <c r="G228" s="32"/>
      <c r="H228" s="32"/>
      <c r="I228" s="32"/>
      <c r="J228" s="32"/>
      <c r="K228" s="32"/>
      <c r="L228" s="32"/>
    </row>
    <row r="229" spans="2:12" s="29" customFormat="1" x14ac:dyDescent="0.25">
      <c r="B229" s="28"/>
      <c r="C229"/>
      <c r="E229" s="30"/>
      <c r="F229" s="30"/>
      <c r="G229" s="32"/>
      <c r="H229" s="32"/>
      <c r="I229" s="32"/>
      <c r="J229" s="32"/>
      <c r="K229" s="32"/>
      <c r="L229" s="32"/>
    </row>
    <row r="230" spans="2:12" s="29" customFormat="1" x14ac:dyDescent="0.25">
      <c r="B230" s="28"/>
      <c r="C230"/>
      <c r="E230" s="30"/>
      <c r="F230" s="30"/>
      <c r="G230" s="32"/>
      <c r="H230" s="32"/>
      <c r="I230" s="32"/>
      <c r="J230" s="32"/>
      <c r="K230" s="32"/>
      <c r="L230" s="32"/>
    </row>
    <row r="231" spans="2:12" s="29" customFormat="1" x14ac:dyDescent="0.25">
      <c r="B231" s="28"/>
      <c r="C231"/>
      <c r="E231" s="30"/>
      <c r="F231" s="30"/>
      <c r="G231" s="32"/>
      <c r="H231" s="32"/>
      <c r="I231" s="32"/>
      <c r="J231" s="32"/>
      <c r="K231" s="32"/>
      <c r="L231" s="32"/>
    </row>
    <row r="232" spans="2:12" s="29" customFormat="1" x14ac:dyDescent="0.25">
      <c r="B232" s="28"/>
      <c r="C232"/>
      <c r="E232" s="30"/>
      <c r="F232" s="30"/>
      <c r="G232" s="32"/>
      <c r="H232" s="32"/>
      <c r="I232" s="32"/>
      <c r="J232" s="32"/>
      <c r="K232" s="32"/>
      <c r="L232" s="32"/>
    </row>
    <row r="233" spans="2:12" s="29" customFormat="1" x14ac:dyDescent="0.25">
      <c r="B233" s="28"/>
      <c r="C233"/>
      <c r="E233" s="30"/>
      <c r="F233" s="30"/>
      <c r="G233" s="32"/>
      <c r="H233" s="32"/>
      <c r="I233" s="32"/>
      <c r="J233" s="32"/>
      <c r="K233" s="32"/>
      <c r="L233" s="32"/>
    </row>
    <row r="234" spans="2:12" s="29" customFormat="1" x14ac:dyDescent="0.25">
      <c r="B234" s="28"/>
      <c r="C234"/>
      <c r="E234" s="30"/>
      <c r="F234" s="30"/>
      <c r="G234" s="32"/>
      <c r="H234" s="32"/>
      <c r="I234" s="32"/>
      <c r="J234" s="32"/>
      <c r="K234" s="32"/>
      <c r="L234" s="32"/>
    </row>
    <row r="235" spans="2:12" s="29" customFormat="1" x14ac:dyDescent="0.25">
      <c r="B235" s="28"/>
      <c r="C235"/>
      <c r="E235" s="30"/>
      <c r="F235" s="30"/>
      <c r="G235" s="32"/>
      <c r="H235" s="32"/>
      <c r="I235" s="32"/>
      <c r="J235" s="32"/>
      <c r="K235" s="32"/>
      <c r="L235" s="32"/>
    </row>
    <row r="236" spans="2:12" s="29" customFormat="1" x14ac:dyDescent="0.25">
      <c r="B236" s="28"/>
      <c r="C236"/>
      <c r="E236" s="30"/>
      <c r="F236" s="30"/>
      <c r="G236" s="32"/>
      <c r="H236" s="32"/>
      <c r="I236" s="32"/>
      <c r="J236" s="32"/>
      <c r="K236" s="32"/>
      <c r="L236" s="32"/>
    </row>
    <row r="237" spans="2:12" s="29" customFormat="1" x14ac:dyDescent="0.25">
      <c r="B237" s="28"/>
      <c r="C237"/>
      <c r="E237" s="30"/>
      <c r="F237" s="30"/>
      <c r="G237" s="32"/>
      <c r="H237" s="32"/>
      <c r="I237" s="32"/>
      <c r="J237" s="32"/>
      <c r="K237" s="32"/>
      <c r="L237" s="32"/>
    </row>
    <row r="238" spans="2:12" s="29" customFormat="1" x14ac:dyDescent="0.25">
      <c r="B238" s="28"/>
      <c r="C238"/>
      <c r="E238" s="30"/>
      <c r="F238" s="30"/>
      <c r="G238" s="32"/>
      <c r="H238" s="32"/>
      <c r="I238" s="32"/>
      <c r="J238" s="32"/>
      <c r="K238" s="32"/>
      <c r="L238" s="32"/>
    </row>
    <row r="239" spans="2:12" s="29" customFormat="1" x14ac:dyDescent="0.25">
      <c r="B239" s="28"/>
      <c r="C239"/>
      <c r="E239" s="30"/>
      <c r="F239" s="30"/>
      <c r="G239" s="32"/>
      <c r="H239" s="32"/>
      <c r="I239" s="32"/>
      <c r="J239" s="32"/>
      <c r="K239" s="32"/>
      <c r="L239" s="32"/>
    </row>
    <row r="240" spans="2:12" s="29" customFormat="1" x14ac:dyDescent="0.25">
      <c r="B240" s="28"/>
      <c r="C240"/>
      <c r="E240" s="30"/>
      <c r="F240" s="30"/>
      <c r="G240" s="32"/>
      <c r="H240" s="32"/>
      <c r="I240" s="32"/>
      <c r="J240" s="32"/>
      <c r="K240" s="32"/>
      <c r="L240" s="32"/>
    </row>
    <row r="241" spans="2:12" s="29" customFormat="1" x14ac:dyDescent="0.25">
      <c r="B241" s="28"/>
      <c r="C241"/>
      <c r="E241" s="30"/>
      <c r="F241" s="30"/>
      <c r="G241" s="32"/>
      <c r="H241" s="32"/>
      <c r="I241" s="32"/>
      <c r="J241" s="32"/>
      <c r="K241" s="32"/>
      <c r="L241" s="32"/>
    </row>
    <row r="242" spans="2:12" s="29" customFormat="1" x14ac:dyDescent="0.25">
      <c r="B242" s="28"/>
      <c r="C242"/>
      <c r="E242" s="30"/>
      <c r="F242" s="30"/>
      <c r="G242" s="32"/>
      <c r="H242" s="32"/>
      <c r="I242" s="32"/>
      <c r="J242" s="32"/>
      <c r="K242" s="32"/>
      <c r="L242" s="32"/>
    </row>
    <row r="243" spans="2:12" s="29" customFormat="1" x14ac:dyDescent="0.25">
      <c r="B243" s="28"/>
      <c r="C243"/>
      <c r="E243" s="30"/>
      <c r="F243" s="30"/>
      <c r="G243" s="32"/>
      <c r="H243" s="32"/>
      <c r="I243" s="32"/>
      <c r="J243" s="32"/>
      <c r="K243" s="32"/>
      <c r="L243" s="32"/>
    </row>
    <row r="244" spans="2:12" s="29" customFormat="1" x14ac:dyDescent="0.25">
      <c r="B244" s="28"/>
      <c r="C244"/>
      <c r="E244" s="30"/>
      <c r="F244" s="30"/>
      <c r="G244" s="32"/>
      <c r="H244" s="32"/>
      <c r="I244" s="32"/>
      <c r="J244" s="32"/>
      <c r="K244" s="32"/>
      <c r="L244" s="32"/>
    </row>
    <row r="245" spans="2:12" s="29" customFormat="1" x14ac:dyDescent="0.25">
      <c r="B245" s="28"/>
      <c r="C245"/>
      <c r="E245" s="30"/>
      <c r="F245" s="30"/>
      <c r="G245" s="32"/>
      <c r="H245" s="32"/>
      <c r="I245" s="32"/>
      <c r="J245" s="32"/>
      <c r="K245" s="32"/>
      <c r="L245" s="32"/>
    </row>
    <row r="246" spans="2:12" s="29" customFormat="1" x14ac:dyDescent="0.25">
      <c r="B246" s="28"/>
      <c r="C246"/>
      <c r="E246" s="30"/>
      <c r="F246" s="30"/>
      <c r="G246" s="32"/>
      <c r="H246" s="32"/>
      <c r="I246" s="32"/>
      <c r="J246" s="32"/>
      <c r="K246" s="32"/>
      <c r="L246" s="32"/>
    </row>
    <row r="247" spans="2:12" s="29" customFormat="1" x14ac:dyDescent="0.25">
      <c r="B247" s="28"/>
      <c r="C247"/>
      <c r="E247" s="30"/>
      <c r="F247" s="30"/>
      <c r="G247" s="32"/>
      <c r="H247" s="32"/>
      <c r="I247" s="32"/>
      <c r="J247" s="32"/>
      <c r="K247" s="32"/>
      <c r="L247" s="32"/>
    </row>
    <row r="248" spans="2:12" s="29" customFormat="1" x14ac:dyDescent="0.25">
      <c r="B248" s="28"/>
      <c r="C248"/>
      <c r="E248" s="30"/>
      <c r="F248" s="30"/>
      <c r="G248" s="32"/>
      <c r="H248" s="32"/>
      <c r="I248" s="32"/>
      <c r="J248" s="32"/>
      <c r="K248" s="32"/>
      <c r="L248" s="32"/>
    </row>
    <row r="249" spans="2:12" s="29" customFormat="1" x14ac:dyDescent="0.25">
      <c r="B249" s="28"/>
      <c r="C249"/>
      <c r="E249" s="30"/>
      <c r="F249" s="30"/>
      <c r="G249" s="32"/>
      <c r="H249" s="32"/>
      <c r="I249" s="32"/>
      <c r="J249" s="32"/>
      <c r="K249" s="32"/>
      <c r="L249" s="32"/>
    </row>
    <row r="250" spans="2:12" s="29" customFormat="1" x14ac:dyDescent="0.25">
      <c r="B250" s="28"/>
      <c r="C250"/>
      <c r="E250" s="30"/>
      <c r="F250" s="30"/>
      <c r="G250" s="32"/>
      <c r="H250" s="32"/>
      <c r="I250" s="32"/>
      <c r="J250" s="32"/>
      <c r="K250" s="32"/>
      <c r="L250" s="32"/>
    </row>
    <row r="251" spans="2:12" s="29" customFormat="1" x14ac:dyDescent="0.25">
      <c r="B251" s="28"/>
      <c r="C251"/>
      <c r="E251" s="30"/>
      <c r="F251" s="30"/>
      <c r="G251" s="32"/>
      <c r="H251" s="32"/>
      <c r="I251" s="32"/>
      <c r="J251" s="32"/>
      <c r="K251" s="32"/>
      <c r="L251" s="32"/>
    </row>
    <row r="252" spans="2:12" s="29" customFormat="1" x14ac:dyDescent="0.25">
      <c r="B252" s="28"/>
      <c r="C252"/>
      <c r="E252" s="30"/>
      <c r="F252" s="30"/>
      <c r="G252" s="32"/>
      <c r="H252" s="32"/>
      <c r="I252" s="32"/>
      <c r="J252" s="32"/>
      <c r="K252" s="32"/>
      <c r="L252" s="32"/>
    </row>
    <row r="253" spans="2:12" s="29" customFormat="1" x14ac:dyDescent="0.25">
      <c r="B253" s="28"/>
      <c r="C253"/>
      <c r="E253" s="30"/>
      <c r="F253" s="30"/>
      <c r="G253" s="32"/>
      <c r="H253" s="32"/>
      <c r="I253" s="32"/>
      <c r="J253" s="32"/>
      <c r="K253" s="32"/>
      <c r="L253" s="32"/>
    </row>
    <row r="254" spans="2:12" s="29" customFormat="1" x14ac:dyDescent="0.25">
      <c r="B254" s="28"/>
      <c r="C254"/>
      <c r="E254" s="30"/>
      <c r="F254" s="30"/>
      <c r="G254" s="32"/>
      <c r="H254" s="32"/>
      <c r="I254" s="32"/>
      <c r="J254" s="32"/>
      <c r="K254" s="32"/>
      <c r="L254" s="32"/>
    </row>
    <row r="255" spans="2:12" s="29" customFormat="1" x14ac:dyDescent="0.25">
      <c r="B255" s="28"/>
      <c r="C255"/>
      <c r="E255" s="30"/>
      <c r="F255" s="30"/>
      <c r="G255" s="32"/>
      <c r="H255" s="32"/>
      <c r="I255" s="32"/>
      <c r="J255" s="32"/>
      <c r="K255" s="32"/>
      <c r="L255" s="32"/>
    </row>
    <row r="256" spans="2:12" s="29" customFormat="1" x14ac:dyDescent="0.25">
      <c r="B256" s="28"/>
      <c r="C256"/>
      <c r="E256" s="30"/>
      <c r="F256" s="30"/>
      <c r="G256" s="32"/>
      <c r="H256" s="32"/>
      <c r="I256" s="32"/>
      <c r="J256" s="32"/>
      <c r="K256" s="32"/>
      <c r="L256" s="32"/>
    </row>
    <row r="257" spans="2:12" s="29" customFormat="1" x14ac:dyDescent="0.25">
      <c r="B257" s="28"/>
      <c r="C257"/>
      <c r="E257" s="30"/>
      <c r="F257" s="30"/>
      <c r="G257" s="32"/>
      <c r="H257" s="32"/>
      <c r="I257" s="32"/>
      <c r="J257" s="32"/>
      <c r="K257" s="32"/>
      <c r="L257" s="32"/>
    </row>
    <row r="258" spans="2:12" s="29" customFormat="1" x14ac:dyDescent="0.25">
      <c r="B258" s="28"/>
      <c r="C258"/>
      <c r="E258" s="30"/>
      <c r="F258" s="30"/>
      <c r="G258" s="32"/>
      <c r="H258" s="32"/>
      <c r="I258" s="32"/>
      <c r="J258" s="32"/>
      <c r="K258" s="32"/>
      <c r="L258" s="32"/>
    </row>
    <row r="259" spans="2:12" s="29" customFormat="1" x14ac:dyDescent="0.25">
      <c r="B259" s="28"/>
      <c r="C259"/>
      <c r="E259" s="30"/>
      <c r="F259" s="30"/>
      <c r="G259" s="32"/>
      <c r="H259" s="32"/>
      <c r="I259" s="32"/>
      <c r="J259" s="32"/>
      <c r="K259" s="32"/>
      <c r="L259" s="32"/>
    </row>
    <row r="260" spans="2:12" s="29" customFormat="1" x14ac:dyDescent="0.25">
      <c r="B260" s="28"/>
      <c r="C260"/>
      <c r="E260" s="30"/>
      <c r="F260" s="30"/>
      <c r="G260" s="32"/>
      <c r="H260" s="32"/>
      <c r="I260" s="32"/>
      <c r="J260" s="32"/>
      <c r="K260" s="32"/>
      <c r="L260" s="32"/>
    </row>
    <row r="261" spans="2:12" s="29" customFormat="1" x14ac:dyDescent="0.25">
      <c r="B261" s="28"/>
      <c r="C261"/>
      <c r="E261" s="30"/>
      <c r="F261" s="30"/>
      <c r="G261" s="32"/>
      <c r="H261" s="32"/>
      <c r="I261" s="32"/>
      <c r="J261" s="32"/>
      <c r="K261" s="32"/>
      <c r="L261" s="32"/>
    </row>
    <row r="262" spans="2:12" s="29" customFormat="1" x14ac:dyDescent="0.25">
      <c r="B262" s="28"/>
      <c r="C262"/>
      <c r="E262" s="30"/>
      <c r="F262" s="30"/>
      <c r="G262" s="32"/>
      <c r="H262" s="32"/>
      <c r="I262" s="32"/>
      <c r="J262" s="32"/>
      <c r="K262" s="32"/>
      <c r="L262" s="32"/>
    </row>
    <row r="263" spans="2:12" s="29" customFormat="1" x14ac:dyDescent="0.25">
      <c r="B263" s="28"/>
      <c r="C263"/>
      <c r="E263" s="30"/>
      <c r="F263" s="30"/>
      <c r="G263" s="32"/>
      <c r="H263" s="32"/>
      <c r="I263" s="32"/>
      <c r="J263" s="32"/>
      <c r="K263" s="32"/>
      <c r="L263" s="32"/>
    </row>
    <row r="264" spans="2:12" s="29" customFormat="1" x14ac:dyDescent="0.25">
      <c r="B264" s="28"/>
      <c r="C264"/>
      <c r="E264" s="30"/>
      <c r="F264" s="30"/>
      <c r="G264" s="32"/>
      <c r="H264" s="32"/>
      <c r="I264" s="32"/>
      <c r="J264" s="32"/>
      <c r="K264" s="32"/>
      <c r="L264" s="32"/>
    </row>
    <row r="265" spans="2:12" s="29" customFormat="1" x14ac:dyDescent="0.25">
      <c r="B265" s="28"/>
      <c r="C265"/>
      <c r="E265" s="30"/>
      <c r="F265" s="30"/>
      <c r="G265" s="32"/>
      <c r="H265" s="32"/>
      <c r="I265" s="32"/>
      <c r="J265" s="32"/>
      <c r="K265" s="32"/>
      <c r="L265" s="32"/>
    </row>
    <row r="266" spans="2:12" s="29" customFormat="1" x14ac:dyDescent="0.25">
      <c r="B266" s="28"/>
      <c r="C266"/>
      <c r="E266" s="30"/>
      <c r="F266" s="30"/>
      <c r="G266" s="32"/>
      <c r="H266" s="32"/>
      <c r="I266" s="32"/>
      <c r="J266" s="32"/>
      <c r="K266" s="32"/>
      <c r="L266" s="32"/>
    </row>
    <row r="267" spans="2:12" s="29" customFormat="1" x14ac:dyDescent="0.25">
      <c r="B267" s="28"/>
      <c r="C267"/>
      <c r="E267" s="30"/>
      <c r="F267" s="30"/>
      <c r="G267" s="32"/>
      <c r="H267" s="32"/>
      <c r="I267" s="32"/>
      <c r="J267" s="32"/>
      <c r="K267" s="32"/>
      <c r="L267" s="32"/>
    </row>
    <row r="268" spans="2:12" s="29" customFormat="1" x14ac:dyDescent="0.25">
      <c r="B268" s="28"/>
      <c r="C268"/>
      <c r="E268" s="30"/>
      <c r="F268" s="30"/>
      <c r="G268" s="32"/>
      <c r="H268" s="32"/>
      <c r="I268" s="32"/>
      <c r="J268" s="32"/>
      <c r="K268" s="32"/>
      <c r="L268" s="32"/>
    </row>
    <row r="269" spans="2:12" s="29" customFormat="1" x14ac:dyDescent="0.25">
      <c r="B269" s="28"/>
      <c r="C269"/>
      <c r="E269" s="30"/>
      <c r="F269" s="30"/>
      <c r="G269" s="32"/>
      <c r="H269" s="32"/>
      <c r="I269" s="32"/>
      <c r="J269" s="32"/>
      <c r="K269" s="32"/>
      <c r="L269" s="32"/>
    </row>
    <row r="270" spans="2:12" s="29" customFormat="1" x14ac:dyDescent="0.25">
      <c r="B270" s="28"/>
      <c r="C270"/>
      <c r="E270" s="30"/>
      <c r="F270" s="30"/>
      <c r="G270" s="32"/>
      <c r="H270" s="32"/>
      <c r="I270" s="32"/>
      <c r="J270" s="32"/>
      <c r="K270" s="32"/>
      <c r="L270" s="32"/>
    </row>
    <row r="271" spans="2:12" s="29" customFormat="1" x14ac:dyDescent="0.25">
      <c r="B271" s="28"/>
      <c r="C271"/>
      <c r="E271" s="30"/>
      <c r="F271" s="30"/>
      <c r="G271" s="32"/>
      <c r="H271" s="32"/>
      <c r="I271" s="32"/>
      <c r="J271" s="32"/>
      <c r="K271" s="32"/>
      <c r="L271" s="32"/>
    </row>
    <row r="272" spans="2:12" s="29" customFormat="1" x14ac:dyDescent="0.25">
      <c r="B272" s="28"/>
      <c r="C272"/>
      <c r="E272" s="30"/>
      <c r="F272" s="30"/>
      <c r="G272" s="32"/>
      <c r="H272" s="32"/>
      <c r="I272" s="32"/>
      <c r="J272" s="32"/>
      <c r="K272" s="32"/>
      <c r="L272" s="32"/>
    </row>
    <row r="273" spans="2:12" s="29" customFormat="1" x14ac:dyDescent="0.25">
      <c r="B273" s="28"/>
      <c r="C273"/>
      <c r="E273" s="30"/>
      <c r="F273" s="30"/>
      <c r="G273" s="32"/>
      <c r="H273" s="32"/>
      <c r="I273" s="32"/>
      <c r="J273" s="32"/>
      <c r="K273" s="32"/>
      <c r="L273" s="32"/>
    </row>
    <row r="274" spans="2:12" s="29" customFormat="1" x14ac:dyDescent="0.25">
      <c r="B274" s="28"/>
      <c r="C274"/>
      <c r="E274" s="30"/>
      <c r="F274" s="30"/>
      <c r="G274" s="32"/>
      <c r="H274" s="32"/>
      <c r="I274" s="32"/>
      <c r="J274" s="32"/>
      <c r="K274" s="32"/>
      <c r="L274" s="32"/>
    </row>
    <row r="275" spans="2:12" s="29" customFormat="1" x14ac:dyDescent="0.25">
      <c r="B275" s="28"/>
      <c r="C275"/>
      <c r="E275" s="30"/>
      <c r="F275" s="30"/>
      <c r="G275" s="32"/>
      <c r="H275" s="32"/>
      <c r="I275" s="32"/>
      <c r="J275" s="32"/>
      <c r="K275" s="32"/>
      <c r="L275" s="32"/>
    </row>
    <row r="276" spans="2:12" s="29" customFormat="1" x14ac:dyDescent="0.25">
      <c r="B276" s="28"/>
      <c r="C276"/>
      <c r="E276" s="30"/>
      <c r="F276" s="30"/>
      <c r="G276" s="32"/>
      <c r="H276" s="32"/>
      <c r="I276" s="32"/>
      <c r="J276" s="32"/>
      <c r="K276" s="32"/>
      <c r="L276" s="32"/>
    </row>
    <row r="277" spans="2:12" s="29" customFormat="1" x14ac:dyDescent="0.25">
      <c r="B277" s="28"/>
      <c r="C277"/>
      <c r="E277" s="30"/>
      <c r="F277" s="30"/>
      <c r="G277" s="32"/>
      <c r="H277" s="32"/>
      <c r="I277" s="32"/>
      <c r="J277" s="32"/>
      <c r="K277" s="32"/>
      <c r="L277" s="32"/>
    </row>
    <row r="278" spans="2:12" s="29" customFormat="1" x14ac:dyDescent="0.25">
      <c r="B278" s="28"/>
      <c r="C278"/>
      <c r="E278" s="30"/>
      <c r="F278" s="30"/>
      <c r="G278" s="32"/>
      <c r="H278" s="32"/>
      <c r="I278" s="32"/>
      <c r="J278" s="32"/>
      <c r="K278" s="32"/>
      <c r="L278" s="32"/>
    </row>
    <row r="279" spans="2:12" s="29" customFormat="1" x14ac:dyDescent="0.25">
      <c r="B279" s="28"/>
      <c r="C279"/>
      <c r="E279" s="30"/>
      <c r="F279" s="30"/>
      <c r="G279" s="32"/>
      <c r="H279" s="32"/>
      <c r="I279" s="32"/>
      <c r="J279" s="32"/>
      <c r="K279" s="32"/>
      <c r="L279" s="32"/>
    </row>
    <row r="280" spans="2:12" s="29" customFormat="1" x14ac:dyDescent="0.25">
      <c r="B280" s="28"/>
      <c r="C280"/>
      <c r="E280" s="30"/>
      <c r="F280" s="30"/>
      <c r="G280" s="32"/>
      <c r="H280" s="32"/>
      <c r="I280" s="32"/>
      <c r="J280" s="32"/>
      <c r="K280" s="32"/>
      <c r="L280" s="32"/>
    </row>
    <row r="281" spans="2:12" s="29" customFormat="1" x14ac:dyDescent="0.25">
      <c r="B281" s="28"/>
      <c r="C281"/>
      <c r="E281" s="30"/>
      <c r="F281" s="30"/>
      <c r="G281" s="32"/>
      <c r="H281" s="32"/>
      <c r="I281" s="32"/>
      <c r="J281" s="32"/>
      <c r="K281" s="32"/>
      <c r="L281" s="32"/>
    </row>
    <row r="282" spans="2:12" s="29" customFormat="1" x14ac:dyDescent="0.25">
      <c r="B282" s="28"/>
      <c r="C282"/>
      <c r="E282" s="30"/>
      <c r="F282" s="30"/>
      <c r="G282" s="32"/>
      <c r="H282" s="32"/>
      <c r="I282" s="32"/>
      <c r="J282" s="32"/>
      <c r="K282" s="32"/>
      <c r="L282" s="32"/>
    </row>
    <row r="283" spans="2:12" s="29" customFormat="1" x14ac:dyDescent="0.25">
      <c r="B283" s="28"/>
      <c r="C283"/>
      <c r="E283" s="30"/>
      <c r="F283" s="30"/>
      <c r="G283" s="32"/>
      <c r="H283" s="32"/>
      <c r="I283" s="32"/>
      <c r="J283" s="32"/>
      <c r="K283" s="32"/>
      <c r="L283" s="32"/>
    </row>
    <row r="284" spans="2:12" s="29" customFormat="1" x14ac:dyDescent="0.25">
      <c r="B284" s="28"/>
      <c r="C284"/>
      <c r="E284" s="30"/>
      <c r="F284" s="30"/>
      <c r="G284" s="32"/>
      <c r="H284" s="32"/>
      <c r="I284" s="32"/>
      <c r="J284" s="32"/>
      <c r="K284" s="32"/>
      <c r="L284" s="32"/>
    </row>
    <row r="285" spans="2:12" s="29" customFormat="1" x14ac:dyDescent="0.25">
      <c r="B285" s="28"/>
      <c r="C285"/>
      <c r="E285" s="30"/>
      <c r="F285" s="30"/>
      <c r="G285" s="32"/>
      <c r="H285" s="32"/>
      <c r="I285" s="32"/>
      <c r="J285" s="32"/>
      <c r="K285" s="32"/>
      <c r="L285" s="32"/>
    </row>
    <row r="286" spans="2:12" s="29" customFormat="1" x14ac:dyDescent="0.25">
      <c r="B286" s="28"/>
      <c r="C286"/>
      <c r="E286" s="30"/>
      <c r="F286" s="30"/>
      <c r="G286" s="32"/>
      <c r="H286" s="32"/>
      <c r="I286" s="32"/>
      <c r="J286" s="32"/>
      <c r="K286" s="32"/>
      <c r="L286" s="32"/>
    </row>
    <row r="287" spans="2:12" s="29" customFormat="1" x14ac:dyDescent="0.25">
      <c r="B287" s="28"/>
      <c r="C287"/>
      <c r="E287" s="30"/>
      <c r="F287" s="30"/>
      <c r="G287" s="32"/>
      <c r="H287" s="32"/>
      <c r="I287" s="32"/>
      <c r="J287" s="32"/>
      <c r="K287" s="32"/>
      <c r="L287" s="32"/>
    </row>
    <row r="288" spans="2:12" s="29" customFormat="1" x14ac:dyDescent="0.25">
      <c r="B288" s="28"/>
      <c r="C288"/>
      <c r="E288" s="30"/>
      <c r="F288" s="30"/>
      <c r="G288" s="32"/>
      <c r="H288" s="32"/>
      <c r="I288" s="32"/>
      <c r="J288" s="32"/>
      <c r="K288" s="32"/>
      <c r="L288" s="32"/>
    </row>
    <row r="289" spans="2:12" s="29" customFormat="1" x14ac:dyDescent="0.25">
      <c r="B289" s="28"/>
      <c r="C289"/>
      <c r="E289" s="30"/>
      <c r="F289" s="30"/>
      <c r="G289" s="32"/>
      <c r="H289" s="32"/>
      <c r="I289" s="32"/>
      <c r="J289" s="32"/>
      <c r="K289" s="32"/>
      <c r="L289" s="32"/>
    </row>
    <row r="290" spans="2:12" s="29" customFormat="1" x14ac:dyDescent="0.25">
      <c r="B290" s="28"/>
      <c r="C290"/>
      <c r="E290" s="30"/>
      <c r="F290" s="30"/>
      <c r="G290" s="32"/>
      <c r="H290" s="32"/>
      <c r="I290" s="32"/>
      <c r="J290" s="32"/>
      <c r="K290" s="32"/>
      <c r="L290" s="32"/>
    </row>
    <row r="291" spans="2:12" s="29" customFormat="1" x14ac:dyDescent="0.25">
      <c r="B291" s="28"/>
      <c r="C291"/>
      <c r="E291" s="30"/>
      <c r="F291" s="30"/>
      <c r="G291" s="32"/>
      <c r="H291" s="32"/>
      <c r="I291" s="32"/>
      <c r="J291" s="32"/>
      <c r="K291" s="32"/>
      <c r="L291" s="32"/>
    </row>
    <row r="292" spans="2:12" s="29" customFormat="1" x14ac:dyDescent="0.25">
      <c r="B292" s="28"/>
      <c r="C292"/>
      <c r="E292" s="30"/>
      <c r="F292" s="30"/>
      <c r="G292" s="32"/>
      <c r="H292" s="32"/>
      <c r="I292" s="32"/>
      <c r="J292" s="32"/>
      <c r="K292" s="32"/>
      <c r="L292" s="32"/>
    </row>
    <row r="293" spans="2:12" s="29" customFormat="1" x14ac:dyDescent="0.25">
      <c r="B293" s="28"/>
      <c r="C293"/>
      <c r="E293" s="30"/>
      <c r="F293" s="30"/>
      <c r="G293" s="32"/>
      <c r="H293" s="32"/>
      <c r="I293" s="32"/>
      <c r="J293" s="32"/>
      <c r="K293" s="32"/>
      <c r="L293" s="32"/>
    </row>
    <row r="294" spans="2:12" s="29" customFormat="1" x14ac:dyDescent="0.25">
      <c r="B294" s="28"/>
      <c r="C294"/>
      <c r="E294" s="30"/>
      <c r="F294" s="30"/>
      <c r="G294" s="32"/>
      <c r="H294" s="32"/>
      <c r="I294" s="32"/>
      <c r="J294" s="32"/>
      <c r="K294" s="32"/>
      <c r="L294" s="32"/>
    </row>
    <row r="295" spans="2:12" s="29" customFormat="1" x14ac:dyDescent="0.25">
      <c r="B295" s="28"/>
      <c r="C295"/>
      <c r="E295" s="30"/>
      <c r="F295" s="30"/>
      <c r="G295" s="32"/>
      <c r="H295" s="32"/>
      <c r="I295" s="32"/>
      <c r="J295" s="32"/>
      <c r="K295" s="32"/>
      <c r="L295" s="32"/>
    </row>
    <row r="296" spans="2:12" s="29" customFormat="1" x14ac:dyDescent="0.25">
      <c r="B296" s="28"/>
      <c r="C296"/>
      <c r="E296" s="30"/>
      <c r="F296" s="30"/>
      <c r="G296" s="32"/>
      <c r="H296" s="32"/>
      <c r="I296" s="32"/>
      <c r="J296" s="32"/>
      <c r="K296" s="32"/>
      <c r="L296" s="32"/>
    </row>
    <row r="297" spans="2:12" s="29" customFormat="1" x14ac:dyDescent="0.25">
      <c r="B297" s="28"/>
      <c r="C297"/>
      <c r="E297" s="30"/>
      <c r="F297" s="30"/>
      <c r="G297" s="32"/>
      <c r="H297" s="32"/>
      <c r="I297" s="32"/>
      <c r="J297" s="32"/>
      <c r="K297" s="32"/>
      <c r="L297" s="32"/>
    </row>
    <row r="298" spans="2:12" s="29" customFormat="1" x14ac:dyDescent="0.25">
      <c r="B298" s="28"/>
      <c r="C298"/>
      <c r="E298" s="30"/>
      <c r="F298" s="30"/>
      <c r="G298" s="32"/>
      <c r="H298" s="32"/>
      <c r="I298" s="32"/>
      <c r="J298" s="32"/>
      <c r="K298" s="32"/>
      <c r="L298" s="32"/>
    </row>
    <row r="299" spans="2:12" s="29" customFormat="1" x14ac:dyDescent="0.25">
      <c r="B299" s="28"/>
      <c r="C299"/>
      <c r="E299" s="30"/>
      <c r="F299" s="30"/>
      <c r="G299" s="32"/>
      <c r="H299" s="32"/>
      <c r="I299" s="32"/>
      <c r="J299" s="32"/>
      <c r="K299" s="32"/>
      <c r="L299" s="32"/>
    </row>
    <row r="300" spans="2:12" s="29" customFormat="1" x14ac:dyDescent="0.25">
      <c r="B300" s="28"/>
      <c r="C300"/>
      <c r="E300" s="30"/>
      <c r="F300" s="30"/>
      <c r="G300" s="32"/>
      <c r="H300" s="32"/>
      <c r="I300" s="32"/>
      <c r="J300" s="32"/>
      <c r="K300" s="32"/>
      <c r="L300" s="32"/>
    </row>
    <row r="301" spans="2:12" s="29" customFormat="1" x14ac:dyDescent="0.25">
      <c r="B301" s="28"/>
      <c r="C301"/>
      <c r="E301" s="30"/>
      <c r="F301" s="30"/>
      <c r="G301" s="32"/>
      <c r="H301" s="32"/>
      <c r="I301" s="32"/>
      <c r="J301" s="32"/>
      <c r="K301" s="32"/>
      <c r="L301" s="32"/>
    </row>
    <row r="302" spans="2:12" s="29" customFormat="1" x14ac:dyDescent="0.25">
      <c r="B302" s="28"/>
      <c r="C302"/>
      <c r="E302" s="30"/>
      <c r="F302" s="30"/>
      <c r="G302" s="32"/>
      <c r="H302" s="32"/>
      <c r="I302" s="32"/>
      <c r="J302" s="32"/>
      <c r="K302" s="32"/>
      <c r="L302" s="32"/>
    </row>
    <row r="303" spans="2:12" s="29" customFormat="1" x14ac:dyDescent="0.25">
      <c r="B303" s="28"/>
      <c r="C303"/>
      <c r="E303" s="30"/>
      <c r="F303" s="30"/>
      <c r="G303" s="32"/>
      <c r="H303" s="32"/>
      <c r="I303" s="32"/>
      <c r="J303" s="32"/>
      <c r="K303" s="32"/>
      <c r="L303" s="32"/>
    </row>
    <row r="304" spans="2:12" s="29" customFormat="1" x14ac:dyDescent="0.25">
      <c r="B304" s="28"/>
      <c r="C304"/>
      <c r="E304" s="30"/>
      <c r="F304" s="30"/>
      <c r="G304" s="32"/>
      <c r="H304" s="32"/>
      <c r="I304" s="32"/>
      <c r="J304" s="32"/>
      <c r="K304" s="32"/>
      <c r="L304" s="32"/>
    </row>
    <row r="305" spans="2:12" s="29" customFormat="1" x14ac:dyDescent="0.25">
      <c r="B305" s="28"/>
      <c r="C305"/>
      <c r="E305" s="30"/>
      <c r="F305" s="30"/>
      <c r="G305" s="32"/>
      <c r="H305" s="32"/>
      <c r="I305" s="32"/>
      <c r="J305" s="32"/>
      <c r="K305" s="32"/>
      <c r="L305" s="32"/>
    </row>
    <row r="306" spans="2:12" s="29" customFormat="1" x14ac:dyDescent="0.25">
      <c r="B306" s="28"/>
      <c r="C306"/>
      <c r="E306" s="30"/>
      <c r="F306" s="30"/>
      <c r="G306" s="32"/>
      <c r="H306" s="32"/>
      <c r="I306" s="32"/>
      <c r="J306" s="32"/>
      <c r="K306" s="32"/>
      <c r="L306" s="32"/>
    </row>
    <row r="307" spans="2:12" s="29" customFormat="1" x14ac:dyDescent="0.25">
      <c r="B307" s="28"/>
      <c r="C307"/>
      <c r="E307" s="30"/>
      <c r="F307" s="30"/>
      <c r="G307" s="32"/>
      <c r="H307" s="32"/>
      <c r="I307" s="32"/>
      <c r="J307" s="32"/>
      <c r="K307" s="32"/>
      <c r="L307" s="32"/>
    </row>
    <row r="308" spans="2:12" s="29" customFormat="1" x14ac:dyDescent="0.25">
      <c r="B308" s="28"/>
      <c r="C308"/>
      <c r="E308" s="30"/>
      <c r="F308" s="30"/>
      <c r="G308" s="32"/>
      <c r="H308" s="32"/>
      <c r="I308" s="32"/>
      <c r="J308" s="32"/>
      <c r="K308" s="32"/>
      <c r="L308" s="32"/>
    </row>
    <row r="309" spans="2:12" s="29" customFormat="1" x14ac:dyDescent="0.25">
      <c r="B309" s="28"/>
      <c r="C309"/>
      <c r="E309" s="30"/>
      <c r="F309" s="30"/>
      <c r="G309" s="32"/>
      <c r="H309" s="32"/>
      <c r="I309" s="32"/>
      <c r="J309" s="32"/>
      <c r="K309" s="32"/>
      <c r="L309" s="32"/>
    </row>
    <row r="310" spans="2:12" s="29" customFormat="1" x14ac:dyDescent="0.25">
      <c r="B310" s="28"/>
      <c r="C310"/>
      <c r="E310" s="30"/>
      <c r="F310" s="30"/>
      <c r="G310" s="32"/>
      <c r="H310" s="32"/>
      <c r="I310" s="32"/>
      <c r="J310" s="32"/>
      <c r="K310" s="32"/>
      <c r="L310" s="32"/>
    </row>
    <row r="311" spans="2:12" s="29" customFormat="1" x14ac:dyDescent="0.25">
      <c r="B311" s="28"/>
      <c r="C311"/>
      <c r="E311" s="30"/>
      <c r="F311" s="30"/>
      <c r="G311" s="32"/>
      <c r="H311" s="32"/>
      <c r="I311" s="32"/>
      <c r="J311" s="32"/>
      <c r="K311" s="32"/>
      <c r="L311" s="32"/>
    </row>
    <row r="312" spans="2:12" s="29" customFormat="1" x14ac:dyDescent="0.25">
      <c r="B312" s="28"/>
      <c r="C312"/>
      <c r="E312" s="30"/>
      <c r="F312" s="30"/>
      <c r="G312" s="32"/>
      <c r="H312" s="32"/>
      <c r="I312" s="32"/>
      <c r="J312" s="32"/>
      <c r="K312" s="32"/>
      <c r="L312" s="32"/>
    </row>
    <row r="313" spans="2:12" s="29" customFormat="1" x14ac:dyDescent="0.25">
      <c r="B313" s="28"/>
      <c r="C313"/>
      <c r="E313" s="30"/>
      <c r="F313" s="30"/>
      <c r="G313" s="32"/>
      <c r="H313" s="32"/>
      <c r="I313" s="32"/>
      <c r="J313" s="32"/>
      <c r="K313" s="32"/>
      <c r="L313" s="32"/>
    </row>
    <row r="314" spans="2:12" s="29" customFormat="1" x14ac:dyDescent="0.25">
      <c r="B314" s="28"/>
      <c r="C314"/>
      <c r="E314" s="30"/>
      <c r="F314" s="30"/>
      <c r="G314" s="32"/>
      <c r="H314" s="32"/>
      <c r="I314" s="32"/>
      <c r="J314" s="32"/>
      <c r="K314" s="32"/>
      <c r="L314" s="32"/>
    </row>
    <row r="315" spans="2:12" s="29" customFormat="1" x14ac:dyDescent="0.25">
      <c r="B315" s="28"/>
      <c r="C315"/>
      <c r="E315" s="30"/>
      <c r="F315" s="30"/>
      <c r="G315" s="32"/>
      <c r="H315" s="32"/>
      <c r="I315" s="32"/>
      <c r="J315" s="32"/>
      <c r="K315" s="32"/>
      <c r="L315" s="32"/>
    </row>
    <row r="316" spans="2:12" s="29" customFormat="1" x14ac:dyDescent="0.25">
      <c r="B316" s="28"/>
      <c r="C316"/>
      <c r="E316" s="30"/>
      <c r="F316" s="30"/>
      <c r="G316" s="32"/>
      <c r="H316" s="32"/>
      <c r="I316" s="32"/>
      <c r="J316" s="32"/>
      <c r="K316" s="32"/>
      <c r="L316" s="32"/>
    </row>
    <row r="317" spans="2:12" s="29" customFormat="1" x14ac:dyDescent="0.25">
      <c r="B317" s="28"/>
      <c r="C317"/>
      <c r="E317" s="30"/>
      <c r="F317" s="30"/>
      <c r="G317" s="32"/>
      <c r="H317" s="32"/>
      <c r="I317" s="32"/>
      <c r="J317" s="32"/>
      <c r="K317" s="32"/>
      <c r="L317" s="32"/>
    </row>
    <row r="318" spans="2:12" s="29" customFormat="1" x14ac:dyDescent="0.25">
      <c r="B318" s="28"/>
      <c r="C318"/>
      <c r="E318" s="30"/>
      <c r="F318" s="30"/>
      <c r="G318" s="32"/>
      <c r="H318" s="32"/>
      <c r="I318" s="32"/>
      <c r="J318" s="32"/>
      <c r="K318" s="32"/>
      <c r="L318" s="32"/>
    </row>
    <row r="319" spans="2:12" s="29" customFormat="1" x14ac:dyDescent="0.25">
      <c r="B319" s="28"/>
      <c r="C319"/>
      <c r="E319" s="30"/>
      <c r="F319" s="30"/>
      <c r="G319" s="32"/>
      <c r="H319" s="32"/>
      <c r="I319" s="32"/>
      <c r="J319" s="32"/>
      <c r="K319" s="32"/>
      <c r="L319" s="32"/>
    </row>
    <row r="320" spans="2:12" s="29" customFormat="1" x14ac:dyDescent="0.25">
      <c r="B320" s="28"/>
      <c r="C320"/>
      <c r="E320" s="30"/>
      <c r="F320" s="30"/>
      <c r="G320" s="32"/>
      <c r="H320" s="32"/>
      <c r="I320" s="32"/>
      <c r="J320" s="32"/>
      <c r="K320" s="32"/>
      <c r="L320" s="32"/>
    </row>
    <row r="321" spans="2:12" s="29" customFormat="1" x14ac:dyDescent="0.25">
      <c r="B321" s="28"/>
      <c r="C321"/>
      <c r="E321" s="30"/>
      <c r="F321" s="30"/>
      <c r="G321" s="32"/>
      <c r="H321" s="32"/>
      <c r="I321" s="32"/>
      <c r="J321" s="32"/>
      <c r="K321" s="32"/>
      <c r="L321" s="32"/>
    </row>
    <row r="322" spans="2:12" s="29" customFormat="1" x14ac:dyDescent="0.25">
      <c r="B322" s="28"/>
      <c r="C322"/>
      <c r="E322" s="30"/>
      <c r="F322" s="30"/>
      <c r="G322" s="32"/>
      <c r="H322" s="32"/>
      <c r="I322" s="32"/>
      <c r="J322" s="32"/>
      <c r="K322" s="32"/>
      <c r="L322" s="32"/>
    </row>
    <row r="323" spans="2:12" s="29" customFormat="1" x14ac:dyDescent="0.25">
      <c r="B323" s="28"/>
      <c r="C323"/>
      <c r="E323" s="30"/>
      <c r="F323" s="30"/>
      <c r="G323" s="32"/>
      <c r="H323" s="32"/>
      <c r="I323" s="32"/>
      <c r="J323" s="32"/>
      <c r="K323" s="32"/>
      <c r="L323" s="32"/>
    </row>
    <row r="324" spans="2:12" s="29" customFormat="1" x14ac:dyDescent="0.25">
      <c r="B324" s="28"/>
      <c r="C324"/>
      <c r="E324" s="30"/>
      <c r="F324" s="30"/>
      <c r="G324" s="32"/>
      <c r="H324" s="32"/>
      <c r="I324" s="32"/>
      <c r="J324" s="32"/>
      <c r="K324" s="32"/>
      <c r="L324" s="32"/>
    </row>
    <row r="325" spans="2:12" s="29" customFormat="1" x14ac:dyDescent="0.25">
      <c r="B325" s="28"/>
      <c r="C325"/>
      <c r="E325" s="30"/>
      <c r="F325" s="30"/>
      <c r="G325" s="32"/>
      <c r="H325" s="32"/>
      <c r="I325" s="32"/>
      <c r="J325" s="32"/>
      <c r="K325" s="32"/>
      <c r="L325" s="32"/>
    </row>
    <row r="326" spans="2:12" s="29" customFormat="1" x14ac:dyDescent="0.25">
      <c r="B326" s="28"/>
      <c r="C326"/>
      <c r="E326" s="30"/>
      <c r="F326" s="30"/>
      <c r="G326" s="32"/>
      <c r="H326" s="32"/>
      <c r="I326" s="32"/>
      <c r="J326" s="32"/>
      <c r="K326" s="32"/>
      <c r="L326" s="32"/>
    </row>
    <row r="327" spans="2:12" s="29" customFormat="1" x14ac:dyDescent="0.25">
      <c r="B327" s="28"/>
      <c r="C327"/>
      <c r="E327" s="30"/>
      <c r="F327" s="30"/>
      <c r="G327" s="32"/>
      <c r="H327" s="32"/>
      <c r="I327" s="32"/>
      <c r="J327" s="32"/>
      <c r="K327" s="32"/>
      <c r="L327" s="32"/>
    </row>
    <row r="328" spans="2:12" s="29" customFormat="1" x14ac:dyDescent="0.25">
      <c r="B328" s="28"/>
      <c r="C328"/>
      <c r="E328" s="30"/>
      <c r="F328" s="30"/>
      <c r="G328" s="32"/>
      <c r="H328" s="32"/>
      <c r="I328" s="32"/>
      <c r="J328" s="32"/>
      <c r="K328" s="32"/>
      <c r="L328" s="32"/>
    </row>
    <row r="329" spans="2:12" s="29" customFormat="1" x14ac:dyDescent="0.25">
      <c r="B329" s="28"/>
      <c r="C329"/>
      <c r="E329" s="30"/>
      <c r="F329" s="30"/>
      <c r="G329" s="32"/>
      <c r="H329" s="32"/>
      <c r="I329" s="32"/>
      <c r="J329" s="32"/>
      <c r="K329" s="32"/>
      <c r="L329" s="32"/>
    </row>
    <row r="330" spans="2:12" s="29" customFormat="1" x14ac:dyDescent="0.25">
      <c r="B330" s="28"/>
      <c r="C330"/>
      <c r="E330" s="30"/>
      <c r="F330" s="30"/>
      <c r="G330" s="32"/>
      <c r="H330" s="32"/>
      <c r="I330" s="32"/>
      <c r="J330" s="32"/>
      <c r="K330" s="32"/>
      <c r="L330" s="32"/>
    </row>
    <row r="331" spans="2:12" s="29" customFormat="1" x14ac:dyDescent="0.25">
      <c r="B331" s="28"/>
      <c r="C331"/>
      <c r="E331" s="30"/>
      <c r="F331" s="30"/>
      <c r="G331" s="32"/>
      <c r="H331" s="32"/>
      <c r="I331" s="32"/>
      <c r="J331" s="32"/>
      <c r="K331" s="32"/>
      <c r="L331" s="32"/>
    </row>
    <row r="332" spans="2:12" s="29" customFormat="1" x14ac:dyDescent="0.25">
      <c r="B332" s="28"/>
      <c r="C332"/>
      <c r="E332" s="30"/>
      <c r="F332" s="30"/>
      <c r="G332" s="32"/>
      <c r="H332" s="32"/>
      <c r="I332" s="32"/>
      <c r="J332" s="32"/>
      <c r="K332" s="32"/>
      <c r="L332" s="32"/>
    </row>
    <row r="333" spans="2:12" s="29" customFormat="1" x14ac:dyDescent="0.25">
      <c r="B333" s="28"/>
      <c r="C333"/>
      <c r="E333" s="30"/>
      <c r="F333" s="30"/>
      <c r="G333" s="32"/>
      <c r="H333" s="32"/>
      <c r="I333" s="32"/>
      <c r="J333" s="32"/>
      <c r="K333" s="32"/>
      <c r="L333" s="32"/>
    </row>
    <row r="334" spans="2:12" s="29" customFormat="1" x14ac:dyDescent="0.25">
      <c r="B334" s="28"/>
      <c r="C334"/>
      <c r="E334" s="30"/>
      <c r="F334" s="30"/>
      <c r="G334" s="32"/>
      <c r="H334" s="32"/>
      <c r="I334" s="32"/>
      <c r="J334" s="32"/>
      <c r="K334" s="32"/>
      <c r="L334" s="32"/>
    </row>
    <row r="335" spans="2:12" s="29" customFormat="1" x14ac:dyDescent="0.25">
      <c r="B335" s="28"/>
      <c r="C335"/>
      <c r="E335" s="30"/>
      <c r="F335" s="30"/>
      <c r="G335" s="32"/>
      <c r="H335" s="32"/>
      <c r="I335" s="32"/>
      <c r="J335" s="32"/>
      <c r="K335" s="32"/>
      <c r="L335" s="32"/>
    </row>
    <row r="336" spans="2:12" s="29" customFormat="1" x14ac:dyDescent="0.25">
      <c r="B336" s="28"/>
      <c r="C336"/>
      <c r="E336" s="30"/>
      <c r="F336" s="30"/>
      <c r="G336" s="32"/>
      <c r="H336" s="32"/>
      <c r="I336" s="32"/>
      <c r="J336" s="32"/>
      <c r="K336" s="32"/>
      <c r="L336" s="32"/>
    </row>
    <row r="337" spans="2:12" s="29" customFormat="1" x14ac:dyDescent="0.25">
      <c r="B337" s="28"/>
      <c r="C337"/>
      <c r="E337" s="30"/>
      <c r="F337" s="30"/>
      <c r="G337" s="32"/>
      <c r="H337" s="32"/>
      <c r="I337" s="32"/>
      <c r="J337" s="32"/>
      <c r="K337" s="32"/>
      <c r="L337" s="32"/>
    </row>
    <row r="338" spans="2:12" s="29" customFormat="1" x14ac:dyDescent="0.25">
      <c r="B338" s="28"/>
      <c r="C338"/>
      <c r="E338" s="30"/>
      <c r="F338" s="30"/>
      <c r="G338" s="32"/>
      <c r="H338" s="32"/>
      <c r="I338" s="32"/>
      <c r="J338" s="32"/>
      <c r="K338" s="32"/>
      <c r="L338" s="32"/>
    </row>
    <row r="339" spans="2:12" s="29" customFormat="1" x14ac:dyDescent="0.25">
      <c r="B339" s="28"/>
      <c r="C339"/>
      <c r="E339" s="30"/>
      <c r="F339" s="30"/>
      <c r="G339" s="32"/>
      <c r="H339" s="32"/>
      <c r="I339" s="32"/>
      <c r="J339" s="32"/>
      <c r="K339" s="32"/>
      <c r="L339" s="32"/>
    </row>
    <row r="340" spans="2:12" s="29" customFormat="1" x14ac:dyDescent="0.25">
      <c r="B340" s="28"/>
      <c r="C340"/>
      <c r="E340" s="30"/>
      <c r="F340" s="30"/>
      <c r="G340" s="32"/>
      <c r="H340" s="32"/>
      <c r="I340" s="32"/>
      <c r="J340" s="32"/>
      <c r="K340" s="32"/>
      <c r="L340" s="32"/>
    </row>
    <row r="341" spans="2:12" s="29" customFormat="1" x14ac:dyDescent="0.25">
      <c r="B341" s="28"/>
      <c r="C341"/>
      <c r="E341" s="30"/>
      <c r="F341" s="30"/>
      <c r="G341" s="32"/>
      <c r="H341" s="32"/>
      <c r="I341" s="32"/>
      <c r="J341" s="32"/>
      <c r="K341" s="32"/>
      <c r="L341" s="32"/>
    </row>
    <row r="342" spans="2:12" s="29" customFormat="1" x14ac:dyDescent="0.25">
      <c r="B342" s="28"/>
      <c r="C342"/>
      <c r="E342" s="30"/>
      <c r="F342" s="30"/>
      <c r="G342" s="32"/>
      <c r="H342" s="32"/>
      <c r="I342" s="32"/>
      <c r="J342" s="32"/>
      <c r="K342" s="32"/>
      <c r="L342" s="32"/>
    </row>
    <row r="343" spans="2:12" s="29" customFormat="1" x14ac:dyDescent="0.25">
      <c r="B343" s="28"/>
      <c r="C343"/>
      <c r="E343" s="30"/>
      <c r="F343" s="30"/>
      <c r="G343" s="32"/>
      <c r="H343" s="32"/>
      <c r="I343" s="32"/>
      <c r="J343" s="32"/>
      <c r="K343" s="32"/>
      <c r="L343" s="32"/>
    </row>
    <row r="344" spans="2:12" s="29" customFormat="1" x14ac:dyDescent="0.25">
      <c r="B344" s="28"/>
      <c r="C344"/>
      <c r="E344" s="30"/>
      <c r="F344" s="30"/>
      <c r="G344" s="32"/>
      <c r="H344" s="32"/>
      <c r="I344" s="32"/>
      <c r="J344" s="32"/>
      <c r="K344" s="32"/>
      <c r="L344" s="32"/>
    </row>
    <row r="345" spans="2:12" s="29" customFormat="1" x14ac:dyDescent="0.25">
      <c r="B345" s="28"/>
      <c r="C345"/>
      <c r="E345" s="30"/>
      <c r="F345" s="30"/>
      <c r="G345" s="32"/>
      <c r="H345" s="32"/>
      <c r="I345" s="32"/>
      <c r="J345" s="32"/>
      <c r="K345" s="32"/>
      <c r="L345" s="32"/>
    </row>
    <row r="346" spans="2:12" s="29" customFormat="1" x14ac:dyDescent="0.25">
      <c r="B346" s="28"/>
      <c r="C346"/>
      <c r="E346" s="30"/>
      <c r="F346" s="30"/>
      <c r="G346" s="32"/>
      <c r="H346" s="32"/>
      <c r="I346" s="32"/>
      <c r="J346" s="32"/>
      <c r="K346" s="32"/>
      <c r="L346" s="32"/>
    </row>
    <row r="347" spans="2:12" s="29" customFormat="1" x14ac:dyDescent="0.25">
      <c r="B347" s="28"/>
      <c r="C347"/>
      <c r="E347" s="30"/>
      <c r="F347" s="30"/>
      <c r="G347" s="32"/>
      <c r="H347" s="32"/>
      <c r="I347" s="32"/>
      <c r="J347" s="32"/>
      <c r="K347" s="32"/>
      <c r="L347" s="32"/>
    </row>
    <row r="348" spans="2:12" s="29" customFormat="1" x14ac:dyDescent="0.25">
      <c r="B348" s="28"/>
      <c r="C348"/>
      <c r="E348" s="30"/>
      <c r="F348" s="30"/>
      <c r="G348" s="32"/>
      <c r="H348" s="32"/>
      <c r="I348" s="32"/>
      <c r="J348" s="32"/>
      <c r="K348" s="32"/>
      <c r="L348" s="32"/>
    </row>
    <row r="349" spans="2:12" s="29" customFormat="1" x14ac:dyDescent="0.25">
      <c r="B349" s="28"/>
      <c r="C349"/>
      <c r="E349" s="30"/>
      <c r="F349" s="30"/>
      <c r="G349" s="32"/>
      <c r="H349" s="32"/>
      <c r="I349" s="32"/>
      <c r="J349" s="32"/>
      <c r="K349" s="32"/>
      <c r="L349" s="32"/>
    </row>
    <row r="350" spans="2:12" s="29" customFormat="1" x14ac:dyDescent="0.25">
      <c r="B350" s="28"/>
      <c r="C350"/>
      <c r="E350" s="30"/>
      <c r="F350" s="30"/>
      <c r="G350" s="32"/>
      <c r="H350" s="32"/>
      <c r="I350" s="32"/>
      <c r="J350" s="32"/>
      <c r="K350" s="32"/>
      <c r="L350" s="32"/>
    </row>
    <row r="351" spans="2:12" s="29" customFormat="1" x14ac:dyDescent="0.25">
      <c r="B351" s="28"/>
      <c r="C351"/>
      <c r="E351" s="30"/>
      <c r="F351" s="30"/>
      <c r="G351" s="32"/>
      <c r="H351" s="32"/>
      <c r="I351" s="32"/>
      <c r="J351" s="32"/>
      <c r="K351" s="32"/>
      <c r="L351" s="32"/>
    </row>
    <row r="352" spans="2:12" s="29" customFormat="1" x14ac:dyDescent="0.25">
      <c r="B352" s="28"/>
      <c r="C352"/>
      <c r="E352" s="30"/>
      <c r="F352" s="30"/>
      <c r="G352" s="32"/>
      <c r="H352" s="32"/>
      <c r="I352" s="32"/>
      <c r="J352" s="32"/>
      <c r="K352" s="32"/>
      <c r="L352" s="32"/>
    </row>
    <row r="353" spans="2:12" s="29" customFormat="1" x14ac:dyDescent="0.25">
      <c r="B353" s="28"/>
      <c r="C353"/>
      <c r="E353" s="30"/>
      <c r="F353" s="30"/>
      <c r="G353" s="32"/>
      <c r="H353" s="32"/>
      <c r="I353" s="32"/>
      <c r="J353" s="32"/>
      <c r="K353" s="32"/>
      <c r="L353" s="32"/>
    </row>
    <row r="354" spans="2:12" s="29" customFormat="1" x14ac:dyDescent="0.25">
      <c r="B354" s="28"/>
      <c r="C354"/>
      <c r="E354" s="30"/>
      <c r="F354" s="30"/>
      <c r="G354" s="32"/>
      <c r="H354" s="32"/>
      <c r="I354" s="32"/>
      <c r="J354" s="32"/>
      <c r="K354" s="32"/>
      <c r="L354" s="32"/>
    </row>
    <row r="355" spans="2:12" s="29" customFormat="1" x14ac:dyDescent="0.25">
      <c r="B355" s="28"/>
      <c r="C355"/>
      <c r="E355" s="30"/>
      <c r="F355" s="30"/>
      <c r="G355" s="32"/>
      <c r="H355" s="32"/>
      <c r="I355" s="32"/>
      <c r="J355" s="32"/>
      <c r="K355" s="32"/>
      <c r="L355" s="32"/>
    </row>
    <row r="356" spans="2:12" s="29" customFormat="1" x14ac:dyDescent="0.25">
      <c r="B356" s="28"/>
      <c r="C356"/>
      <c r="E356" s="30"/>
      <c r="F356" s="30"/>
      <c r="G356" s="32"/>
      <c r="H356" s="32"/>
      <c r="I356" s="32"/>
      <c r="J356" s="32"/>
      <c r="K356" s="32"/>
      <c r="L356" s="32"/>
    </row>
    <row r="357" spans="2:12" s="29" customFormat="1" x14ac:dyDescent="0.25">
      <c r="B357" s="28"/>
      <c r="C357"/>
      <c r="E357" s="30"/>
      <c r="F357" s="30"/>
      <c r="G357" s="32"/>
      <c r="H357" s="32"/>
      <c r="I357" s="32"/>
      <c r="J357" s="32"/>
      <c r="K357" s="32"/>
      <c r="L357" s="32"/>
    </row>
    <row r="358" spans="2:12" s="29" customFormat="1" x14ac:dyDescent="0.25">
      <c r="B358" s="28"/>
      <c r="C358"/>
      <c r="E358" s="30"/>
      <c r="F358" s="30"/>
      <c r="G358" s="32"/>
      <c r="H358" s="32"/>
      <c r="I358" s="32"/>
      <c r="J358" s="32"/>
      <c r="K358" s="32"/>
      <c r="L358" s="32"/>
    </row>
    <row r="359" spans="2:12" s="29" customFormat="1" x14ac:dyDescent="0.25">
      <c r="B359" s="28"/>
      <c r="C359"/>
      <c r="E359" s="30"/>
      <c r="F359" s="30"/>
      <c r="G359" s="32"/>
      <c r="H359" s="32"/>
      <c r="I359" s="32"/>
      <c r="J359" s="32"/>
      <c r="K359" s="32"/>
      <c r="L359" s="32"/>
    </row>
    <row r="360" spans="2:12" s="29" customFormat="1" x14ac:dyDescent="0.25">
      <c r="B360" s="28"/>
      <c r="C360"/>
      <c r="E360" s="30"/>
      <c r="F360" s="30"/>
      <c r="G360" s="32"/>
      <c r="H360" s="32"/>
      <c r="I360" s="32"/>
      <c r="J360" s="32"/>
      <c r="K360" s="32"/>
      <c r="L360" s="32"/>
    </row>
    <row r="361" spans="2:12" s="29" customFormat="1" x14ac:dyDescent="0.25">
      <c r="B361" s="28"/>
      <c r="C361"/>
      <c r="E361" s="30"/>
      <c r="F361" s="30"/>
      <c r="G361" s="32"/>
      <c r="H361" s="32"/>
      <c r="I361" s="32"/>
      <c r="J361" s="32"/>
      <c r="K361" s="32"/>
      <c r="L361" s="32"/>
    </row>
    <row r="362" spans="2:12" s="29" customFormat="1" x14ac:dyDescent="0.25">
      <c r="B362" s="28"/>
      <c r="C362"/>
      <c r="E362" s="30"/>
      <c r="F362" s="30"/>
      <c r="G362" s="32"/>
      <c r="H362" s="32"/>
      <c r="I362" s="32"/>
      <c r="J362" s="32"/>
      <c r="K362" s="32"/>
      <c r="L362" s="32"/>
    </row>
    <row r="363" spans="2:12" s="29" customFormat="1" x14ac:dyDescent="0.25">
      <c r="B363" s="28"/>
      <c r="C363"/>
      <c r="E363" s="30"/>
      <c r="F363" s="30"/>
      <c r="G363" s="32"/>
      <c r="H363" s="32"/>
      <c r="I363" s="32"/>
      <c r="J363" s="32"/>
      <c r="K363" s="32"/>
      <c r="L363" s="32"/>
    </row>
    <row r="364" spans="2:12" s="29" customFormat="1" x14ac:dyDescent="0.25">
      <c r="B364" s="28"/>
      <c r="C364"/>
      <c r="E364" s="30"/>
      <c r="F364" s="30"/>
      <c r="G364" s="32"/>
      <c r="H364" s="32"/>
      <c r="I364" s="32"/>
      <c r="J364" s="32"/>
      <c r="K364" s="32"/>
      <c r="L364" s="32"/>
    </row>
    <row r="365" spans="2:12" s="29" customFormat="1" x14ac:dyDescent="0.25">
      <c r="B365" s="28"/>
      <c r="C365"/>
      <c r="E365" s="30"/>
      <c r="F365" s="30"/>
      <c r="G365" s="32"/>
      <c r="H365" s="32"/>
      <c r="I365" s="32"/>
      <c r="J365" s="32"/>
      <c r="K365" s="32"/>
      <c r="L365" s="32"/>
    </row>
    <row r="366" spans="2:12" s="29" customFormat="1" x14ac:dyDescent="0.25">
      <c r="B366" s="28"/>
      <c r="C366"/>
      <c r="E366" s="30"/>
      <c r="F366" s="30"/>
      <c r="G366" s="32"/>
      <c r="H366" s="32"/>
      <c r="I366" s="32"/>
      <c r="J366" s="32"/>
      <c r="K366" s="32"/>
      <c r="L366" s="32"/>
    </row>
    <row r="367" spans="2:12" s="29" customFormat="1" x14ac:dyDescent="0.25">
      <c r="B367" s="28"/>
      <c r="C367"/>
      <c r="E367" s="30"/>
      <c r="F367" s="30"/>
      <c r="G367" s="32"/>
      <c r="H367" s="32"/>
      <c r="I367" s="32"/>
      <c r="J367" s="32"/>
      <c r="K367" s="32"/>
      <c r="L367" s="32"/>
    </row>
    <row r="368" spans="2:12" s="29" customFormat="1" x14ac:dyDescent="0.25">
      <c r="B368" s="28"/>
      <c r="C368"/>
      <c r="E368" s="30"/>
      <c r="F368" s="30"/>
      <c r="G368" s="32"/>
      <c r="H368" s="32"/>
      <c r="I368" s="32"/>
      <c r="J368" s="32"/>
      <c r="K368" s="32"/>
      <c r="L368" s="32"/>
    </row>
    <row r="369" spans="2:12" s="29" customFormat="1" x14ac:dyDescent="0.25">
      <c r="B369" s="28"/>
      <c r="C369"/>
      <c r="E369" s="30"/>
      <c r="F369" s="30"/>
      <c r="G369" s="32"/>
      <c r="H369" s="32"/>
      <c r="I369" s="32"/>
      <c r="J369" s="32"/>
      <c r="K369" s="32"/>
      <c r="L369" s="32"/>
    </row>
    <row r="370" spans="2:12" s="29" customFormat="1" x14ac:dyDescent="0.25">
      <c r="B370" s="28"/>
      <c r="C370"/>
      <c r="E370" s="30"/>
      <c r="F370" s="30"/>
      <c r="G370" s="32"/>
      <c r="H370" s="32"/>
      <c r="I370" s="32"/>
      <c r="J370" s="32"/>
      <c r="K370" s="32"/>
      <c r="L370" s="32"/>
    </row>
    <row r="371" spans="2:12" s="29" customFormat="1" x14ac:dyDescent="0.25">
      <c r="B371" s="28"/>
      <c r="C371"/>
      <c r="E371" s="30"/>
      <c r="F371" s="30"/>
      <c r="G371" s="32"/>
      <c r="H371" s="32"/>
      <c r="I371" s="32"/>
      <c r="J371" s="32"/>
      <c r="K371" s="32"/>
      <c r="L371" s="32"/>
    </row>
    <row r="372" spans="2:12" s="29" customFormat="1" x14ac:dyDescent="0.25">
      <c r="B372" s="28"/>
      <c r="C372"/>
      <c r="E372" s="30"/>
      <c r="F372" s="30"/>
      <c r="G372" s="32"/>
      <c r="H372" s="32"/>
      <c r="I372" s="32"/>
      <c r="J372" s="32"/>
      <c r="K372" s="32"/>
      <c r="L372" s="32"/>
    </row>
    <row r="373" spans="2:12" s="29" customFormat="1" x14ac:dyDescent="0.25">
      <c r="B373" s="28"/>
      <c r="C373"/>
      <c r="E373" s="30"/>
      <c r="F373" s="30"/>
      <c r="G373" s="32"/>
      <c r="H373" s="32"/>
      <c r="I373" s="32"/>
      <c r="J373" s="32"/>
      <c r="K373" s="32"/>
      <c r="L373" s="32"/>
    </row>
    <row r="374" spans="2:12" s="29" customFormat="1" x14ac:dyDescent="0.25">
      <c r="B374" s="28"/>
      <c r="C374"/>
      <c r="E374" s="30"/>
      <c r="F374" s="30"/>
      <c r="G374" s="32"/>
      <c r="H374" s="32"/>
      <c r="I374" s="32"/>
      <c r="J374" s="32"/>
      <c r="K374" s="32"/>
      <c r="L374" s="32"/>
    </row>
    <row r="375" spans="2:12" s="29" customFormat="1" x14ac:dyDescent="0.25">
      <c r="B375" s="28"/>
      <c r="C375"/>
      <c r="E375" s="30"/>
      <c r="F375" s="30"/>
      <c r="G375" s="32"/>
      <c r="H375" s="32"/>
      <c r="I375" s="32"/>
      <c r="J375" s="32"/>
      <c r="K375" s="32"/>
      <c r="L375" s="32"/>
    </row>
    <row r="376" spans="2:12" s="29" customFormat="1" x14ac:dyDescent="0.25">
      <c r="B376" s="28"/>
      <c r="C376"/>
      <c r="E376" s="30"/>
      <c r="F376" s="30"/>
      <c r="G376" s="32"/>
      <c r="H376" s="32"/>
      <c r="I376" s="32"/>
      <c r="J376" s="32"/>
      <c r="K376" s="32"/>
      <c r="L376" s="32"/>
    </row>
    <row r="377" spans="2:12" s="29" customFormat="1" x14ac:dyDescent="0.25">
      <c r="B377" s="28"/>
      <c r="C377"/>
      <c r="E377" s="30"/>
      <c r="F377" s="30"/>
      <c r="G377" s="32"/>
      <c r="H377" s="32"/>
      <c r="I377" s="32"/>
      <c r="J377" s="32"/>
      <c r="K377" s="32"/>
      <c r="L377" s="32"/>
    </row>
    <row r="378" spans="2:12" s="29" customFormat="1" x14ac:dyDescent="0.25">
      <c r="B378" s="28"/>
      <c r="C378"/>
      <c r="E378" s="30"/>
      <c r="F378" s="30"/>
      <c r="G378" s="32"/>
      <c r="H378" s="32"/>
      <c r="I378" s="32"/>
      <c r="J378" s="32"/>
      <c r="K378" s="32"/>
      <c r="L378" s="32"/>
    </row>
    <row r="379" spans="2:12" s="29" customFormat="1" x14ac:dyDescent="0.25">
      <c r="B379" s="28"/>
      <c r="C379"/>
      <c r="E379" s="30"/>
      <c r="F379" s="30"/>
      <c r="G379" s="32"/>
      <c r="H379" s="32"/>
      <c r="I379" s="32"/>
      <c r="J379" s="32"/>
      <c r="K379" s="32"/>
      <c r="L379" s="32"/>
    </row>
    <row r="380" spans="2:12" s="29" customFormat="1" x14ac:dyDescent="0.25">
      <c r="B380" s="28"/>
      <c r="C380"/>
      <c r="E380" s="30"/>
      <c r="F380" s="30"/>
      <c r="G380" s="32"/>
      <c r="H380" s="32"/>
      <c r="I380" s="32"/>
      <c r="J380" s="32"/>
      <c r="K380" s="32"/>
      <c r="L380" s="32"/>
    </row>
    <row r="381" spans="2:12" s="29" customFormat="1" x14ac:dyDescent="0.25">
      <c r="B381" s="28"/>
      <c r="C381"/>
      <c r="E381" s="30"/>
      <c r="F381" s="30"/>
      <c r="G381" s="32"/>
      <c r="H381" s="32"/>
      <c r="I381" s="32"/>
      <c r="J381" s="32"/>
      <c r="K381" s="32"/>
      <c r="L381" s="32"/>
    </row>
    <row r="382" spans="2:12" s="29" customFormat="1" x14ac:dyDescent="0.25">
      <c r="B382" s="28"/>
      <c r="C382"/>
      <c r="E382" s="30"/>
      <c r="F382" s="30"/>
      <c r="G382" s="32"/>
      <c r="H382" s="32"/>
      <c r="I382" s="32"/>
      <c r="J382" s="32"/>
      <c r="K382" s="32"/>
      <c r="L382" s="32"/>
    </row>
    <row r="383" spans="2:12" s="29" customFormat="1" x14ac:dyDescent="0.25">
      <c r="B383" s="28"/>
      <c r="C383"/>
      <c r="E383" s="30"/>
      <c r="F383" s="30"/>
      <c r="G383" s="32"/>
      <c r="H383" s="32"/>
      <c r="I383" s="32"/>
      <c r="J383" s="32"/>
      <c r="K383" s="32"/>
      <c r="L383" s="32"/>
    </row>
    <row r="384" spans="2:12" s="29" customFormat="1" x14ac:dyDescent="0.25">
      <c r="B384" s="28"/>
      <c r="C384"/>
      <c r="E384" s="30"/>
      <c r="F384" s="30"/>
      <c r="G384" s="32"/>
      <c r="H384" s="32"/>
      <c r="I384" s="32"/>
      <c r="J384" s="32"/>
      <c r="K384" s="32"/>
      <c r="L384" s="32"/>
    </row>
    <row r="385" spans="2:12" s="29" customFormat="1" x14ac:dyDescent="0.25">
      <c r="B385" s="28"/>
      <c r="C385"/>
      <c r="E385" s="30"/>
      <c r="F385" s="30"/>
      <c r="G385" s="32"/>
      <c r="H385" s="32"/>
      <c r="I385" s="32"/>
      <c r="J385" s="32"/>
      <c r="K385" s="32"/>
      <c r="L385" s="32"/>
    </row>
    <row r="386" spans="2:12" s="29" customFormat="1" x14ac:dyDescent="0.25">
      <c r="B386" s="28"/>
      <c r="C386"/>
      <c r="E386" s="30"/>
      <c r="F386" s="30"/>
      <c r="G386" s="32"/>
      <c r="H386" s="32"/>
      <c r="I386" s="32"/>
      <c r="J386" s="32"/>
      <c r="K386" s="32"/>
      <c r="L386" s="32"/>
    </row>
    <row r="387" spans="2:12" s="29" customFormat="1" x14ac:dyDescent="0.25">
      <c r="B387" s="28"/>
      <c r="C387"/>
      <c r="E387" s="30"/>
      <c r="F387" s="30"/>
      <c r="G387" s="32"/>
      <c r="H387" s="32"/>
      <c r="I387" s="32"/>
      <c r="J387" s="32"/>
      <c r="K387" s="32"/>
      <c r="L387" s="32"/>
    </row>
    <row r="388" spans="2:12" s="29" customFormat="1" x14ac:dyDescent="0.25">
      <c r="B388" s="28"/>
      <c r="C388"/>
      <c r="E388" s="30"/>
      <c r="F388" s="30"/>
      <c r="G388" s="32"/>
      <c r="H388" s="32"/>
      <c r="I388" s="32"/>
      <c r="J388" s="32"/>
      <c r="K388" s="32"/>
      <c r="L388" s="32"/>
    </row>
    <row r="389" spans="2:12" s="29" customFormat="1" x14ac:dyDescent="0.25">
      <c r="B389" s="28"/>
      <c r="C389"/>
      <c r="E389" s="30"/>
      <c r="F389" s="30"/>
      <c r="G389" s="32"/>
      <c r="H389" s="32"/>
      <c r="I389" s="32"/>
      <c r="J389" s="32"/>
      <c r="K389" s="32"/>
      <c r="L389" s="32"/>
    </row>
    <row r="390" spans="2:12" s="29" customFormat="1" x14ac:dyDescent="0.25">
      <c r="B390" s="28"/>
      <c r="C390"/>
      <c r="E390" s="30"/>
      <c r="F390" s="30"/>
      <c r="G390" s="32"/>
      <c r="H390" s="32"/>
      <c r="I390" s="32"/>
      <c r="J390" s="32"/>
      <c r="K390" s="32"/>
      <c r="L390" s="32"/>
    </row>
    <row r="391" spans="2:12" s="29" customFormat="1" x14ac:dyDescent="0.25">
      <c r="B391" s="28"/>
      <c r="C391"/>
      <c r="E391" s="30"/>
      <c r="F391" s="30"/>
      <c r="G391" s="32"/>
      <c r="H391" s="32"/>
      <c r="I391" s="32"/>
      <c r="J391" s="32"/>
      <c r="K391" s="32"/>
      <c r="L391" s="32"/>
    </row>
    <row r="392" spans="2:12" s="29" customFormat="1" x14ac:dyDescent="0.25">
      <c r="B392" s="28"/>
      <c r="C392"/>
      <c r="E392" s="30"/>
      <c r="F392" s="30"/>
      <c r="G392" s="32"/>
      <c r="H392" s="32"/>
      <c r="I392" s="32"/>
      <c r="J392" s="32"/>
      <c r="K392" s="32"/>
      <c r="L392" s="32"/>
    </row>
    <row r="393" spans="2:12" s="29" customFormat="1" x14ac:dyDescent="0.25">
      <c r="B393" s="28"/>
      <c r="C393"/>
      <c r="E393" s="30"/>
      <c r="F393" s="30"/>
      <c r="G393" s="32"/>
      <c r="H393" s="32"/>
      <c r="I393" s="32"/>
      <c r="J393" s="32"/>
      <c r="K393" s="32"/>
      <c r="L393" s="32"/>
    </row>
    <row r="394" spans="2:12" s="29" customFormat="1" x14ac:dyDescent="0.25">
      <c r="B394" s="28"/>
      <c r="C394"/>
      <c r="E394" s="30"/>
      <c r="F394" s="30"/>
      <c r="G394" s="32"/>
      <c r="H394" s="32"/>
      <c r="I394" s="32"/>
      <c r="J394" s="32"/>
      <c r="K394" s="32"/>
      <c r="L394" s="32"/>
    </row>
    <row r="395" spans="2:12" s="29" customFormat="1" x14ac:dyDescent="0.25">
      <c r="B395" s="28"/>
      <c r="C395"/>
      <c r="E395" s="30"/>
      <c r="F395" s="30"/>
      <c r="G395" s="32"/>
      <c r="H395" s="32"/>
      <c r="I395" s="32"/>
      <c r="J395" s="32"/>
      <c r="K395" s="32"/>
      <c r="L395" s="32"/>
    </row>
    <row r="396" spans="2:12" s="29" customFormat="1" x14ac:dyDescent="0.25">
      <c r="B396" s="28"/>
      <c r="C396"/>
      <c r="E396" s="30"/>
      <c r="F396" s="30"/>
      <c r="G396" s="32"/>
      <c r="H396" s="32"/>
      <c r="I396" s="32"/>
      <c r="J396" s="32"/>
      <c r="K396" s="32"/>
      <c r="L396" s="32"/>
    </row>
    <row r="397" spans="2:12" s="29" customFormat="1" x14ac:dyDescent="0.25">
      <c r="B397" s="28"/>
      <c r="C397"/>
      <c r="E397" s="30"/>
      <c r="F397" s="30"/>
      <c r="G397" s="32"/>
      <c r="H397" s="32"/>
      <c r="I397" s="32"/>
      <c r="J397" s="32"/>
      <c r="K397" s="32"/>
      <c r="L397" s="32"/>
    </row>
    <row r="398" spans="2:12" s="29" customFormat="1" x14ac:dyDescent="0.25">
      <c r="B398" s="28"/>
      <c r="C398"/>
      <c r="E398" s="30"/>
      <c r="F398" s="30"/>
      <c r="G398" s="32"/>
      <c r="H398" s="32"/>
      <c r="I398" s="32"/>
      <c r="J398" s="32"/>
      <c r="K398" s="32"/>
      <c r="L398" s="32"/>
    </row>
    <row r="399" spans="2:12" s="29" customFormat="1" x14ac:dyDescent="0.25">
      <c r="B399" s="28"/>
      <c r="C399"/>
      <c r="E399" s="30"/>
      <c r="F399" s="30"/>
      <c r="G399" s="32"/>
      <c r="H399" s="32"/>
      <c r="I399" s="32"/>
      <c r="J399" s="32"/>
      <c r="K399" s="32"/>
      <c r="L399" s="32"/>
    </row>
    <row r="400" spans="2:12" s="29" customFormat="1" x14ac:dyDescent="0.25">
      <c r="B400" s="28"/>
      <c r="C400"/>
      <c r="E400" s="30"/>
      <c r="F400" s="30"/>
      <c r="G400" s="32"/>
      <c r="H400" s="32"/>
      <c r="I400" s="32"/>
      <c r="J400" s="32"/>
      <c r="K400" s="32"/>
      <c r="L400" s="32"/>
    </row>
    <row r="401" spans="2:12" s="29" customFormat="1" x14ac:dyDescent="0.25">
      <c r="B401" s="28"/>
      <c r="C401"/>
      <c r="E401" s="30"/>
      <c r="F401" s="30"/>
      <c r="G401" s="32"/>
      <c r="H401" s="32"/>
      <c r="I401" s="32"/>
      <c r="J401" s="32"/>
      <c r="K401" s="32"/>
      <c r="L401" s="32"/>
    </row>
    <row r="402" spans="2:12" s="29" customFormat="1" x14ac:dyDescent="0.25">
      <c r="B402" s="28"/>
      <c r="C402"/>
      <c r="E402" s="30"/>
      <c r="F402" s="30"/>
      <c r="G402" s="32"/>
      <c r="H402" s="32"/>
      <c r="I402" s="32"/>
      <c r="J402" s="32"/>
      <c r="K402" s="32"/>
      <c r="L402" s="32"/>
    </row>
    <row r="403" spans="2:12" s="29" customFormat="1" x14ac:dyDescent="0.25">
      <c r="B403" s="28"/>
      <c r="C403"/>
      <c r="E403" s="30"/>
      <c r="F403" s="30"/>
      <c r="G403" s="32"/>
      <c r="H403" s="32"/>
      <c r="I403" s="32"/>
      <c r="J403" s="32"/>
      <c r="K403" s="32"/>
      <c r="L403" s="32"/>
    </row>
    <row r="404" spans="2:12" s="29" customFormat="1" x14ac:dyDescent="0.25">
      <c r="B404" s="28"/>
      <c r="C404"/>
      <c r="E404" s="30"/>
      <c r="F404" s="30"/>
      <c r="G404" s="32"/>
      <c r="H404" s="32"/>
      <c r="I404" s="32"/>
      <c r="J404" s="32"/>
      <c r="K404" s="32"/>
      <c r="L404" s="32"/>
    </row>
    <row r="405" spans="2:12" s="29" customFormat="1" x14ac:dyDescent="0.25">
      <c r="B405" s="28"/>
      <c r="C405"/>
      <c r="E405" s="30"/>
      <c r="F405" s="30"/>
      <c r="G405" s="32"/>
      <c r="H405" s="32"/>
      <c r="I405" s="32"/>
      <c r="J405" s="32"/>
      <c r="K405" s="32"/>
      <c r="L405" s="32"/>
    </row>
    <row r="406" spans="2:12" s="29" customFormat="1" x14ac:dyDescent="0.25">
      <c r="B406" s="28"/>
      <c r="C406"/>
      <c r="E406" s="30"/>
      <c r="F406" s="30"/>
      <c r="G406" s="32"/>
      <c r="H406" s="32"/>
      <c r="I406" s="32"/>
      <c r="J406" s="32"/>
      <c r="K406" s="32"/>
      <c r="L406" s="32"/>
    </row>
    <row r="407" spans="2:12" s="29" customFormat="1" x14ac:dyDescent="0.25">
      <c r="B407" s="28"/>
      <c r="C407"/>
      <c r="E407" s="30"/>
      <c r="F407" s="30"/>
      <c r="G407" s="32"/>
      <c r="H407" s="32"/>
      <c r="I407" s="32"/>
      <c r="J407" s="32"/>
      <c r="K407" s="32"/>
      <c r="L407" s="32"/>
    </row>
    <row r="408" spans="2:12" s="29" customFormat="1" x14ac:dyDescent="0.25">
      <c r="B408" s="28"/>
      <c r="C408"/>
      <c r="E408" s="30"/>
      <c r="F408" s="30"/>
      <c r="G408" s="32"/>
      <c r="H408" s="32"/>
      <c r="I408" s="32"/>
      <c r="J408" s="32"/>
      <c r="K408" s="32"/>
      <c r="L408" s="32"/>
    </row>
    <row r="409" spans="2:12" s="29" customFormat="1" x14ac:dyDescent="0.25">
      <c r="B409" s="28"/>
      <c r="C409"/>
      <c r="E409" s="30"/>
      <c r="F409" s="30"/>
      <c r="G409" s="32"/>
      <c r="H409" s="32"/>
      <c r="I409" s="32"/>
      <c r="J409" s="32"/>
      <c r="K409" s="32"/>
      <c r="L409" s="32"/>
    </row>
    <row r="410" spans="2:12" s="29" customFormat="1" x14ac:dyDescent="0.25">
      <c r="B410" s="28"/>
      <c r="C410"/>
      <c r="E410" s="30"/>
      <c r="F410" s="30"/>
      <c r="G410" s="32"/>
      <c r="H410" s="32"/>
      <c r="I410" s="32"/>
      <c r="J410" s="32"/>
      <c r="K410" s="32"/>
      <c r="L410" s="32"/>
    </row>
    <row r="411" spans="2:12" s="29" customFormat="1" x14ac:dyDescent="0.25">
      <c r="B411" s="28"/>
      <c r="C411"/>
      <c r="E411" s="30"/>
      <c r="F411" s="30"/>
      <c r="G411" s="32"/>
      <c r="H411" s="32"/>
      <c r="I411" s="32"/>
      <c r="J411" s="32"/>
      <c r="K411" s="32"/>
      <c r="L411" s="32"/>
    </row>
    <row r="412" spans="2:12" s="29" customFormat="1" x14ac:dyDescent="0.25">
      <c r="B412" s="28"/>
      <c r="C412"/>
      <c r="E412" s="30"/>
      <c r="F412" s="30"/>
      <c r="G412" s="32"/>
      <c r="H412" s="32"/>
      <c r="I412" s="32"/>
      <c r="J412" s="32"/>
      <c r="K412" s="32"/>
      <c r="L412" s="32"/>
    </row>
    <row r="413" spans="2:12" s="29" customFormat="1" x14ac:dyDescent="0.25">
      <c r="B413" s="28"/>
      <c r="C413"/>
      <c r="E413" s="30"/>
      <c r="F413" s="30"/>
      <c r="G413" s="32"/>
      <c r="H413" s="32"/>
      <c r="I413" s="32"/>
      <c r="J413" s="32"/>
      <c r="K413" s="32"/>
      <c r="L413" s="32"/>
    </row>
    <row r="414" spans="2:12" s="29" customFormat="1" x14ac:dyDescent="0.25">
      <c r="B414" s="28"/>
      <c r="C414"/>
      <c r="E414" s="30"/>
      <c r="F414" s="30"/>
      <c r="G414" s="32"/>
      <c r="H414" s="32"/>
      <c r="I414" s="32"/>
      <c r="J414" s="32"/>
      <c r="K414" s="32"/>
      <c r="L414" s="32"/>
    </row>
    <row r="415" spans="2:12" s="29" customFormat="1" x14ac:dyDescent="0.25">
      <c r="B415" s="28"/>
      <c r="C415"/>
      <c r="E415" s="30"/>
      <c r="F415" s="30"/>
      <c r="G415" s="32"/>
      <c r="H415" s="32"/>
      <c r="I415" s="32"/>
      <c r="J415" s="32"/>
      <c r="K415" s="32"/>
      <c r="L415" s="32"/>
    </row>
    <row r="416" spans="2:12" s="29" customFormat="1" x14ac:dyDescent="0.25">
      <c r="B416" s="28"/>
      <c r="C416"/>
      <c r="E416" s="30"/>
      <c r="F416" s="30"/>
      <c r="G416" s="32"/>
      <c r="H416" s="32"/>
      <c r="I416" s="32"/>
      <c r="J416" s="32"/>
      <c r="K416" s="32"/>
      <c r="L416" s="32"/>
    </row>
    <row r="417" spans="2:12" s="29" customFormat="1" x14ac:dyDescent="0.25">
      <c r="B417" s="28"/>
      <c r="C417"/>
      <c r="E417" s="30"/>
      <c r="F417" s="30"/>
      <c r="G417" s="32"/>
      <c r="H417" s="32"/>
      <c r="I417" s="32"/>
      <c r="J417" s="32"/>
      <c r="K417" s="32"/>
      <c r="L417" s="32"/>
    </row>
    <row r="418" spans="2:12" s="29" customFormat="1" x14ac:dyDescent="0.25">
      <c r="B418" s="28"/>
      <c r="C418"/>
      <c r="E418" s="30"/>
      <c r="F418" s="30"/>
      <c r="G418" s="32"/>
      <c r="H418" s="32"/>
      <c r="I418" s="32"/>
      <c r="J418" s="32"/>
      <c r="K418" s="32"/>
      <c r="L418" s="32"/>
    </row>
    <row r="419" spans="2:12" s="29" customFormat="1" x14ac:dyDescent="0.25">
      <c r="B419" s="28"/>
      <c r="C419"/>
      <c r="E419" s="30"/>
      <c r="F419" s="30"/>
      <c r="G419" s="32"/>
      <c r="H419" s="32"/>
      <c r="I419" s="32"/>
      <c r="J419" s="32"/>
      <c r="K419" s="32"/>
      <c r="L419" s="32"/>
    </row>
    <row r="420" spans="2:12" s="29" customFormat="1" x14ac:dyDescent="0.25">
      <c r="B420" s="28"/>
      <c r="C420"/>
      <c r="E420" s="30"/>
      <c r="F420" s="30"/>
      <c r="G420" s="32"/>
      <c r="H420" s="32"/>
      <c r="I420" s="32"/>
      <c r="J420" s="32"/>
      <c r="K420" s="32"/>
      <c r="L420" s="32"/>
    </row>
    <row r="421" spans="2:12" s="29" customFormat="1" x14ac:dyDescent="0.25">
      <c r="B421" s="28"/>
      <c r="C421"/>
      <c r="E421" s="30"/>
      <c r="F421" s="30"/>
      <c r="G421" s="32"/>
      <c r="H421" s="32"/>
      <c r="I421" s="32"/>
      <c r="J421" s="32"/>
      <c r="K421" s="32"/>
      <c r="L421" s="32"/>
    </row>
    <row r="422" spans="2:12" s="29" customFormat="1" x14ac:dyDescent="0.25">
      <c r="B422" s="28"/>
      <c r="C422"/>
      <c r="E422" s="30"/>
      <c r="F422" s="30"/>
      <c r="G422" s="32"/>
      <c r="H422" s="32"/>
      <c r="I422" s="32"/>
      <c r="J422" s="32"/>
      <c r="K422" s="32"/>
      <c r="L422" s="32"/>
    </row>
    <row r="423" spans="2:12" s="29" customFormat="1" x14ac:dyDescent="0.25">
      <c r="B423" s="28"/>
      <c r="C423"/>
      <c r="E423" s="30"/>
      <c r="F423" s="30"/>
      <c r="G423" s="32"/>
      <c r="H423" s="32"/>
      <c r="I423" s="32"/>
      <c r="J423" s="32"/>
      <c r="K423" s="32"/>
      <c r="L423" s="32"/>
    </row>
    <row r="424" spans="2:12" s="29" customFormat="1" x14ac:dyDescent="0.25">
      <c r="B424" s="28"/>
      <c r="C424"/>
      <c r="E424" s="30"/>
      <c r="F424" s="30"/>
      <c r="G424" s="32"/>
      <c r="H424" s="32"/>
      <c r="I424" s="32"/>
      <c r="J424" s="32"/>
      <c r="K424" s="32"/>
      <c r="L424" s="32"/>
    </row>
    <row r="425" spans="2:12" s="29" customFormat="1" x14ac:dyDescent="0.25">
      <c r="B425" s="28"/>
      <c r="C425"/>
      <c r="E425" s="30"/>
      <c r="F425" s="30"/>
      <c r="G425" s="32"/>
      <c r="H425" s="32"/>
      <c r="I425" s="32"/>
      <c r="J425" s="32"/>
      <c r="K425" s="32"/>
      <c r="L425" s="32"/>
    </row>
    <row r="426" spans="2:12" s="29" customFormat="1" x14ac:dyDescent="0.25">
      <c r="B426" s="28"/>
      <c r="C426"/>
      <c r="E426" s="30"/>
      <c r="F426" s="30"/>
      <c r="G426" s="32"/>
      <c r="H426" s="32"/>
      <c r="I426" s="32"/>
      <c r="J426" s="32"/>
      <c r="K426" s="32"/>
      <c r="L426" s="32"/>
    </row>
    <row r="427" spans="2:12" s="29" customFormat="1" x14ac:dyDescent="0.25">
      <c r="B427" s="28"/>
      <c r="C427"/>
      <c r="E427" s="30"/>
      <c r="F427" s="30"/>
      <c r="G427" s="32"/>
      <c r="H427" s="32"/>
      <c r="I427" s="32"/>
      <c r="J427" s="32"/>
      <c r="K427" s="32"/>
      <c r="L427" s="32"/>
    </row>
    <row r="428" spans="2:12" s="29" customFormat="1" x14ac:dyDescent="0.25">
      <c r="B428" s="28"/>
      <c r="C428"/>
      <c r="E428" s="30"/>
      <c r="F428" s="30"/>
      <c r="G428" s="32"/>
      <c r="H428" s="32"/>
      <c r="I428" s="32"/>
      <c r="J428" s="32"/>
      <c r="K428" s="32"/>
      <c r="L428" s="32"/>
    </row>
    <row r="429" spans="2:12" s="29" customFormat="1" x14ac:dyDescent="0.25">
      <c r="B429" s="28"/>
      <c r="C429"/>
      <c r="E429" s="30"/>
      <c r="F429" s="30"/>
      <c r="G429" s="32"/>
      <c r="H429" s="32"/>
      <c r="I429" s="32"/>
      <c r="J429" s="32"/>
      <c r="K429" s="32"/>
      <c r="L429" s="32"/>
    </row>
    <row r="430" spans="2:12" s="29" customFormat="1" x14ac:dyDescent="0.25">
      <c r="B430" s="28"/>
      <c r="C430"/>
      <c r="E430" s="30"/>
      <c r="F430" s="30"/>
      <c r="G430" s="32"/>
      <c r="H430" s="32"/>
      <c r="I430" s="32"/>
      <c r="J430" s="32"/>
      <c r="K430" s="32"/>
      <c r="L430" s="32"/>
    </row>
    <row r="431" spans="2:12" s="29" customFormat="1" x14ac:dyDescent="0.25">
      <c r="B431" s="28"/>
      <c r="C431"/>
      <c r="E431" s="30"/>
      <c r="F431" s="30"/>
      <c r="G431" s="32"/>
      <c r="H431" s="32"/>
      <c r="I431" s="32"/>
      <c r="J431" s="32"/>
      <c r="K431" s="32"/>
      <c r="L431" s="32"/>
    </row>
    <row r="432" spans="2:12" s="29" customFormat="1" x14ac:dyDescent="0.25">
      <c r="B432" s="28"/>
      <c r="C432"/>
      <c r="E432" s="30"/>
      <c r="F432" s="30"/>
      <c r="G432" s="32"/>
      <c r="H432" s="32"/>
      <c r="I432" s="32"/>
      <c r="J432" s="32"/>
      <c r="K432" s="32"/>
      <c r="L432" s="32"/>
    </row>
    <row r="433" spans="2:12" s="29" customFormat="1" x14ac:dyDescent="0.25">
      <c r="B433" s="28"/>
      <c r="C433"/>
      <c r="E433" s="30"/>
      <c r="F433" s="30"/>
      <c r="G433" s="32"/>
      <c r="H433" s="32"/>
      <c r="I433" s="32"/>
      <c r="J433" s="32"/>
      <c r="K433" s="32"/>
      <c r="L433" s="32"/>
    </row>
    <row r="434" spans="2:12" s="29" customFormat="1" x14ac:dyDescent="0.25">
      <c r="B434" s="28"/>
      <c r="C434"/>
      <c r="E434" s="30"/>
      <c r="F434" s="30"/>
      <c r="G434" s="32"/>
      <c r="H434" s="32"/>
      <c r="I434" s="32"/>
      <c r="J434" s="32"/>
      <c r="K434" s="32"/>
      <c r="L434" s="32"/>
    </row>
    <row r="435" spans="2:12" s="29" customFormat="1" x14ac:dyDescent="0.25">
      <c r="B435" s="28"/>
      <c r="C435"/>
      <c r="E435" s="30"/>
      <c r="F435" s="30"/>
      <c r="G435" s="32"/>
      <c r="H435" s="32"/>
      <c r="I435" s="32"/>
      <c r="J435" s="32"/>
      <c r="K435" s="32"/>
      <c r="L435" s="32"/>
    </row>
    <row r="436" spans="2:12" s="29" customFormat="1" x14ac:dyDescent="0.25">
      <c r="B436" s="28"/>
      <c r="C436"/>
      <c r="E436" s="30"/>
      <c r="F436" s="30"/>
      <c r="G436" s="32"/>
      <c r="H436" s="32"/>
      <c r="I436" s="32"/>
      <c r="J436" s="32"/>
      <c r="K436" s="32"/>
      <c r="L436" s="32"/>
    </row>
    <row r="437" spans="2:12" s="29" customFormat="1" x14ac:dyDescent="0.25">
      <c r="B437" s="28"/>
      <c r="C437"/>
      <c r="E437" s="30"/>
      <c r="F437" s="30"/>
      <c r="G437" s="32"/>
      <c r="H437" s="32"/>
      <c r="I437" s="32"/>
      <c r="J437" s="32"/>
      <c r="K437" s="32"/>
      <c r="L437" s="32"/>
    </row>
    <row r="438" spans="2:12" s="29" customFormat="1" x14ac:dyDescent="0.25">
      <c r="B438" s="28"/>
      <c r="C438"/>
      <c r="E438" s="30"/>
      <c r="F438" s="30"/>
      <c r="G438" s="32"/>
      <c r="H438" s="32"/>
      <c r="I438" s="32"/>
      <c r="J438" s="32"/>
      <c r="K438" s="32"/>
      <c r="L438" s="32"/>
    </row>
    <row r="439" spans="2:12" s="29" customFormat="1" x14ac:dyDescent="0.25">
      <c r="B439" s="28"/>
      <c r="C439"/>
      <c r="E439" s="30"/>
      <c r="F439" s="30"/>
      <c r="G439" s="32"/>
      <c r="H439" s="32"/>
      <c r="I439" s="32"/>
      <c r="J439" s="32"/>
      <c r="K439" s="32"/>
      <c r="L439" s="32"/>
    </row>
    <row r="440" spans="2:12" s="29" customFormat="1" x14ac:dyDescent="0.25">
      <c r="B440" s="28"/>
      <c r="C440"/>
      <c r="E440" s="30"/>
      <c r="F440" s="30"/>
      <c r="G440" s="32"/>
      <c r="H440" s="32"/>
      <c r="I440" s="32"/>
      <c r="J440" s="32"/>
      <c r="K440" s="32"/>
      <c r="L440" s="32"/>
    </row>
    <row r="441" spans="2:12" s="29" customFormat="1" x14ac:dyDescent="0.25">
      <c r="B441" s="28"/>
      <c r="C441"/>
      <c r="E441" s="30"/>
      <c r="F441" s="30"/>
      <c r="G441" s="32"/>
      <c r="H441" s="32"/>
      <c r="I441" s="32"/>
      <c r="J441" s="32"/>
      <c r="K441" s="32"/>
      <c r="L441" s="32"/>
    </row>
    <row r="442" spans="2:12" s="29" customFormat="1" x14ac:dyDescent="0.25">
      <c r="B442" s="28"/>
      <c r="C442"/>
      <c r="E442" s="30"/>
      <c r="F442" s="30"/>
      <c r="G442" s="32"/>
      <c r="H442" s="32"/>
      <c r="I442" s="32"/>
      <c r="J442" s="32"/>
      <c r="K442" s="32"/>
      <c r="L442" s="32"/>
    </row>
    <row r="443" spans="2:12" s="29" customFormat="1" x14ac:dyDescent="0.25">
      <c r="B443" s="28"/>
      <c r="C443"/>
      <c r="E443" s="30"/>
      <c r="F443" s="30"/>
      <c r="G443" s="32"/>
      <c r="H443" s="32"/>
      <c r="I443" s="32"/>
      <c r="J443" s="32"/>
      <c r="K443" s="32"/>
      <c r="L443" s="32"/>
    </row>
    <row r="444" spans="2:12" s="29" customFormat="1" x14ac:dyDescent="0.25">
      <c r="B444" s="28"/>
      <c r="C444"/>
      <c r="E444" s="30"/>
      <c r="F444" s="30"/>
      <c r="G444" s="32"/>
      <c r="H444" s="32"/>
      <c r="I444" s="32"/>
      <c r="J444" s="32"/>
      <c r="K444" s="32"/>
      <c r="L444" s="32"/>
    </row>
    <row r="445" spans="2:12" s="29" customFormat="1" x14ac:dyDescent="0.25">
      <c r="B445" s="28"/>
      <c r="C445"/>
      <c r="E445" s="30"/>
      <c r="F445" s="30"/>
      <c r="G445" s="32"/>
      <c r="H445" s="32"/>
      <c r="I445" s="32"/>
      <c r="J445" s="32"/>
      <c r="K445" s="32"/>
      <c r="L445" s="32"/>
    </row>
    <row r="446" spans="2:12" s="29" customFormat="1" x14ac:dyDescent="0.25">
      <c r="B446" s="28"/>
      <c r="C446"/>
      <c r="E446" s="30"/>
      <c r="F446" s="30"/>
      <c r="G446" s="32"/>
      <c r="H446" s="32"/>
      <c r="I446" s="32"/>
      <c r="J446" s="32"/>
      <c r="K446" s="32"/>
      <c r="L446" s="32"/>
    </row>
    <row r="447" spans="2:12" s="29" customFormat="1" x14ac:dyDescent="0.25">
      <c r="B447" s="28"/>
      <c r="C447"/>
      <c r="E447" s="30"/>
      <c r="F447" s="30"/>
      <c r="G447" s="32"/>
      <c r="H447" s="32"/>
      <c r="I447" s="32"/>
      <c r="J447" s="32"/>
      <c r="K447" s="32"/>
      <c r="L447" s="32"/>
    </row>
    <row r="448" spans="2:12" s="29" customFormat="1" x14ac:dyDescent="0.25">
      <c r="B448" s="28"/>
      <c r="C448"/>
      <c r="E448" s="30"/>
      <c r="F448" s="30"/>
      <c r="G448" s="32"/>
      <c r="H448" s="32"/>
      <c r="I448" s="32"/>
      <c r="J448" s="32"/>
      <c r="K448" s="32"/>
      <c r="L448" s="32"/>
    </row>
    <row r="449" spans="2:12" s="29" customFormat="1" x14ac:dyDescent="0.25">
      <c r="B449" s="28"/>
      <c r="C449"/>
      <c r="E449" s="30"/>
      <c r="F449" s="30"/>
      <c r="G449" s="32"/>
      <c r="H449" s="32"/>
      <c r="I449" s="32"/>
      <c r="J449" s="32"/>
      <c r="K449" s="32"/>
      <c r="L449" s="32"/>
    </row>
    <row r="450" spans="2:12" s="29" customFormat="1" x14ac:dyDescent="0.25">
      <c r="B450" s="28"/>
      <c r="C450"/>
      <c r="E450" s="30"/>
      <c r="F450" s="30"/>
      <c r="G450" s="32"/>
      <c r="H450" s="32"/>
      <c r="I450" s="32"/>
      <c r="J450" s="32"/>
      <c r="K450" s="32"/>
      <c r="L450" s="32"/>
    </row>
    <row r="451" spans="2:12" s="29" customFormat="1" x14ac:dyDescent="0.25">
      <c r="B451" s="28"/>
      <c r="C451"/>
      <c r="E451" s="30"/>
      <c r="F451" s="30"/>
      <c r="G451" s="32"/>
      <c r="H451" s="32"/>
      <c r="I451" s="32"/>
      <c r="J451" s="32"/>
      <c r="K451" s="32"/>
      <c r="L451" s="32"/>
    </row>
    <row r="452" spans="2:12" s="29" customFormat="1" x14ac:dyDescent="0.25">
      <c r="B452" s="28"/>
      <c r="C452"/>
      <c r="E452" s="30"/>
      <c r="F452" s="30"/>
      <c r="G452" s="32"/>
      <c r="H452" s="32"/>
      <c r="I452" s="32"/>
      <c r="J452" s="32"/>
      <c r="K452" s="32"/>
      <c r="L452" s="32"/>
    </row>
    <row r="453" spans="2:12" s="29" customFormat="1" x14ac:dyDescent="0.25">
      <c r="B453" s="28"/>
      <c r="C453"/>
      <c r="E453" s="30"/>
      <c r="F453" s="30"/>
      <c r="G453" s="32"/>
      <c r="H453" s="32"/>
      <c r="I453" s="32"/>
      <c r="J453" s="32"/>
      <c r="K453" s="32"/>
      <c r="L453" s="32"/>
    </row>
    <row r="454" spans="2:12" s="29" customFormat="1" x14ac:dyDescent="0.25">
      <c r="B454" s="28"/>
      <c r="C454"/>
      <c r="E454" s="30"/>
      <c r="F454" s="30"/>
      <c r="G454" s="32"/>
      <c r="H454" s="32"/>
      <c r="I454" s="32"/>
      <c r="J454" s="32"/>
      <c r="K454" s="32"/>
      <c r="L454" s="32"/>
    </row>
    <row r="455" spans="2:12" s="29" customFormat="1" x14ac:dyDescent="0.25">
      <c r="B455" s="28"/>
      <c r="C455"/>
      <c r="E455" s="30"/>
      <c r="F455" s="30"/>
      <c r="G455" s="32"/>
      <c r="H455" s="32"/>
      <c r="I455" s="32"/>
      <c r="J455" s="32"/>
      <c r="K455" s="32"/>
      <c r="L455" s="32"/>
    </row>
    <row r="456" spans="2:12" s="29" customFormat="1" x14ac:dyDescent="0.25">
      <c r="B456" s="28"/>
      <c r="C456"/>
      <c r="E456" s="30"/>
      <c r="F456" s="30"/>
      <c r="G456" s="32"/>
      <c r="H456" s="32"/>
      <c r="I456" s="32"/>
      <c r="J456" s="32"/>
      <c r="K456" s="32"/>
      <c r="L456" s="32"/>
    </row>
    <row r="457" spans="2:12" s="29" customFormat="1" x14ac:dyDescent="0.25">
      <c r="B457" s="28"/>
      <c r="C457"/>
      <c r="E457" s="30"/>
      <c r="F457" s="30"/>
      <c r="G457" s="32"/>
      <c r="H457" s="32"/>
      <c r="I457" s="32"/>
      <c r="J457" s="32"/>
      <c r="K457" s="32"/>
      <c r="L457" s="32"/>
    </row>
    <row r="458" spans="2:12" s="29" customFormat="1" x14ac:dyDescent="0.25">
      <c r="B458" s="28"/>
      <c r="C458"/>
      <c r="E458" s="30"/>
      <c r="F458" s="30"/>
      <c r="G458" s="32"/>
      <c r="H458" s="32"/>
      <c r="I458" s="32"/>
      <c r="J458" s="32"/>
      <c r="K458" s="32"/>
      <c r="L458" s="32"/>
    </row>
    <row r="459" spans="2:12" s="29" customFormat="1" x14ac:dyDescent="0.25">
      <c r="B459" s="28"/>
      <c r="C459"/>
      <c r="E459" s="30"/>
      <c r="F459" s="30"/>
      <c r="G459" s="32"/>
      <c r="H459" s="32"/>
      <c r="I459" s="32"/>
      <c r="J459" s="32"/>
      <c r="K459" s="32"/>
      <c r="L459" s="32"/>
    </row>
    <row r="460" spans="2:12" s="29" customFormat="1" x14ac:dyDescent="0.25">
      <c r="B460" s="28"/>
      <c r="C460"/>
      <c r="E460" s="30"/>
      <c r="F460" s="30"/>
      <c r="G460" s="32"/>
      <c r="H460" s="32"/>
      <c r="I460" s="32"/>
      <c r="J460" s="32"/>
      <c r="K460" s="32"/>
      <c r="L460" s="32"/>
    </row>
    <row r="461" spans="2:12" s="29" customFormat="1" x14ac:dyDescent="0.25">
      <c r="B461" s="28"/>
      <c r="C461"/>
      <c r="E461" s="30"/>
      <c r="F461" s="30"/>
      <c r="G461" s="32"/>
      <c r="H461" s="32"/>
      <c r="I461" s="32"/>
      <c r="J461" s="32"/>
      <c r="K461" s="32"/>
      <c r="L461" s="32"/>
    </row>
    <row r="462" spans="2:12" s="29" customFormat="1" x14ac:dyDescent="0.25">
      <c r="B462" s="28"/>
      <c r="C462"/>
      <c r="E462" s="30"/>
      <c r="F462" s="30"/>
      <c r="G462" s="32"/>
      <c r="H462" s="32"/>
      <c r="I462" s="32"/>
      <c r="J462" s="32"/>
      <c r="K462" s="32"/>
      <c r="L462" s="32"/>
    </row>
    <row r="463" spans="2:12" s="29" customFormat="1" x14ac:dyDescent="0.25">
      <c r="B463" s="28"/>
      <c r="C463"/>
      <c r="E463" s="30"/>
      <c r="F463" s="30"/>
      <c r="G463" s="32"/>
      <c r="H463" s="32"/>
      <c r="I463" s="32"/>
      <c r="J463" s="32"/>
      <c r="K463" s="32"/>
      <c r="L463" s="32"/>
    </row>
    <row r="464" spans="2:12" s="29" customFormat="1" x14ac:dyDescent="0.25">
      <c r="B464" s="28"/>
      <c r="C464"/>
      <c r="E464" s="30"/>
      <c r="F464" s="30"/>
      <c r="G464" s="32"/>
      <c r="H464" s="32"/>
      <c r="I464" s="32"/>
      <c r="J464" s="32"/>
      <c r="K464" s="32"/>
      <c r="L464" s="32"/>
    </row>
    <row r="465" spans="2:12" s="29" customFormat="1" x14ac:dyDescent="0.25">
      <c r="B465" s="28"/>
      <c r="C465"/>
      <c r="E465" s="30"/>
      <c r="F465" s="30"/>
      <c r="G465" s="32"/>
      <c r="H465" s="32"/>
      <c r="I465" s="32"/>
      <c r="J465" s="32"/>
      <c r="K465" s="32"/>
      <c r="L465" s="32"/>
    </row>
    <row r="466" spans="2:12" s="29" customFormat="1" x14ac:dyDescent="0.25">
      <c r="B466" s="28"/>
      <c r="C466"/>
      <c r="E466" s="30"/>
      <c r="F466" s="30"/>
      <c r="G466" s="32"/>
      <c r="H466" s="32"/>
      <c r="I466" s="32"/>
      <c r="J466" s="32"/>
      <c r="K466" s="32"/>
      <c r="L466" s="32"/>
    </row>
    <row r="467" spans="2:12" s="29" customFormat="1" x14ac:dyDescent="0.25">
      <c r="B467" s="28"/>
      <c r="C467"/>
      <c r="E467" s="30"/>
      <c r="F467" s="30"/>
      <c r="G467" s="32"/>
      <c r="H467" s="32"/>
      <c r="I467" s="32"/>
      <c r="J467" s="32"/>
      <c r="K467" s="32"/>
      <c r="L467" s="32"/>
    </row>
    <row r="468" spans="2:12" s="29" customFormat="1" x14ac:dyDescent="0.25">
      <c r="B468" s="28"/>
      <c r="C468"/>
      <c r="E468" s="30"/>
      <c r="F468" s="30"/>
      <c r="G468" s="32"/>
      <c r="H468" s="32"/>
      <c r="I468" s="32"/>
      <c r="J468" s="32"/>
      <c r="K468" s="32"/>
      <c r="L468" s="32"/>
    </row>
    <row r="469" spans="2:12" s="29" customFormat="1" x14ac:dyDescent="0.25">
      <c r="B469" s="28"/>
      <c r="C469"/>
      <c r="E469" s="30"/>
      <c r="F469" s="30"/>
      <c r="G469" s="32"/>
      <c r="H469" s="32"/>
      <c r="I469" s="32"/>
      <c r="J469" s="32"/>
      <c r="K469" s="32"/>
      <c r="L469" s="32"/>
    </row>
    <row r="470" spans="2:12" s="29" customFormat="1" x14ac:dyDescent="0.25">
      <c r="B470" s="28"/>
      <c r="C470"/>
      <c r="E470" s="30"/>
      <c r="F470" s="30"/>
      <c r="G470" s="32"/>
      <c r="H470" s="32"/>
      <c r="I470" s="32"/>
      <c r="J470" s="32"/>
      <c r="K470" s="32"/>
      <c r="L470" s="32"/>
    </row>
    <row r="471" spans="2:12" s="29" customFormat="1" x14ac:dyDescent="0.25">
      <c r="B471" s="28"/>
      <c r="C471"/>
      <c r="E471" s="30"/>
      <c r="F471" s="30"/>
      <c r="G471" s="32"/>
      <c r="H471" s="32"/>
      <c r="I471" s="32"/>
      <c r="J471" s="32"/>
      <c r="K471" s="32"/>
      <c r="L471" s="32"/>
    </row>
    <row r="472" spans="2:12" s="29" customFormat="1" x14ac:dyDescent="0.25">
      <c r="B472" s="28"/>
      <c r="C472"/>
      <c r="E472" s="30"/>
      <c r="F472" s="30"/>
      <c r="G472" s="32"/>
      <c r="H472" s="32"/>
      <c r="I472" s="32"/>
      <c r="J472" s="32"/>
      <c r="K472" s="32"/>
      <c r="L472" s="32"/>
    </row>
    <row r="473" spans="2:12" s="29" customFormat="1" x14ac:dyDescent="0.25">
      <c r="B473" s="28"/>
      <c r="C473"/>
      <c r="E473" s="30"/>
      <c r="F473" s="30"/>
      <c r="G473" s="32"/>
      <c r="H473" s="32"/>
      <c r="I473" s="32"/>
      <c r="J473" s="32"/>
      <c r="K473" s="32"/>
      <c r="L473" s="32"/>
    </row>
    <row r="474" spans="2:12" s="29" customFormat="1" x14ac:dyDescent="0.25">
      <c r="B474" s="28"/>
      <c r="C474"/>
      <c r="E474" s="30"/>
      <c r="F474" s="30"/>
      <c r="G474" s="32"/>
      <c r="H474" s="32"/>
      <c r="I474" s="32"/>
      <c r="J474" s="32"/>
      <c r="K474" s="32"/>
      <c r="L474" s="32"/>
    </row>
    <row r="475" spans="2:12" s="29" customFormat="1" x14ac:dyDescent="0.25">
      <c r="B475" s="28"/>
      <c r="C475"/>
      <c r="E475" s="30"/>
      <c r="F475" s="30"/>
      <c r="G475" s="32"/>
      <c r="H475" s="32"/>
      <c r="I475" s="32"/>
      <c r="J475" s="32"/>
      <c r="K475" s="32"/>
      <c r="L475" s="32"/>
    </row>
    <row r="476" spans="2:12" s="29" customFormat="1" x14ac:dyDescent="0.25">
      <c r="B476" s="28"/>
      <c r="C476"/>
      <c r="E476" s="30"/>
      <c r="F476" s="30"/>
      <c r="G476" s="32"/>
      <c r="H476" s="32"/>
      <c r="I476" s="32"/>
      <c r="J476" s="32"/>
      <c r="K476" s="32"/>
      <c r="L476" s="32"/>
    </row>
    <row r="477" spans="2:12" s="29" customFormat="1" x14ac:dyDescent="0.25">
      <c r="B477" s="28"/>
      <c r="C477"/>
      <c r="E477" s="30"/>
      <c r="F477" s="30"/>
      <c r="G477" s="32"/>
      <c r="H477" s="32"/>
      <c r="I477" s="32"/>
      <c r="J477" s="32"/>
      <c r="K477" s="32"/>
      <c r="L477" s="32"/>
    </row>
    <row r="478" spans="2:12" s="29" customFormat="1" x14ac:dyDescent="0.25">
      <c r="B478" s="28"/>
      <c r="C478"/>
      <c r="E478" s="30"/>
      <c r="F478" s="30"/>
      <c r="G478" s="32"/>
      <c r="H478" s="32"/>
      <c r="I478" s="32"/>
      <c r="J478" s="32"/>
      <c r="K478" s="32"/>
      <c r="L478" s="32"/>
    </row>
    <row r="479" spans="2:12" s="29" customFormat="1" x14ac:dyDescent="0.25">
      <c r="B479" s="28"/>
      <c r="C479"/>
      <c r="E479" s="30"/>
      <c r="F479" s="30"/>
      <c r="G479" s="32"/>
      <c r="H479" s="32"/>
      <c r="I479" s="32"/>
      <c r="J479" s="32"/>
      <c r="K479" s="32"/>
      <c r="L479" s="32"/>
    </row>
    <row r="480" spans="2:12" s="29" customFormat="1" x14ac:dyDescent="0.25">
      <c r="B480" s="28"/>
      <c r="C480"/>
      <c r="E480" s="30"/>
      <c r="F480" s="30"/>
      <c r="G480" s="32"/>
      <c r="H480" s="32"/>
      <c r="I480" s="32"/>
      <c r="J480" s="32"/>
      <c r="K480" s="32"/>
      <c r="L480" s="32"/>
    </row>
    <row r="481" spans="2:12" s="29" customFormat="1" x14ac:dyDescent="0.25">
      <c r="B481" s="28"/>
      <c r="C481"/>
      <c r="E481" s="30"/>
      <c r="F481" s="30"/>
      <c r="G481" s="32"/>
      <c r="H481" s="32"/>
      <c r="I481" s="32"/>
      <c r="J481" s="32"/>
      <c r="K481" s="32"/>
      <c r="L481" s="32"/>
    </row>
    <row r="482" spans="2:12" s="29" customFormat="1" x14ac:dyDescent="0.25">
      <c r="B482" s="28"/>
      <c r="C482"/>
      <c r="E482" s="30"/>
      <c r="F482" s="30"/>
      <c r="G482" s="32"/>
      <c r="H482" s="32"/>
      <c r="I482" s="32"/>
      <c r="J482" s="32"/>
      <c r="K482" s="32"/>
      <c r="L482" s="32"/>
    </row>
    <row r="483" spans="2:12" s="29" customFormat="1" x14ac:dyDescent="0.25">
      <c r="B483" s="28"/>
      <c r="C483"/>
      <c r="E483" s="30"/>
      <c r="F483" s="30"/>
      <c r="G483" s="32"/>
      <c r="H483" s="32"/>
      <c r="I483" s="32"/>
      <c r="J483" s="32"/>
      <c r="K483" s="32"/>
      <c r="L483" s="32"/>
    </row>
    <row r="484" spans="2:12" s="29" customFormat="1" x14ac:dyDescent="0.25">
      <c r="B484" s="28"/>
      <c r="C484"/>
      <c r="E484" s="30"/>
      <c r="F484" s="30"/>
      <c r="G484" s="32"/>
      <c r="H484" s="32"/>
      <c r="I484" s="32"/>
      <c r="J484" s="32"/>
      <c r="K484" s="32"/>
      <c r="L484" s="32"/>
    </row>
    <row r="485" spans="2:12" s="29" customFormat="1" x14ac:dyDescent="0.25">
      <c r="B485" s="28"/>
      <c r="C485"/>
      <c r="E485" s="30"/>
      <c r="F485" s="30"/>
      <c r="G485" s="32"/>
      <c r="H485" s="32"/>
      <c r="I485" s="32"/>
      <c r="J485" s="32"/>
      <c r="K485" s="32"/>
      <c r="L485" s="32"/>
    </row>
    <row r="486" spans="2:12" s="29" customFormat="1" x14ac:dyDescent="0.25">
      <c r="B486" s="28"/>
      <c r="C486"/>
      <c r="E486" s="30"/>
      <c r="F486" s="30"/>
      <c r="G486" s="32"/>
      <c r="H486" s="32"/>
      <c r="I486" s="32"/>
      <c r="J486" s="32"/>
      <c r="K486" s="32"/>
      <c r="L486" s="32"/>
    </row>
    <row r="487" spans="2:12" s="29" customFormat="1" x14ac:dyDescent="0.25">
      <c r="B487" s="28"/>
      <c r="C487"/>
      <c r="E487" s="30"/>
      <c r="F487" s="30"/>
      <c r="G487" s="32"/>
      <c r="H487" s="32"/>
      <c r="I487" s="32"/>
      <c r="J487" s="32"/>
      <c r="K487" s="32"/>
      <c r="L487" s="32"/>
    </row>
    <row r="488" spans="2:12" s="29" customFormat="1" x14ac:dyDescent="0.25">
      <c r="B488" s="28"/>
      <c r="C488"/>
      <c r="E488" s="30"/>
      <c r="F488" s="30"/>
      <c r="G488" s="32"/>
      <c r="H488" s="32"/>
      <c r="I488" s="32"/>
      <c r="J488" s="32"/>
      <c r="K488" s="32"/>
      <c r="L488" s="32"/>
    </row>
    <row r="489" spans="2:12" s="29" customFormat="1" x14ac:dyDescent="0.25">
      <c r="B489" s="28"/>
      <c r="C489"/>
      <c r="E489" s="30"/>
      <c r="F489" s="30"/>
      <c r="G489" s="32"/>
      <c r="H489" s="32"/>
      <c r="I489" s="32"/>
      <c r="J489" s="32"/>
      <c r="K489" s="32"/>
      <c r="L489" s="32"/>
    </row>
    <row r="490" spans="2:12" s="29" customFormat="1" x14ac:dyDescent="0.25">
      <c r="B490" s="28"/>
      <c r="C490"/>
      <c r="E490" s="30"/>
      <c r="F490" s="30"/>
      <c r="G490" s="32"/>
      <c r="H490" s="32"/>
      <c r="I490" s="32"/>
      <c r="J490" s="32"/>
      <c r="K490" s="32"/>
      <c r="L490" s="32"/>
    </row>
    <row r="491" spans="2:12" s="29" customFormat="1" x14ac:dyDescent="0.25">
      <c r="B491" s="28"/>
      <c r="C491"/>
      <c r="E491" s="30"/>
      <c r="F491" s="30"/>
      <c r="G491" s="32"/>
      <c r="H491" s="32"/>
      <c r="I491" s="32"/>
      <c r="J491" s="32"/>
      <c r="K491" s="32"/>
      <c r="L491" s="32"/>
    </row>
    <row r="492" spans="2:12" s="29" customFormat="1" x14ac:dyDescent="0.25">
      <c r="B492" s="28"/>
      <c r="C492"/>
      <c r="E492" s="30"/>
      <c r="F492" s="30"/>
      <c r="G492" s="32"/>
      <c r="H492" s="32"/>
      <c r="I492" s="32"/>
      <c r="J492" s="32"/>
      <c r="K492" s="32"/>
      <c r="L492" s="32"/>
    </row>
    <row r="493" spans="2:12" s="29" customFormat="1" x14ac:dyDescent="0.25">
      <c r="B493" s="28"/>
      <c r="C493"/>
      <c r="E493" s="30"/>
      <c r="F493" s="30"/>
      <c r="G493" s="32"/>
      <c r="H493" s="32"/>
      <c r="I493" s="32"/>
      <c r="J493" s="32"/>
      <c r="K493" s="32"/>
      <c r="L493" s="32"/>
    </row>
    <row r="494" spans="2:12" s="29" customFormat="1" x14ac:dyDescent="0.25">
      <c r="B494" s="28"/>
      <c r="C494"/>
      <c r="E494" s="30"/>
      <c r="F494" s="30"/>
      <c r="G494" s="32"/>
      <c r="H494" s="32"/>
      <c r="I494" s="32"/>
      <c r="J494" s="32"/>
      <c r="K494" s="32"/>
      <c r="L494" s="32"/>
    </row>
    <row r="495" spans="2:12" s="29" customFormat="1" x14ac:dyDescent="0.25">
      <c r="B495" s="28"/>
      <c r="C495"/>
      <c r="E495" s="30"/>
      <c r="F495" s="30"/>
      <c r="G495" s="32"/>
      <c r="H495" s="32"/>
      <c r="I495" s="32"/>
      <c r="J495" s="32"/>
      <c r="K495" s="32"/>
      <c r="L495" s="32"/>
    </row>
    <row r="496" spans="2:12" s="29" customFormat="1" x14ac:dyDescent="0.25">
      <c r="B496" s="28"/>
      <c r="C496"/>
      <c r="E496" s="30"/>
      <c r="F496" s="30"/>
      <c r="G496" s="32"/>
      <c r="H496" s="32"/>
      <c r="I496" s="32"/>
      <c r="J496" s="32"/>
      <c r="K496" s="32"/>
      <c r="L496" s="32"/>
    </row>
    <row r="497" spans="2:12" s="29" customFormat="1" x14ac:dyDescent="0.25">
      <c r="B497" s="28"/>
      <c r="C497"/>
      <c r="E497" s="30"/>
      <c r="F497" s="30"/>
      <c r="G497" s="32"/>
      <c r="H497" s="32"/>
      <c r="I497" s="32"/>
      <c r="J497" s="32"/>
      <c r="K497" s="32"/>
      <c r="L497" s="32"/>
    </row>
    <row r="498" spans="2:12" s="29" customFormat="1" x14ac:dyDescent="0.25">
      <c r="B498" s="28"/>
      <c r="C498"/>
      <c r="E498" s="30"/>
      <c r="F498" s="30"/>
      <c r="G498" s="32"/>
      <c r="H498" s="32"/>
      <c r="I498" s="32"/>
      <c r="J498" s="32"/>
      <c r="K498" s="32"/>
      <c r="L498" s="32"/>
    </row>
    <row r="499" spans="2:12" s="29" customFormat="1" x14ac:dyDescent="0.25">
      <c r="B499" s="28"/>
      <c r="C499"/>
      <c r="E499" s="30"/>
      <c r="F499" s="30"/>
      <c r="G499" s="32"/>
      <c r="H499" s="32"/>
      <c r="I499" s="32"/>
      <c r="J499" s="32"/>
      <c r="K499" s="32"/>
      <c r="L499" s="32"/>
    </row>
    <row r="500" spans="2:12" s="29" customFormat="1" x14ac:dyDescent="0.25">
      <c r="B500" s="28"/>
      <c r="C500"/>
      <c r="E500" s="30"/>
      <c r="F500" s="30"/>
      <c r="G500" s="32"/>
      <c r="H500" s="32"/>
      <c r="I500" s="32"/>
      <c r="J500" s="32"/>
      <c r="K500" s="32"/>
      <c r="L500" s="32"/>
    </row>
    <row r="501" spans="2:12" s="29" customFormat="1" x14ac:dyDescent="0.25">
      <c r="B501" s="28"/>
      <c r="C501"/>
      <c r="E501" s="30"/>
      <c r="F501" s="30"/>
      <c r="G501" s="32"/>
      <c r="H501" s="32"/>
      <c r="I501" s="32"/>
      <c r="J501" s="32"/>
      <c r="K501" s="32"/>
      <c r="L501" s="32"/>
    </row>
    <row r="502" spans="2:12" s="29" customFormat="1" x14ac:dyDescent="0.25">
      <c r="B502" s="28"/>
      <c r="C502"/>
      <c r="E502" s="30"/>
      <c r="F502" s="30"/>
      <c r="G502" s="32"/>
      <c r="H502" s="32"/>
      <c r="I502" s="32"/>
      <c r="J502" s="32"/>
      <c r="K502" s="32"/>
      <c r="L502" s="32"/>
    </row>
    <row r="503" spans="2:12" s="29" customFormat="1" x14ac:dyDescent="0.25">
      <c r="B503" s="28"/>
      <c r="C503"/>
      <c r="E503" s="30"/>
      <c r="F503" s="30"/>
      <c r="G503" s="32"/>
      <c r="H503" s="32"/>
      <c r="I503" s="32"/>
      <c r="J503" s="32"/>
      <c r="K503" s="32"/>
      <c r="L503" s="32"/>
    </row>
    <row r="504" spans="2:12" s="29" customFormat="1" x14ac:dyDescent="0.25">
      <c r="B504" s="28"/>
      <c r="C504"/>
      <c r="E504" s="30"/>
      <c r="F504" s="30"/>
      <c r="G504" s="32"/>
      <c r="H504" s="32"/>
      <c r="I504" s="32"/>
      <c r="J504" s="32"/>
      <c r="K504" s="32"/>
      <c r="L504" s="32"/>
    </row>
    <row r="505" spans="2:12" s="29" customFormat="1" x14ac:dyDescent="0.25">
      <c r="B505" s="28"/>
      <c r="C505"/>
      <c r="E505" s="30"/>
      <c r="F505" s="30"/>
      <c r="G505" s="32"/>
      <c r="H505" s="32"/>
      <c r="I505" s="32"/>
      <c r="J505" s="32"/>
      <c r="K505" s="32"/>
      <c r="L505" s="32"/>
    </row>
    <row r="506" spans="2:12" s="29" customFormat="1" x14ac:dyDescent="0.25">
      <c r="B506" s="28"/>
      <c r="C506"/>
      <c r="E506" s="30"/>
      <c r="F506" s="30"/>
      <c r="G506" s="32"/>
      <c r="H506" s="32"/>
      <c r="I506" s="32"/>
      <c r="J506" s="32"/>
      <c r="K506" s="32"/>
      <c r="L506" s="32"/>
    </row>
    <row r="507" spans="2:12" s="29" customFormat="1" x14ac:dyDescent="0.25">
      <c r="B507" s="28"/>
      <c r="C507"/>
      <c r="E507" s="30"/>
      <c r="F507" s="30"/>
      <c r="G507" s="32"/>
      <c r="H507" s="32"/>
      <c r="I507" s="32"/>
      <c r="J507" s="32"/>
      <c r="K507" s="32"/>
      <c r="L507" s="32"/>
    </row>
    <row r="508" spans="2:12" s="29" customFormat="1" x14ac:dyDescent="0.25">
      <c r="B508" s="28"/>
      <c r="C508"/>
      <c r="E508" s="30"/>
      <c r="F508" s="30"/>
      <c r="G508" s="32"/>
      <c r="H508" s="32"/>
      <c r="I508" s="32"/>
      <c r="J508" s="32"/>
      <c r="K508" s="32"/>
      <c r="L508" s="32"/>
    </row>
    <row r="509" spans="2:12" s="29" customFormat="1" x14ac:dyDescent="0.25">
      <c r="B509" s="28"/>
      <c r="C509"/>
      <c r="E509" s="30"/>
      <c r="F509" s="30"/>
      <c r="G509" s="32"/>
      <c r="H509" s="32"/>
      <c r="I509" s="32"/>
      <c r="J509" s="32"/>
      <c r="K509" s="32"/>
      <c r="L509" s="32"/>
    </row>
    <row r="510" spans="2:12" s="29" customFormat="1" x14ac:dyDescent="0.25">
      <c r="B510" s="28"/>
      <c r="C510"/>
      <c r="E510" s="30"/>
      <c r="F510" s="30"/>
      <c r="G510" s="32"/>
      <c r="H510" s="32"/>
      <c r="I510" s="32"/>
      <c r="J510" s="32"/>
      <c r="K510" s="32"/>
      <c r="L510" s="32"/>
    </row>
    <row r="511" spans="2:12" s="29" customFormat="1" x14ac:dyDescent="0.25">
      <c r="B511" s="28"/>
      <c r="C511"/>
      <c r="E511" s="30"/>
      <c r="F511" s="30"/>
      <c r="G511" s="32"/>
      <c r="H511" s="32"/>
      <c r="I511" s="32"/>
      <c r="J511" s="32"/>
      <c r="K511" s="32"/>
      <c r="L511" s="32"/>
    </row>
    <row r="512" spans="2:12" s="29" customFormat="1" x14ac:dyDescent="0.25">
      <c r="B512" s="28"/>
      <c r="C512"/>
      <c r="E512" s="30"/>
      <c r="F512" s="30"/>
      <c r="G512" s="32"/>
      <c r="H512" s="32"/>
      <c r="I512" s="32"/>
      <c r="J512" s="32"/>
      <c r="K512" s="32"/>
      <c r="L512" s="32"/>
    </row>
    <row r="513" spans="2:12" s="29" customFormat="1" x14ac:dyDescent="0.25">
      <c r="B513" s="28"/>
      <c r="C513"/>
      <c r="E513" s="30"/>
      <c r="F513" s="30"/>
      <c r="G513" s="32"/>
      <c r="H513" s="32"/>
      <c r="I513" s="32"/>
      <c r="J513" s="32"/>
      <c r="K513" s="32"/>
      <c r="L513" s="32"/>
    </row>
    <row r="514" spans="2:12" s="29" customFormat="1" x14ac:dyDescent="0.25">
      <c r="B514" s="28"/>
      <c r="C514"/>
      <c r="E514" s="30"/>
      <c r="F514" s="30"/>
      <c r="G514" s="32"/>
      <c r="H514" s="32"/>
      <c r="I514" s="32"/>
      <c r="J514" s="32"/>
      <c r="K514" s="32"/>
      <c r="L514" s="32"/>
    </row>
    <row r="515" spans="2:12" s="29" customFormat="1" x14ac:dyDescent="0.25">
      <c r="B515" s="28"/>
      <c r="C515"/>
      <c r="E515" s="30"/>
      <c r="F515" s="30"/>
      <c r="G515" s="32"/>
      <c r="H515" s="32"/>
      <c r="I515" s="32"/>
      <c r="J515" s="32"/>
      <c r="K515" s="32"/>
      <c r="L515" s="32"/>
    </row>
    <row r="516" spans="2:12" s="29" customFormat="1" x14ac:dyDescent="0.25">
      <c r="B516" s="28"/>
      <c r="C516"/>
      <c r="E516" s="30"/>
      <c r="F516" s="30"/>
      <c r="G516" s="32"/>
      <c r="H516" s="32"/>
      <c r="I516" s="32"/>
      <c r="J516" s="32"/>
      <c r="K516" s="32"/>
      <c r="L516" s="32"/>
    </row>
    <row r="517" spans="2:12" s="29" customFormat="1" x14ac:dyDescent="0.25">
      <c r="B517" s="28"/>
      <c r="C517"/>
      <c r="E517" s="30"/>
      <c r="F517" s="30"/>
      <c r="G517" s="32"/>
      <c r="H517" s="32"/>
      <c r="I517" s="32"/>
      <c r="J517" s="32"/>
      <c r="K517" s="32"/>
      <c r="L517" s="32"/>
    </row>
    <row r="518" spans="2:12" s="29" customFormat="1" x14ac:dyDescent="0.25">
      <c r="B518" s="28"/>
      <c r="C518"/>
      <c r="E518" s="30"/>
      <c r="F518" s="30"/>
      <c r="G518" s="32"/>
      <c r="H518" s="32"/>
      <c r="I518" s="32"/>
      <c r="J518" s="32"/>
      <c r="K518" s="32"/>
      <c r="L518" s="32"/>
    </row>
    <row r="519" spans="2:12" s="29" customFormat="1" x14ac:dyDescent="0.25">
      <c r="B519" s="28"/>
      <c r="C519"/>
      <c r="E519" s="30"/>
      <c r="F519" s="30"/>
      <c r="G519" s="32"/>
      <c r="H519" s="32"/>
      <c r="I519" s="32"/>
      <c r="J519" s="32"/>
      <c r="K519" s="32"/>
      <c r="L519" s="32"/>
    </row>
    <row r="520" spans="2:12" s="29" customFormat="1" x14ac:dyDescent="0.25">
      <c r="B520" s="28"/>
      <c r="C520"/>
      <c r="E520" s="30"/>
      <c r="F520" s="30"/>
      <c r="G520" s="32"/>
      <c r="H520" s="32"/>
      <c r="I520" s="32"/>
      <c r="J520" s="32"/>
      <c r="K520" s="32"/>
      <c r="L520" s="32"/>
    </row>
    <row r="521" spans="2:12" s="29" customFormat="1" x14ac:dyDescent="0.25">
      <c r="B521" s="28"/>
      <c r="C521"/>
      <c r="E521" s="30"/>
      <c r="F521" s="30"/>
      <c r="G521" s="32"/>
      <c r="H521" s="32"/>
      <c r="I521" s="32"/>
      <c r="J521" s="32"/>
      <c r="K521" s="32"/>
      <c r="L521" s="32"/>
    </row>
    <row r="522" spans="2:12" s="29" customFormat="1" x14ac:dyDescent="0.25">
      <c r="B522" s="28"/>
      <c r="C522"/>
      <c r="E522" s="30"/>
      <c r="F522" s="30"/>
      <c r="G522" s="32"/>
      <c r="H522" s="32"/>
      <c r="I522" s="32"/>
      <c r="J522" s="32"/>
      <c r="K522" s="32"/>
      <c r="L522" s="32"/>
    </row>
    <row r="523" spans="2:12" s="29" customFormat="1" x14ac:dyDescent="0.25">
      <c r="B523" s="28"/>
      <c r="C523"/>
      <c r="E523" s="30"/>
      <c r="F523" s="30"/>
      <c r="G523" s="32"/>
      <c r="H523" s="32"/>
      <c r="I523" s="32"/>
      <c r="J523" s="32"/>
      <c r="K523" s="32"/>
      <c r="L523" s="32"/>
    </row>
    <row r="524" spans="2:12" s="29" customFormat="1" x14ac:dyDescent="0.25">
      <c r="B524" s="28"/>
      <c r="C524"/>
      <c r="E524" s="30"/>
      <c r="F524" s="30"/>
      <c r="G524" s="32"/>
      <c r="H524" s="32"/>
      <c r="I524" s="32"/>
      <c r="J524" s="32"/>
      <c r="K524" s="32"/>
      <c r="L524" s="32"/>
    </row>
    <row r="525" spans="2:12" s="29" customFormat="1" x14ac:dyDescent="0.25">
      <c r="B525" s="28"/>
      <c r="C525"/>
      <c r="E525" s="30"/>
      <c r="F525" s="30"/>
      <c r="G525" s="32"/>
      <c r="H525" s="32"/>
      <c r="I525" s="32"/>
      <c r="J525" s="32"/>
      <c r="K525" s="32"/>
      <c r="L525" s="32"/>
    </row>
    <row r="526" spans="2:12" s="29" customFormat="1" x14ac:dyDescent="0.25">
      <c r="B526" s="28"/>
      <c r="C526"/>
      <c r="E526" s="30"/>
      <c r="F526" s="30"/>
      <c r="G526" s="32"/>
      <c r="H526" s="32"/>
      <c r="I526" s="32"/>
      <c r="J526" s="32"/>
      <c r="K526" s="32"/>
      <c r="L526" s="32"/>
    </row>
    <row r="527" spans="2:12" s="29" customFormat="1" x14ac:dyDescent="0.25">
      <c r="B527" s="28"/>
      <c r="C527"/>
      <c r="E527" s="30"/>
      <c r="F527" s="30"/>
      <c r="G527" s="32"/>
      <c r="H527" s="32"/>
      <c r="I527" s="32"/>
      <c r="J527" s="32"/>
      <c r="K527" s="32"/>
      <c r="L527" s="32"/>
    </row>
    <row r="528" spans="2:12" s="29" customFormat="1" x14ac:dyDescent="0.25">
      <c r="B528" s="28"/>
      <c r="C528"/>
      <c r="E528" s="30"/>
      <c r="F528" s="30"/>
      <c r="G528" s="32"/>
      <c r="H528" s="32"/>
      <c r="I528" s="32"/>
      <c r="J528" s="32"/>
      <c r="K528" s="32"/>
      <c r="L528" s="32"/>
    </row>
    <row r="529" spans="2:12" s="29" customFormat="1" x14ac:dyDescent="0.25">
      <c r="B529" s="28"/>
      <c r="C529"/>
      <c r="E529" s="30"/>
      <c r="F529" s="30"/>
      <c r="G529" s="32"/>
      <c r="H529" s="32"/>
      <c r="I529" s="32"/>
      <c r="J529" s="32"/>
      <c r="K529" s="32"/>
      <c r="L529" s="32"/>
    </row>
    <row r="530" spans="2:12" s="29" customFormat="1" x14ac:dyDescent="0.25">
      <c r="B530" s="28"/>
      <c r="C530"/>
      <c r="E530" s="30"/>
      <c r="F530" s="30"/>
      <c r="G530" s="32"/>
      <c r="H530" s="32"/>
      <c r="I530" s="32"/>
      <c r="J530" s="32"/>
      <c r="K530" s="32"/>
      <c r="L530" s="32"/>
    </row>
    <row r="531" spans="2:12" s="29" customFormat="1" x14ac:dyDescent="0.25">
      <c r="B531" s="28"/>
      <c r="C531"/>
      <c r="E531" s="30"/>
      <c r="F531" s="30"/>
      <c r="G531" s="32"/>
      <c r="H531" s="32"/>
      <c r="I531" s="32"/>
      <c r="J531" s="32"/>
      <c r="K531" s="32"/>
      <c r="L531" s="32"/>
    </row>
    <row r="532" spans="2:12" s="29" customFormat="1" x14ac:dyDescent="0.25">
      <c r="B532" s="28"/>
      <c r="C532"/>
      <c r="E532" s="30"/>
      <c r="F532" s="30"/>
      <c r="G532" s="32"/>
      <c r="H532" s="32"/>
      <c r="I532" s="32"/>
      <c r="J532" s="32"/>
      <c r="K532" s="32"/>
      <c r="L532" s="32"/>
    </row>
    <row r="533" spans="2:12" s="29" customFormat="1" x14ac:dyDescent="0.25">
      <c r="B533" s="28"/>
      <c r="C533"/>
      <c r="E533" s="30"/>
      <c r="F533" s="30"/>
      <c r="G533" s="32"/>
      <c r="H533" s="32"/>
      <c r="I533" s="32"/>
      <c r="J533" s="32"/>
      <c r="K533" s="32"/>
      <c r="L533" s="32"/>
    </row>
    <row r="534" spans="2:12" s="29" customFormat="1" x14ac:dyDescent="0.25">
      <c r="B534" s="28"/>
      <c r="C534"/>
      <c r="E534" s="30"/>
      <c r="F534" s="30"/>
      <c r="G534" s="32"/>
      <c r="H534" s="32"/>
      <c r="I534" s="32"/>
      <c r="J534" s="32"/>
      <c r="K534" s="32"/>
      <c r="L534" s="32"/>
    </row>
    <row r="535" spans="2:12" s="29" customFormat="1" x14ac:dyDescent="0.25">
      <c r="B535" s="28"/>
      <c r="C535"/>
      <c r="E535" s="30"/>
      <c r="F535" s="30"/>
      <c r="G535" s="32"/>
      <c r="H535" s="32"/>
      <c r="I535" s="32"/>
      <c r="J535" s="32"/>
      <c r="K535" s="32"/>
      <c r="L535" s="32"/>
    </row>
    <row r="536" spans="2:12" s="29" customFormat="1" x14ac:dyDescent="0.25">
      <c r="B536" s="28"/>
      <c r="C536"/>
      <c r="E536" s="30"/>
      <c r="F536" s="30"/>
      <c r="G536" s="32"/>
      <c r="H536" s="32"/>
      <c r="I536" s="32"/>
      <c r="J536" s="32"/>
      <c r="K536" s="32"/>
      <c r="L536" s="32"/>
    </row>
    <row r="537" spans="2:12" s="29" customFormat="1" x14ac:dyDescent="0.25">
      <c r="B537" s="28"/>
      <c r="C537"/>
      <c r="E537" s="30"/>
      <c r="F537" s="30"/>
      <c r="G537" s="32"/>
      <c r="H537" s="32"/>
      <c r="I537" s="32"/>
      <c r="J537" s="32"/>
      <c r="K537" s="32"/>
      <c r="L537" s="32"/>
    </row>
    <row r="538" spans="2:12" s="29" customFormat="1" x14ac:dyDescent="0.25">
      <c r="B538" s="28"/>
      <c r="C538"/>
      <c r="E538" s="30"/>
      <c r="F538" s="30"/>
      <c r="G538" s="32"/>
      <c r="H538" s="32"/>
      <c r="I538" s="32"/>
      <c r="J538" s="32"/>
      <c r="K538" s="32"/>
      <c r="L538" s="32"/>
    </row>
    <row r="539" spans="2:12" s="29" customFormat="1" x14ac:dyDescent="0.25">
      <c r="B539" s="28"/>
      <c r="C539"/>
      <c r="E539" s="30"/>
      <c r="F539" s="30"/>
      <c r="G539" s="32"/>
      <c r="H539" s="32"/>
      <c r="I539" s="32"/>
      <c r="J539" s="32"/>
      <c r="K539" s="32"/>
      <c r="L539" s="32"/>
    </row>
    <row r="540" spans="2:12" s="29" customFormat="1" x14ac:dyDescent="0.25">
      <c r="B540" s="28"/>
      <c r="C540"/>
      <c r="E540" s="30"/>
      <c r="F540" s="30"/>
      <c r="G540" s="32"/>
      <c r="H540" s="32"/>
      <c r="I540" s="32"/>
      <c r="J540" s="32"/>
      <c r="K540" s="32"/>
      <c r="L540" s="32"/>
    </row>
    <row r="541" spans="2:12" s="29" customFormat="1" x14ac:dyDescent="0.25">
      <c r="B541" s="28"/>
      <c r="C541"/>
      <c r="E541" s="30"/>
      <c r="F541" s="30"/>
      <c r="G541" s="32"/>
      <c r="H541" s="32"/>
      <c r="I541" s="32"/>
      <c r="J541" s="32"/>
      <c r="K541" s="32"/>
      <c r="L541" s="32"/>
    </row>
    <row r="542" spans="2:12" s="29" customFormat="1" x14ac:dyDescent="0.25">
      <c r="B542" s="28"/>
      <c r="C542"/>
      <c r="E542" s="30"/>
      <c r="F542" s="30"/>
      <c r="G542" s="32"/>
      <c r="H542" s="32"/>
      <c r="I542" s="32"/>
      <c r="J542" s="32"/>
      <c r="K542" s="32"/>
      <c r="L542" s="32"/>
    </row>
    <row r="543" spans="2:12" s="29" customFormat="1" x14ac:dyDescent="0.25">
      <c r="B543" s="28"/>
      <c r="C543"/>
      <c r="E543" s="30"/>
      <c r="F543" s="30"/>
      <c r="G543" s="32"/>
      <c r="H543" s="32"/>
      <c r="I543" s="32"/>
      <c r="J543" s="32"/>
      <c r="K543" s="32"/>
      <c r="L543" s="32"/>
    </row>
    <row r="544" spans="2:12" s="29" customFormat="1" x14ac:dyDescent="0.25">
      <c r="B544" s="28"/>
      <c r="C544"/>
      <c r="E544" s="30"/>
      <c r="F544" s="30"/>
      <c r="G544" s="32"/>
      <c r="H544" s="32"/>
      <c r="I544" s="32"/>
      <c r="J544" s="32"/>
      <c r="K544" s="32"/>
      <c r="L544" s="32"/>
    </row>
    <row r="545" spans="2:12" s="29" customFormat="1" x14ac:dyDescent="0.25">
      <c r="B545" s="28"/>
      <c r="C545"/>
      <c r="E545" s="30"/>
      <c r="F545" s="30"/>
      <c r="G545" s="32"/>
      <c r="H545" s="32"/>
      <c r="I545" s="32"/>
      <c r="J545" s="32"/>
      <c r="K545" s="32"/>
      <c r="L545" s="32"/>
    </row>
    <row r="546" spans="2:12" s="29" customFormat="1" x14ac:dyDescent="0.25">
      <c r="B546" s="28"/>
      <c r="C546"/>
      <c r="E546" s="30"/>
      <c r="F546" s="30"/>
      <c r="G546" s="32"/>
      <c r="H546" s="32"/>
      <c r="I546" s="32"/>
      <c r="J546" s="32"/>
      <c r="K546" s="32"/>
      <c r="L546" s="32"/>
    </row>
    <row r="547" spans="2:12" s="29" customFormat="1" x14ac:dyDescent="0.25">
      <c r="B547" s="28"/>
      <c r="C547"/>
      <c r="E547" s="30"/>
      <c r="F547" s="30"/>
      <c r="G547" s="32"/>
      <c r="H547" s="32"/>
      <c r="I547" s="32"/>
      <c r="J547" s="32"/>
      <c r="K547" s="32"/>
      <c r="L547" s="32"/>
    </row>
    <row r="548" spans="2:12" s="29" customFormat="1" x14ac:dyDescent="0.25">
      <c r="B548" s="28"/>
      <c r="C548"/>
      <c r="E548" s="30"/>
      <c r="F548" s="30"/>
      <c r="G548" s="32"/>
      <c r="H548" s="32"/>
      <c r="I548" s="32"/>
      <c r="J548" s="32"/>
      <c r="K548" s="32"/>
      <c r="L548" s="32"/>
    </row>
    <row r="549" spans="2:12" s="29" customFormat="1" x14ac:dyDescent="0.25">
      <c r="B549" s="28"/>
      <c r="C549"/>
      <c r="E549" s="30"/>
      <c r="F549" s="30"/>
      <c r="G549" s="32"/>
      <c r="H549" s="32"/>
      <c r="I549" s="32"/>
      <c r="J549" s="32"/>
      <c r="K549" s="32"/>
      <c r="L549" s="32"/>
    </row>
    <row r="550" spans="2:12" s="29" customFormat="1" x14ac:dyDescent="0.25">
      <c r="B550" s="28"/>
      <c r="C550"/>
      <c r="E550" s="30"/>
      <c r="F550" s="30"/>
      <c r="G550" s="32"/>
      <c r="H550" s="32"/>
      <c r="I550" s="32"/>
      <c r="J550" s="32"/>
      <c r="K550" s="32"/>
      <c r="L550" s="32"/>
    </row>
    <row r="551" spans="2:12" s="29" customFormat="1" x14ac:dyDescent="0.25">
      <c r="B551" s="28"/>
      <c r="C551"/>
      <c r="E551" s="30"/>
      <c r="F551" s="30"/>
      <c r="G551" s="32"/>
      <c r="H551" s="32"/>
      <c r="I551" s="32"/>
      <c r="J551" s="32"/>
      <c r="K551" s="32"/>
      <c r="L551" s="32"/>
    </row>
    <row r="552" spans="2:12" s="29" customFormat="1" x14ac:dyDescent="0.25">
      <c r="B552" s="28"/>
      <c r="C552"/>
      <c r="E552" s="30"/>
      <c r="F552" s="30"/>
      <c r="G552" s="32"/>
      <c r="H552" s="32"/>
      <c r="I552" s="32"/>
      <c r="J552" s="32"/>
      <c r="K552" s="32"/>
      <c r="L552" s="32"/>
    </row>
    <row r="553" spans="2:12" s="29" customFormat="1" x14ac:dyDescent="0.25">
      <c r="B553" s="28"/>
      <c r="C553"/>
      <c r="E553" s="30"/>
      <c r="F553" s="30"/>
      <c r="G553" s="32"/>
      <c r="H553" s="32"/>
      <c r="I553" s="32"/>
      <c r="J553" s="32"/>
      <c r="K553" s="32"/>
      <c r="L553" s="32"/>
    </row>
    <row r="554" spans="2:12" s="29" customFormat="1" x14ac:dyDescent="0.25">
      <c r="B554" s="28"/>
      <c r="C554"/>
      <c r="E554" s="30"/>
      <c r="F554" s="30"/>
      <c r="G554" s="32"/>
      <c r="H554" s="32"/>
      <c r="I554" s="32"/>
      <c r="J554" s="32"/>
      <c r="K554" s="32"/>
      <c r="L554" s="32"/>
    </row>
    <row r="555" spans="2:12" s="29" customFormat="1" x14ac:dyDescent="0.25">
      <c r="B555" s="28"/>
      <c r="C555"/>
      <c r="E555" s="30"/>
      <c r="F555" s="30"/>
      <c r="G555" s="32"/>
      <c r="H555" s="32"/>
      <c r="I555" s="32"/>
      <c r="J555" s="32"/>
      <c r="K555" s="32"/>
      <c r="L555" s="32"/>
    </row>
    <row r="556" spans="2:12" s="29" customFormat="1" x14ac:dyDescent="0.25">
      <c r="B556" s="28"/>
      <c r="C556"/>
      <c r="E556" s="30"/>
      <c r="F556" s="30"/>
      <c r="G556" s="32"/>
      <c r="H556" s="32"/>
      <c r="I556" s="32"/>
      <c r="J556" s="32"/>
      <c r="K556" s="32"/>
      <c r="L556" s="32"/>
    </row>
    <row r="557" spans="2:12" s="29" customFormat="1" x14ac:dyDescent="0.25">
      <c r="B557" s="28"/>
      <c r="C557"/>
      <c r="E557" s="30"/>
      <c r="F557" s="30"/>
      <c r="G557" s="32"/>
      <c r="H557" s="32"/>
      <c r="I557" s="32"/>
      <c r="J557" s="32"/>
      <c r="K557" s="32"/>
      <c r="L557" s="32"/>
    </row>
    <row r="558" spans="2:12" s="29" customFormat="1" x14ac:dyDescent="0.25">
      <c r="B558" s="28"/>
      <c r="C558"/>
      <c r="E558" s="30"/>
      <c r="F558" s="30"/>
      <c r="G558" s="32"/>
      <c r="H558" s="32"/>
      <c r="I558" s="32"/>
      <c r="J558" s="32"/>
      <c r="K558" s="32"/>
      <c r="L558" s="32"/>
    </row>
    <row r="559" spans="2:12" s="29" customFormat="1" x14ac:dyDescent="0.25">
      <c r="B559" s="28"/>
      <c r="C559"/>
      <c r="E559" s="30"/>
      <c r="F559" s="30"/>
      <c r="G559" s="32"/>
      <c r="H559" s="32"/>
      <c r="I559" s="32"/>
      <c r="J559" s="32"/>
      <c r="K559" s="32"/>
      <c r="L559" s="32"/>
    </row>
    <row r="560" spans="2:12" s="29" customFormat="1" x14ac:dyDescent="0.25">
      <c r="B560" s="28"/>
      <c r="C560"/>
      <c r="E560" s="30"/>
      <c r="F560" s="30"/>
      <c r="G560" s="32"/>
      <c r="H560" s="32"/>
      <c r="I560" s="32"/>
      <c r="J560" s="32"/>
      <c r="K560" s="32"/>
      <c r="L560" s="32"/>
    </row>
    <row r="561" spans="2:12" s="29" customFormat="1" x14ac:dyDescent="0.25">
      <c r="B561" s="28"/>
      <c r="C561"/>
      <c r="E561" s="30"/>
      <c r="F561" s="30"/>
      <c r="G561" s="32"/>
      <c r="H561" s="32"/>
      <c r="I561" s="32"/>
      <c r="J561" s="32"/>
      <c r="K561" s="32"/>
      <c r="L561" s="32"/>
    </row>
    <row r="562" spans="2:12" s="29" customFormat="1" x14ac:dyDescent="0.25">
      <c r="B562" s="28"/>
      <c r="C562"/>
      <c r="E562" s="30"/>
      <c r="F562" s="30"/>
      <c r="G562" s="32"/>
      <c r="H562" s="32"/>
      <c r="I562" s="32"/>
      <c r="J562" s="32"/>
      <c r="K562" s="32"/>
      <c r="L562" s="32"/>
    </row>
    <row r="563" spans="2:12" s="29" customFormat="1" x14ac:dyDescent="0.25">
      <c r="B563" s="28"/>
      <c r="C563"/>
      <c r="E563" s="30"/>
      <c r="F563" s="30"/>
      <c r="G563" s="32"/>
      <c r="H563" s="32"/>
      <c r="I563" s="32"/>
      <c r="J563" s="32"/>
      <c r="K563" s="32"/>
      <c r="L563" s="32"/>
    </row>
    <row r="564" spans="2:12" s="29" customFormat="1" x14ac:dyDescent="0.25">
      <c r="B564" s="28"/>
      <c r="C564"/>
      <c r="E564" s="30"/>
      <c r="F564" s="30"/>
      <c r="G564" s="32"/>
      <c r="H564" s="32"/>
      <c r="I564" s="32"/>
      <c r="J564" s="32"/>
      <c r="K564" s="32"/>
      <c r="L564" s="32"/>
    </row>
    <row r="565" spans="2:12" s="29" customFormat="1" x14ac:dyDescent="0.25">
      <c r="B565" s="28"/>
      <c r="C565"/>
      <c r="E565" s="30"/>
      <c r="F565" s="30"/>
      <c r="G565" s="32"/>
      <c r="H565" s="32"/>
      <c r="I565" s="32"/>
      <c r="J565" s="32"/>
      <c r="K565" s="32"/>
      <c r="L565" s="32"/>
    </row>
    <row r="566" spans="2:12" s="29" customFormat="1" x14ac:dyDescent="0.25">
      <c r="B566" s="28"/>
      <c r="C566"/>
      <c r="E566" s="30"/>
      <c r="F566" s="30"/>
      <c r="G566" s="32"/>
      <c r="H566" s="32"/>
      <c r="I566" s="32"/>
      <c r="J566" s="32"/>
      <c r="K566" s="32"/>
      <c r="L566" s="32"/>
    </row>
    <row r="567" spans="2:12" s="29" customFormat="1" x14ac:dyDescent="0.25">
      <c r="B567" s="28"/>
      <c r="C567"/>
      <c r="E567" s="30"/>
      <c r="F567" s="30"/>
      <c r="G567" s="32"/>
      <c r="H567" s="32"/>
      <c r="I567" s="32"/>
      <c r="J567" s="32"/>
      <c r="K567" s="32"/>
      <c r="L567" s="32"/>
    </row>
    <row r="568" spans="2:12" s="29" customFormat="1" x14ac:dyDescent="0.25">
      <c r="B568" s="28"/>
      <c r="C568"/>
      <c r="E568" s="30"/>
      <c r="F568" s="30"/>
      <c r="G568" s="32"/>
      <c r="H568" s="32"/>
      <c r="I568" s="32"/>
      <c r="J568" s="32"/>
      <c r="K568" s="32"/>
      <c r="L568" s="32"/>
    </row>
    <row r="569" spans="2:12" s="29" customFormat="1" x14ac:dyDescent="0.25">
      <c r="B569" s="28"/>
      <c r="C569"/>
      <c r="E569" s="30"/>
      <c r="F569" s="30"/>
      <c r="G569" s="32"/>
      <c r="H569" s="32"/>
      <c r="I569" s="32"/>
      <c r="J569" s="32"/>
      <c r="K569" s="32"/>
      <c r="L569" s="32"/>
    </row>
    <row r="570" spans="2:12" s="29" customFormat="1" x14ac:dyDescent="0.25">
      <c r="B570" s="28"/>
      <c r="C570"/>
      <c r="E570" s="30"/>
      <c r="F570" s="30"/>
      <c r="G570" s="32"/>
      <c r="H570" s="32"/>
      <c r="I570" s="32"/>
      <c r="J570" s="32"/>
      <c r="K570" s="32"/>
      <c r="L570" s="32"/>
    </row>
    <row r="571" spans="2:12" s="29" customFormat="1" x14ac:dyDescent="0.25">
      <c r="B571" s="28"/>
      <c r="C571"/>
      <c r="E571" s="30"/>
      <c r="F571" s="30"/>
      <c r="G571" s="32"/>
      <c r="H571" s="32"/>
      <c r="I571" s="32"/>
      <c r="J571" s="32"/>
      <c r="K571" s="32"/>
      <c r="L571" s="32"/>
    </row>
    <row r="572" spans="2:12" s="29" customFormat="1" x14ac:dyDescent="0.25">
      <c r="B572" s="28"/>
      <c r="C572"/>
      <c r="E572" s="30"/>
      <c r="F572" s="30"/>
      <c r="G572" s="32"/>
      <c r="H572" s="32"/>
      <c r="I572" s="32"/>
      <c r="J572" s="32"/>
      <c r="K572" s="32"/>
      <c r="L572" s="32"/>
    </row>
    <row r="573" spans="2:12" s="29" customFormat="1" x14ac:dyDescent="0.25">
      <c r="B573" s="28"/>
      <c r="C573"/>
      <c r="E573" s="30"/>
      <c r="F573" s="30"/>
      <c r="G573" s="32"/>
      <c r="H573" s="32"/>
      <c r="I573" s="32"/>
      <c r="J573" s="32"/>
      <c r="K573" s="32"/>
      <c r="L573" s="32"/>
    </row>
    <row r="574" spans="2:12" s="29" customFormat="1" x14ac:dyDescent="0.25">
      <c r="B574" s="28"/>
      <c r="C574"/>
      <c r="E574" s="30"/>
      <c r="F574" s="30"/>
      <c r="G574" s="32"/>
      <c r="H574" s="32"/>
      <c r="I574" s="32"/>
      <c r="J574" s="32"/>
      <c r="K574" s="32"/>
      <c r="L574" s="32"/>
    </row>
    <row r="575" spans="2:12" s="29" customFormat="1" x14ac:dyDescent="0.25">
      <c r="B575" s="28"/>
      <c r="C575"/>
      <c r="E575" s="30"/>
      <c r="F575" s="30"/>
      <c r="G575" s="32"/>
      <c r="H575" s="32"/>
      <c r="I575" s="32"/>
      <c r="J575" s="32"/>
      <c r="K575" s="32"/>
      <c r="L575" s="32"/>
    </row>
    <row r="576" spans="2:12" s="29" customFormat="1" x14ac:dyDescent="0.25">
      <c r="B576" s="28"/>
      <c r="C576"/>
      <c r="E576" s="30"/>
      <c r="F576" s="30"/>
      <c r="G576" s="32"/>
      <c r="H576" s="32"/>
      <c r="I576" s="32"/>
      <c r="J576" s="32"/>
      <c r="K576" s="32"/>
      <c r="L576" s="32"/>
    </row>
    <row r="577" spans="2:12" s="29" customFormat="1" x14ac:dyDescent="0.25">
      <c r="B577" s="28"/>
      <c r="C577"/>
      <c r="E577" s="30"/>
      <c r="F577" s="30"/>
      <c r="G577" s="32"/>
      <c r="H577" s="32"/>
      <c r="I577" s="32"/>
      <c r="J577" s="32"/>
      <c r="K577" s="32"/>
      <c r="L577" s="32"/>
    </row>
    <row r="578" spans="2:12" s="29" customFormat="1" x14ac:dyDescent="0.25">
      <c r="B578" s="28"/>
      <c r="C578"/>
      <c r="E578" s="30"/>
      <c r="F578" s="30"/>
      <c r="G578" s="32"/>
      <c r="H578" s="32"/>
      <c r="I578" s="32"/>
      <c r="J578" s="32"/>
      <c r="K578" s="32"/>
      <c r="L578" s="32"/>
    </row>
    <row r="579" spans="2:12" s="29" customFormat="1" x14ac:dyDescent="0.25">
      <c r="B579" s="28"/>
      <c r="C579"/>
      <c r="E579" s="30"/>
      <c r="F579" s="30"/>
      <c r="G579" s="32"/>
      <c r="H579" s="32"/>
      <c r="I579" s="32"/>
      <c r="J579" s="32"/>
      <c r="K579" s="32"/>
      <c r="L579" s="32"/>
    </row>
    <row r="580" spans="2:12" s="29" customFormat="1" x14ac:dyDescent="0.25">
      <c r="B580" s="28"/>
      <c r="C580"/>
      <c r="E580" s="30"/>
      <c r="F580" s="30"/>
      <c r="G580" s="32"/>
      <c r="H580" s="32"/>
      <c r="I580" s="32"/>
      <c r="J580" s="32"/>
      <c r="K580" s="32"/>
      <c r="L580" s="32"/>
    </row>
    <row r="581" spans="2:12" s="29" customFormat="1" x14ac:dyDescent="0.25">
      <c r="B581" s="28"/>
      <c r="C581"/>
      <c r="E581" s="30"/>
      <c r="F581" s="30"/>
      <c r="G581" s="32"/>
      <c r="H581" s="32"/>
      <c r="I581" s="32"/>
      <c r="J581" s="32"/>
      <c r="K581" s="32"/>
      <c r="L581" s="32"/>
    </row>
    <row r="582" spans="2:12" s="29" customFormat="1" x14ac:dyDescent="0.25">
      <c r="B582" s="28"/>
      <c r="C582"/>
      <c r="E582" s="30"/>
      <c r="F582" s="30"/>
      <c r="G582" s="32"/>
      <c r="H582" s="32"/>
      <c r="I582" s="32"/>
      <c r="J582" s="32"/>
      <c r="K582" s="32"/>
      <c r="L582" s="32"/>
    </row>
    <row r="583" spans="2:12" s="29" customFormat="1" x14ac:dyDescent="0.25">
      <c r="B583" s="28"/>
      <c r="C583"/>
      <c r="E583" s="30"/>
      <c r="F583" s="30"/>
      <c r="G583" s="32"/>
      <c r="H583" s="32"/>
      <c r="I583" s="32"/>
      <c r="J583" s="32"/>
      <c r="K583" s="32"/>
      <c r="L583" s="32"/>
    </row>
    <row r="584" spans="2:12" s="29" customFormat="1" x14ac:dyDescent="0.25">
      <c r="B584" s="28"/>
      <c r="C584"/>
      <c r="E584" s="30"/>
      <c r="F584" s="30"/>
      <c r="G584" s="32"/>
      <c r="H584" s="32"/>
      <c r="I584" s="32"/>
      <c r="J584" s="32"/>
      <c r="K584" s="32"/>
      <c r="L584" s="32"/>
    </row>
    <row r="585" spans="2:12" s="29" customFormat="1" x14ac:dyDescent="0.25">
      <c r="B585" s="28"/>
      <c r="C585"/>
      <c r="E585" s="30"/>
      <c r="F585" s="30"/>
      <c r="G585" s="32"/>
      <c r="H585" s="32"/>
      <c r="I585" s="32"/>
      <c r="J585" s="32"/>
      <c r="K585" s="32"/>
      <c r="L585" s="32"/>
    </row>
    <row r="586" spans="2:12" s="29" customFormat="1" x14ac:dyDescent="0.25">
      <c r="B586" s="28"/>
      <c r="C586"/>
      <c r="E586" s="30"/>
      <c r="F586" s="30"/>
      <c r="G586" s="32"/>
      <c r="H586" s="32"/>
      <c r="I586" s="32"/>
      <c r="J586" s="32"/>
      <c r="K586" s="32"/>
      <c r="L586" s="32"/>
    </row>
    <row r="587" spans="2:12" s="29" customFormat="1" x14ac:dyDescent="0.25">
      <c r="B587" s="28"/>
      <c r="C587"/>
      <c r="E587" s="30"/>
      <c r="F587" s="30"/>
      <c r="G587" s="32"/>
      <c r="H587" s="32"/>
      <c r="I587" s="32"/>
      <c r="J587" s="32"/>
      <c r="K587" s="32"/>
      <c r="L587" s="32"/>
    </row>
    <row r="588" spans="2:12" s="29" customFormat="1" x14ac:dyDescent="0.25">
      <c r="B588" s="28"/>
      <c r="C588"/>
      <c r="E588" s="30"/>
      <c r="F588" s="30"/>
      <c r="G588" s="32"/>
      <c r="H588" s="32"/>
      <c r="I588" s="32"/>
      <c r="J588" s="32"/>
      <c r="K588" s="32"/>
      <c r="L588" s="32"/>
    </row>
    <row r="589" spans="2:12" s="29" customFormat="1" x14ac:dyDescent="0.25">
      <c r="B589" s="28"/>
      <c r="C589"/>
      <c r="E589" s="30"/>
      <c r="F589" s="30"/>
      <c r="G589" s="32"/>
      <c r="H589" s="32"/>
      <c r="I589" s="32"/>
      <c r="J589" s="32"/>
      <c r="K589" s="32"/>
      <c r="L589" s="32"/>
    </row>
    <row r="590" spans="2:12" s="29" customFormat="1" x14ac:dyDescent="0.25">
      <c r="B590" s="28"/>
      <c r="C590"/>
      <c r="E590" s="30"/>
      <c r="F590" s="30"/>
      <c r="G590" s="32"/>
      <c r="H590" s="32"/>
      <c r="I590" s="32"/>
      <c r="J590" s="32"/>
      <c r="K590" s="32"/>
      <c r="L590" s="32"/>
    </row>
    <row r="591" spans="2:12" s="29" customFormat="1" x14ac:dyDescent="0.25">
      <c r="B591" s="28"/>
      <c r="C591"/>
      <c r="E591" s="30"/>
      <c r="F591" s="30"/>
      <c r="G591" s="32"/>
      <c r="H591" s="32"/>
      <c r="I591" s="32"/>
      <c r="J591" s="32"/>
      <c r="K591" s="32"/>
      <c r="L591" s="32"/>
    </row>
    <row r="592" spans="2:12" s="29" customFormat="1" x14ac:dyDescent="0.25">
      <c r="B592" s="28"/>
      <c r="C592"/>
      <c r="E592" s="30"/>
      <c r="F592" s="30"/>
      <c r="G592" s="32"/>
      <c r="H592" s="32"/>
      <c r="I592" s="32"/>
      <c r="J592" s="32"/>
      <c r="K592" s="32"/>
      <c r="L592" s="32"/>
    </row>
    <row r="593" spans="2:12" s="29" customFormat="1" x14ac:dyDescent="0.25">
      <c r="B593" s="28"/>
      <c r="C593"/>
      <c r="E593" s="30"/>
      <c r="F593" s="30"/>
      <c r="G593" s="32"/>
      <c r="H593" s="32"/>
      <c r="I593" s="32"/>
      <c r="J593" s="32"/>
      <c r="K593" s="32"/>
      <c r="L593" s="32"/>
    </row>
    <row r="594" spans="2:12" s="29" customFormat="1" x14ac:dyDescent="0.25">
      <c r="B594" s="28"/>
      <c r="C594"/>
      <c r="E594" s="30"/>
      <c r="F594" s="30"/>
      <c r="G594" s="32"/>
      <c r="H594" s="32"/>
      <c r="I594" s="32"/>
      <c r="J594" s="32"/>
      <c r="K594" s="32"/>
      <c r="L594" s="32"/>
    </row>
    <row r="595" spans="2:12" s="29" customFormat="1" x14ac:dyDescent="0.25">
      <c r="B595" s="28"/>
      <c r="C595"/>
      <c r="E595" s="30"/>
      <c r="F595" s="30"/>
      <c r="G595" s="32"/>
      <c r="H595" s="32"/>
      <c r="I595" s="32"/>
      <c r="J595" s="32"/>
      <c r="K595" s="32"/>
      <c r="L595" s="32"/>
    </row>
    <row r="596" spans="2:12" s="29" customFormat="1" x14ac:dyDescent="0.25">
      <c r="B596" s="28"/>
      <c r="C596"/>
      <c r="E596" s="30"/>
      <c r="F596" s="30"/>
      <c r="G596" s="32"/>
      <c r="H596" s="32"/>
      <c r="I596" s="32"/>
      <c r="J596" s="32"/>
      <c r="K596" s="32"/>
      <c r="L596" s="32"/>
    </row>
    <row r="597" spans="2:12" s="29" customFormat="1" x14ac:dyDescent="0.25">
      <c r="B597" s="28"/>
      <c r="C597"/>
      <c r="E597" s="30"/>
      <c r="F597" s="30"/>
      <c r="G597" s="32"/>
      <c r="H597" s="32"/>
      <c r="I597" s="32"/>
      <c r="J597" s="32"/>
      <c r="K597" s="32"/>
      <c r="L597" s="32"/>
    </row>
    <row r="598" spans="2:12" s="29" customFormat="1" x14ac:dyDescent="0.25">
      <c r="B598" s="28"/>
      <c r="C598"/>
      <c r="E598" s="30"/>
      <c r="F598" s="30"/>
      <c r="G598" s="32"/>
      <c r="H598" s="32"/>
      <c r="I598" s="32"/>
      <c r="J598" s="32"/>
      <c r="K598" s="32"/>
      <c r="L598" s="32"/>
    </row>
    <row r="599" spans="2:12" s="29" customFormat="1" x14ac:dyDescent="0.25">
      <c r="B599" s="28"/>
      <c r="C599"/>
      <c r="E599" s="30"/>
      <c r="F599" s="30"/>
      <c r="G599" s="32"/>
      <c r="H599" s="32"/>
      <c r="I599" s="32"/>
      <c r="J599" s="32"/>
      <c r="K599" s="32"/>
      <c r="L599" s="32"/>
    </row>
    <row r="600" spans="2:12" s="29" customFormat="1" x14ac:dyDescent="0.25">
      <c r="B600" s="28"/>
      <c r="C600"/>
      <c r="E600" s="30"/>
      <c r="F600" s="30"/>
      <c r="G600" s="32"/>
      <c r="H600" s="32"/>
      <c r="I600" s="32"/>
      <c r="J600" s="32"/>
      <c r="K600" s="32"/>
      <c r="L600" s="32"/>
    </row>
    <row r="601" spans="2:12" s="29" customFormat="1" x14ac:dyDescent="0.25">
      <c r="B601" s="28"/>
      <c r="C601"/>
      <c r="E601" s="30"/>
      <c r="F601" s="30"/>
      <c r="G601" s="32"/>
      <c r="H601" s="32"/>
      <c r="I601" s="32"/>
      <c r="J601" s="32"/>
      <c r="K601" s="32"/>
      <c r="L601" s="32"/>
    </row>
    <row r="602" spans="2:12" s="29" customFormat="1" x14ac:dyDescent="0.25">
      <c r="B602" s="28"/>
      <c r="C602"/>
      <c r="E602" s="30"/>
      <c r="F602" s="30"/>
      <c r="G602" s="32"/>
      <c r="H602" s="32"/>
      <c r="I602" s="32"/>
      <c r="J602" s="32"/>
      <c r="K602" s="32"/>
      <c r="L602" s="32"/>
    </row>
    <row r="603" spans="2:12" s="29" customFormat="1" x14ac:dyDescent="0.25">
      <c r="B603" s="28"/>
      <c r="C603"/>
      <c r="E603" s="30"/>
      <c r="F603" s="30"/>
      <c r="G603" s="32"/>
      <c r="H603" s="32"/>
      <c r="I603" s="32"/>
      <c r="J603" s="32"/>
      <c r="K603" s="32"/>
      <c r="L603" s="32"/>
    </row>
    <row r="604" spans="2:12" s="29" customFormat="1" x14ac:dyDescent="0.25">
      <c r="B604" s="28"/>
      <c r="C604"/>
      <c r="E604" s="30"/>
      <c r="F604" s="30"/>
      <c r="G604" s="32"/>
      <c r="H604" s="32"/>
      <c r="I604" s="32"/>
      <c r="J604" s="32"/>
      <c r="K604" s="32"/>
      <c r="L604" s="32"/>
    </row>
    <row r="605" spans="2:12" s="29" customFormat="1" x14ac:dyDescent="0.25">
      <c r="B605" s="28"/>
      <c r="C605"/>
      <c r="E605" s="30"/>
      <c r="F605" s="30"/>
      <c r="G605" s="32"/>
      <c r="H605" s="32"/>
      <c r="I605" s="32"/>
      <c r="J605" s="32"/>
      <c r="K605" s="32"/>
      <c r="L605" s="32"/>
    </row>
    <row r="606" spans="2:12" s="29" customFormat="1" x14ac:dyDescent="0.25">
      <c r="B606" s="28"/>
      <c r="C606"/>
      <c r="E606" s="30"/>
      <c r="F606" s="30"/>
      <c r="G606" s="32"/>
      <c r="H606" s="32"/>
      <c r="I606" s="32"/>
      <c r="J606" s="32"/>
      <c r="K606" s="32"/>
      <c r="L606" s="32"/>
    </row>
    <row r="607" spans="2:12" s="29" customFormat="1" x14ac:dyDescent="0.25">
      <c r="B607" s="28"/>
      <c r="C607"/>
      <c r="E607" s="30"/>
      <c r="F607" s="30"/>
      <c r="G607" s="32"/>
      <c r="H607" s="32"/>
      <c r="I607" s="32"/>
      <c r="J607" s="32"/>
      <c r="K607" s="32"/>
      <c r="L607" s="32"/>
    </row>
    <row r="608" spans="2:12" s="29" customFormat="1" x14ac:dyDescent="0.25">
      <c r="B608" s="28"/>
      <c r="C608"/>
      <c r="E608" s="30"/>
      <c r="F608" s="30"/>
      <c r="G608" s="32"/>
      <c r="H608" s="32"/>
      <c r="I608" s="32"/>
      <c r="J608" s="32"/>
      <c r="K608" s="32"/>
      <c r="L608" s="32"/>
    </row>
    <row r="609" spans="2:12" s="29" customFormat="1" x14ac:dyDescent="0.25">
      <c r="B609" s="28"/>
      <c r="C609"/>
      <c r="E609" s="30"/>
      <c r="F609" s="30"/>
      <c r="G609" s="32"/>
      <c r="H609" s="32"/>
      <c r="I609" s="32"/>
      <c r="J609" s="32"/>
      <c r="K609" s="32"/>
      <c r="L609" s="32"/>
    </row>
    <row r="610" spans="2:12" s="29" customFormat="1" x14ac:dyDescent="0.25">
      <c r="B610" s="28"/>
      <c r="C610"/>
      <c r="E610" s="30"/>
      <c r="F610" s="30"/>
      <c r="G610" s="32"/>
      <c r="H610" s="32"/>
      <c r="I610" s="32"/>
      <c r="J610" s="32"/>
      <c r="K610" s="32"/>
      <c r="L610" s="32"/>
    </row>
    <row r="611" spans="2:12" s="29" customFormat="1" x14ac:dyDescent="0.25">
      <c r="B611" s="28"/>
      <c r="C611"/>
      <c r="E611" s="30"/>
      <c r="F611" s="30"/>
      <c r="G611" s="32"/>
      <c r="H611" s="32"/>
      <c r="I611" s="32"/>
      <c r="J611" s="32"/>
      <c r="K611" s="32"/>
      <c r="L611" s="32"/>
    </row>
    <row r="612" spans="2:12" s="29" customFormat="1" x14ac:dyDescent="0.25">
      <c r="B612" s="28"/>
      <c r="C612"/>
      <c r="E612" s="30"/>
      <c r="F612" s="30"/>
      <c r="G612" s="32"/>
      <c r="H612" s="32"/>
      <c r="I612" s="32"/>
      <c r="J612" s="32"/>
      <c r="K612" s="32"/>
      <c r="L612" s="32"/>
    </row>
    <row r="613" spans="2:12" s="29" customFormat="1" x14ac:dyDescent="0.25">
      <c r="B613" s="28"/>
      <c r="C613"/>
      <c r="E613" s="30"/>
      <c r="F613" s="30"/>
      <c r="G613" s="32"/>
      <c r="H613" s="32"/>
      <c r="I613" s="32"/>
      <c r="J613" s="32"/>
      <c r="K613" s="32"/>
      <c r="L613" s="32"/>
    </row>
    <row r="614" spans="2:12" s="29" customFormat="1" x14ac:dyDescent="0.25">
      <c r="B614" s="28"/>
      <c r="C614"/>
      <c r="E614" s="30"/>
      <c r="F614" s="30"/>
      <c r="G614" s="32"/>
      <c r="H614" s="32"/>
      <c r="I614" s="32"/>
      <c r="J614" s="32"/>
      <c r="K614" s="32"/>
      <c r="L614" s="32"/>
    </row>
    <row r="615" spans="2:12" s="29" customFormat="1" x14ac:dyDescent="0.25">
      <c r="B615" s="28"/>
      <c r="C615"/>
      <c r="E615" s="30"/>
      <c r="F615" s="30"/>
      <c r="G615" s="32"/>
      <c r="H615" s="32"/>
      <c r="I615" s="32"/>
      <c r="J615" s="32"/>
      <c r="K615" s="32"/>
      <c r="L615" s="32"/>
    </row>
    <row r="616" spans="2:12" s="29" customFormat="1" x14ac:dyDescent="0.25">
      <c r="B616" s="28"/>
      <c r="C616"/>
      <c r="E616" s="30"/>
      <c r="F616" s="30"/>
      <c r="G616" s="32"/>
      <c r="H616" s="32"/>
      <c r="I616" s="32"/>
      <c r="J616" s="32"/>
      <c r="K616" s="32"/>
      <c r="L616" s="32"/>
    </row>
    <row r="617" spans="2:12" s="29" customFormat="1" x14ac:dyDescent="0.25">
      <c r="B617" s="28"/>
      <c r="C617"/>
      <c r="E617" s="30"/>
      <c r="F617" s="30"/>
      <c r="G617" s="32"/>
      <c r="H617" s="32"/>
      <c r="I617" s="32"/>
      <c r="J617" s="32"/>
      <c r="K617" s="32"/>
      <c r="L617" s="32"/>
    </row>
    <row r="618" spans="2:12" s="29" customFormat="1" x14ac:dyDescent="0.25">
      <c r="B618" s="28"/>
      <c r="C618"/>
      <c r="E618" s="30"/>
      <c r="F618" s="30"/>
      <c r="G618" s="32"/>
      <c r="H618" s="32"/>
      <c r="I618" s="32"/>
      <c r="J618" s="32"/>
      <c r="K618" s="32"/>
      <c r="L618" s="32"/>
    </row>
    <row r="619" spans="2:12" s="29" customFormat="1" x14ac:dyDescent="0.25">
      <c r="B619" s="28"/>
      <c r="C619"/>
      <c r="E619" s="30"/>
      <c r="F619" s="30"/>
      <c r="G619" s="32"/>
      <c r="H619" s="32"/>
      <c r="I619" s="32"/>
      <c r="J619" s="32"/>
      <c r="K619" s="32"/>
      <c r="L619" s="32"/>
    </row>
    <row r="620" spans="2:12" s="29" customFormat="1" x14ac:dyDescent="0.25">
      <c r="B620" s="28"/>
      <c r="C620"/>
      <c r="E620" s="30"/>
      <c r="F620" s="30"/>
      <c r="G620" s="32"/>
      <c r="H620" s="32"/>
      <c r="I620" s="32"/>
      <c r="J620" s="32"/>
      <c r="K620" s="32"/>
      <c r="L620" s="32"/>
    </row>
    <row r="621" spans="2:12" s="29" customFormat="1" x14ac:dyDescent="0.25">
      <c r="B621" s="28"/>
      <c r="C621"/>
      <c r="E621" s="30"/>
      <c r="F621" s="30"/>
      <c r="G621" s="32"/>
      <c r="H621" s="32"/>
      <c r="I621" s="32"/>
      <c r="J621" s="32"/>
      <c r="K621" s="32"/>
      <c r="L621" s="32"/>
    </row>
    <row r="622" spans="2:12" s="29" customFormat="1" x14ac:dyDescent="0.25">
      <c r="B622" s="28"/>
      <c r="C622"/>
      <c r="E622" s="30"/>
      <c r="F622" s="30"/>
      <c r="G622" s="32"/>
      <c r="H622" s="32"/>
      <c r="I622" s="32"/>
      <c r="J622" s="32"/>
      <c r="K622" s="32"/>
      <c r="L622" s="32"/>
    </row>
    <row r="623" spans="2:12" s="29" customFormat="1" x14ac:dyDescent="0.25">
      <c r="B623" s="28"/>
      <c r="C623"/>
      <c r="E623" s="30"/>
      <c r="F623" s="30"/>
      <c r="G623" s="32"/>
      <c r="H623" s="32"/>
      <c r="I623" s="32"/>
      <c r="J623" s="32"/>
      <c r="K623" s="32"/>
      <c r="L623" s="32"/>
    </row>
    <row r="624" spans="2:12" s="29" customFormat="1" x14ac:dyDescent="0.25">
      <c r="B624" s="28"/>
      <c r="C624"/>
      <c r="E624" s="30"/>
      <c r="F624" s="30"/>
      <c r="G624" s="32"/>
      <c r="H624" s="32"/>
      <c r="I624" s="32"/>
      <c r="J624" s="32"/>
      <c r="K624" s="32"/>
      <c r="L624" s="32"/>
    </row>
    <row r="625" spans="2:12" s="29" customFormat="1" x14ac:dyDescent="0.25">
      <c r="B625" s="28"/>
      <c r="C625"/>
      <c r="E625" s="30"/>
      <c r="F625" s="30"/>
      <c r="G625" s="32"/>
      <c r="H625" s="32"/>
      <c r="I625" s="32"/>
      <c r="J625" s="32"/>
      <c r="K625" s="32"/>
      <c r="L625" s="32"/>
    </row>
    <row r="626" spans="2:12" s="29" customFormat="1" x14ac:dyDescent="0.25">
      <c r="B626" s="28"/>
      <c r="C626"/>
      <c r="E626" s="30"/>
      <c r="F626" s="30"/>
      <c r="G626" s="32"/>
      <c r="H626" s="32"/>
      <c r="I626" s="32"/>
      <c r="J626" s="32"/>
      <c r="K626" s="32"/>
      <c r="L626" s="32"/>
    </row>
    <row r="627" spans="2:12" s="29" customFormat="1" x14ac:dyDescent="0.25">
      <c r="B627" s="28"/>
      <c r="C627"/>
      <c r="E627" s="30"/>
      <c r="F627" s="30"/>
      <c r="G627" s="32"/>
      <c r="H627" s="32"/>
      <c r="I627" s="32"/>
      <c r="J627" s="32"/>
      <c r="K627" s="32"/>
      <c r="L627" s="32"/>
    </row>
    <row r="628" spans="2:12" s="29" customFormat="1" x14ac:dyDescent="0.25">
      <c r="B628" s="28"/>
      <c r="C628"/>
      <c r="E628" s="30"/>
      <c r="F628" s="30"/>
      <c r="G628" s="32"/>
      <c r="H628" s="32"/>
      <c r="I628" s="32"/>
      <c r="J628" s="32"/>
      <c r="K628" s="32"/>
      <c r="L628" s="32"/>
    </row>
    <row r="629" spans="2:12" s="29" customFormat="1" x14ac:dyDescent="0.25">
      <c r="B629" s="28"/>
      <c r="C629"/>
      <c r="E629" s="30"/>
      <c r="F629" s="30"/>
      <c r="G629" s="32"/>
      <c r="H629" s="32"/>
      <c r="I629" s="32"/>
      <c r="J629" s="32"/>
      <c r="K629" s="32"/>
      <c r="L629" s="32"/>
    </row>
    <row r="630" spans="2:12" s="29" customFormat="1" x14ac:dyDescent="0.25">
      <c r="B630" s="28"/>
      <c r="C630"/>
      <c r="E630" s="30"/>
      <c r="F630" s="30"/>
      <c r="G630" s="32"/>
      <c r="H630" s="32"/>
      <c r="I630" s="32"/>
      <c r="J630" s="32"/>
      <c r="K630" s="32"/>
      <c r="L630" s="32"/>
    </row>
    <row r="631" spans="2:12" s="29" customFormat="1" x14ac:dyDescent="0.25">
      <c r="B631" s="28"/>
      <c r="C631"/>
      <c r="E631" s="30"/>
      <c r="F631" s="30"/>
      <c r="G631" s="32"/>
      <c r="H631" s="32"/>
      <c r="I631" s="32"/>
      <c r="J631" s="32"/>
      <c r="K631" s="32"/>
      <c r="L631" s="32"/>
    </row>
    <row r="632" spans="2:12" s="29" customFormat="1" x14ac:dyDescent="0.25">
      <c r="B632" s="28"/>
      <c r="C632"/>
      <c r="E632" s="30"/>
      <c r="F632" s="30"/>
      <c r="G632" s="32"/>
      <c r="H632" s="32"/>
      <c r="I632" s="32"/>
      <c r="J632" s="32"/>
      <c r="K632" s="32"/>
      <c r="L632" s="32"/>
    </row>
    <row r="633" spans="2:12" s="29" customFormat="1" x14ac:dyDescent="0.25">
      <c r="B633" s="28"/>
      <c r="C633"/>
      <c r="E633" s="30"/>
      <c r="F633" s="30"/>
      <c r="G633" s="32"/>
      <c r="H633" s="32"/>
      <c r="I633" s="32"/>
      <c r="J633" s="32"/>
      <c r="K633" s="32"/>
      <c r="L633" s="32"/>
    </row>
    <row r="634" spans="2:12" s="29" customFormat="1" x14ac:dyDescent="0.25">
      <c r="B634" s="28"/>
      <c r="C634"/>
      <c r="E634" s="30"/>
      <c r="F634" s="30"/>
      <c r="G634" s="32"/>
      <c r="H634" s="32"/>
      <c r="I634" s="32"/>
      <c r="J634" s="32"/>
      <c r="K634" s="32"/>
      <c r="L634" s="32"/>
    </row>
    <row r="635" spans="2:12" s="29" customFormat="1" x14ac:dyDescent="0.25">
      <c r="B635" s="28"/>
      <c r="C635"/>
      <c r="E635" s="30"/>
      <c r="F635" s="30"/>
      <c r="G635" s="32"/>
      <c r="H635" s="32"/>
      <c r="I635" s="32"/>
      <c r="J635" s="32"/>
      <c r="K635" s="32"/>
      <c r="L635" s="32"/>
    </row>
    <row r="636" spans="2:12" s="29" customFormat="1" x14ac:dyDescent="0.25">
      <c r="B636" s="28"/>
      <c r="C636"/>
      <c r="E636" s="30"/>
      <c r="F636" s="30"/>
      <c r="G636" s="32"/>
      <c r="H636" s="32"/>
      <c r="I636" s="32"/>
      <c r="J636" s="32"/>
      <c r="K636" s="32"/>
      <c r="L636" s="32"/>
    </row>
    <row r="637" spans="2:12" s="29" customFormat="1" x14ac:dyDescent="0.25">
      <c r="B637" s="28"/>
      <c r="C637"/>
      <c r="E637" s="30"/>
      <c r="F637" s="30"/>
      <c r="G637" s="32"/>
      <c r="H637" s="32"/>
      <c r="I637" s="32"/>
      <c r="J637" s="32"/>
      <c r="K637" s="32"/>
      <c r="L637" s="32"/>
    </row>
    <row r="638" spans="2:12" s="29" customFormat="1" x14ac:dyDescent="0.25">
      <c r="B638" s="28"/>
      <c r="C638"/>
      <c r="E638" s="30"/>
      <c r="F638" s="30"/>
      <c r="G638" s="32"/>
      <c r="H638" s="32"/>
      <c r="I638" s="32"/>
      <c r="J638" s="32"/>
      <c r="K638" s="32"/>
      <c r="L638" s="32"/>
    </row>
    <row r="639" spans="2:12" s="29" customFormat="1" x14ac:dyDescent="0.25">
      <c r="B639" s="28"/>
      <c r="C639"/>
      <c r="E639" s="30"/>
      <c r="F639" s="30"/>
      <c r="G639" s="32"/>
      <c r="H639" s="32"/>
      <c r="I639" s="32"/>
      <c r="J639" s="32"/>
      <c r="K639" s="32"/>
      <c r="L639" s="32"/>
    </row>
    <row r="640" spans="2:12" s="29" customFormat="1" x14ac:dyDescent="0.25">
      <c r="B640" s="28"/>
      <c r="C640"/>
      <c r="E640" s="30"/>
      <c r="F640" s="30"/>
      <c r="G640" s="32"/>
      <c r="H640" s="32"/>
      <c r="I640" s="32"/>
      <c r="J640" s="32"/>
      <c r="K640" s="32"/>
      <c r="L640" s="32"/>
    </row>
    <row r="641" spans="2:12" s="29" customFormat="1" x14ac:dyDescent="0.25">
      <c r="B641" s="28"/>
      <c r="C641"/>
      <c r="E641" s="30"/>
      <c r="F641" s="30"/>
      <c r="G641" s="32"/>
      <c r="H641" s="32"/>
      <c r="I641" s="32"/>
      <c r="J641" s="32"/>
      <c r="K641" s="32"/>
      <c r="L641" s="32"/>
    </row>
    <row r="642" spans="2:12" s="29" customFormat="1" x14ac:dyDescent="0.25">
      <c r="B642" s="28"/>
      <c r="C642"/>
      <c r="E642" s="30"/>
      <c r="F642" s="30"/>
      <c r="G642" s="32"/>
      <c r="H642" s="32"/>
      <c r="I642" s="32"/>
      <c r="J642" s="32"/>
      <c r="K642" s="32"/>
      <c r="L642" s="32"/>
    </row>
    <row r="643" spans="2:12" s="29" customFormat="1" x14ac:dyDescent="0.25">
      <c r="B643" s="28"/>
      <c r="C643"/>
      <c r="E643" s="30"/>
      <c r="F643" s="30"/>
      <c r="G643" s="32"/>
      <c r="H643" s="32"/>
      <c r="I643" s="32"/>
      <c r="J643" s="32"/>
      <c r="K643" s="32"/>
      <c r="L643" s="32"/>
    </row>
    <row r="644" spans="2:12" s="29" customFormat="1" x14ac:dyDescent="0.25">
      <c r="B644" s="28"/>
      <c r="C644"/>
      <c r="E644" s="30"/>
      <c r="F644" s="30"/>
      <c r="G644" s="32"/>
      <c r="H644" s="32"/>
      <c r="I644" s="32"/>
      <c r="J644" s="32"/>
      <c r="K644" s="32"/>
      <c r="L644" s="32"/>
    </row>
    <row r="645" spans="2:12" s="29" customFormat="1" x14ac:dyDescent="0.25">
      <c r="B645" s="28"/>
      <c r="C645"/>
      <c r="E645" s="30"/>
      <c r="F645" s="30"/>
      <c r="G645" s="32"/>
      <c r="H645" s="32"/>
      <c r="I645" s="32"/>
      <c r="J645" s="32"/>
      <c r="K645" s="32"/>
      <c r="L645" s="32"/>
    </row>
    <row r="646" spans="2:12" s="29" customFormat="1" x14ac:dyDescent="0.25">
      <c r="B646" s="28"/>
      <c r="C646"/>
      <c r="E646" s="30"/>
      <c r="F646" s="30"/>
      <c r="G646" s="32"/>
      <c r="H646" s="32"/>
      <c r="I646" s="32"/>
      <c r="J646" s="32"/>
      <c r="K646" s="32"/>
      <c r="L646" s="32"/>
    </row>
    <row r="647" spans="2:12" s="29" customFormat="1" x14ac:dyDescent="0.25">
      <c r="B647" s="28"/>
      <c r="C647"/>
      <c r="E647" s="30"/>
      <c r="F647" s="30"/>
      <c r="G647" s="32"/>
      <c r="H647" s="32"/>
      <c r="I647" s="32"/>
      <c r="J647" s="32"/>
      <c r="K647" s="32"/>
      <c r="L647" s="32"/>
    </row>
    <row r="648" spans="2:12" s="29" customFormat="1" x14ac:dyDescent="0.25">
      <c r="B648" s="28"/>
      <c r="C648"/>
      <c r="E648" s="30"/>
      <c r="F648" s="30"/>
      <c r="G648" s="32"/>
      <c r="H648" s="32"/>
      <c r="I648" s="32"/>
      <c r="J648" s="32"/>
      <c r="K648" s="32"/>
      <c r="L648" s="32"/>
    </row>
    <row r="649" spans="2:12" s="29" customFormat="1" x14ac:dyDescent="0.25">
      <c r="B649" s="28"/>
      <c r="C649"/>
      <c r="E649" s="30"/>
      <c r="F649" s="30"/>
      <c r="G649" s="32"/>
      <c r="H649" s="32"/>
      <c r="I649" s="32"/>
      <c r="J649" s="32"/>
      <c r="K649" s="32"/>
      <c r="L649" s="32"/>
    </row>
    <row r="650" spans="2:12" s="29" customFormat="1" x14ac:dyDescent="0.25">
      <c r="B650" s="28"/>
      <c r="C650"/>
      <c r="E650" s="30"/>
      <c r="F650" s="30"/>
      <c r="G650" s="32"/>
      <c r="H650" s="32"/>
      <c r="I650" s="32"/>
      <c r="J650" s="32"/>
      <c r="K650" s="32"/>
      <c r="L650" s="32"/>
    </row>
    <row r="651" spans="2:12" s="29" customFormat="1" x14ac:dyDescent="0.25">
      <c r="B651" s="28"/>
      <c r="C651"/>
      <c r="E651" s="30"/>
      <c r="F651" s="30"/>
      <c r="G651" s="32"/>
      <c r="H651" s="32"/>
      <c r="I651" s="32"/>
      <c r="J651" s="32"/>
      <c r="K651" s="32"/>
      <c r="L651" s="32"/>
    </row>
    <row r="652" spans="2:12" s="29" customFormat="1" x14ac:dyDescent="0.25">
      <c r="B652" s="28"/>
      <c r="C652"/>
      <c r="E652" s="30"/>
      <c r="F652" s="30"/>
      <c r="G652" s="32"/>
      <c r="H652" s="32"/>
      <c r="I652" s="32"/>
      <c r="J652" s="32"/>
      <c r="K652" s="32"/>
      <c r="L652" s="32"/>
    </row>
    <row r="653" spans="2:12" s="29" customFormat="1" x14ac:dyDescent="0.25">
      <c r="B653" s="28"/>
      <c r="C653"/>
      <c r="E653" s="30"/>
      <c r="F653" s="30"/>
      <c r="G653" s="32"/>
      <c r="H653" s="32"/>
      <c r="I653" s="32"/>
      <c r="J653" s="32"/>
      <c r="K653" s="32"/>
      <c r="L653" s="32"/>
    </row>
    <row r="654" spans="2:12" s="29" customFormat="1" x14ac:dyDescent="0.25">
      <c r="B654" s="28"/>
      <c r="C654"/>
      <c r="E654" s="30"/>
      <c r="F654" s="30"/>
      <c r="G654" s="32"/>
      <c r="H654" s="32"/>
      <c r="I654" s="32"/>
      <c r="J654" s="32"/>
      <c r="K654" s="32"/>
      <c r="L654" s="32"/>
    </row>
    <row r="655" spans="2:12" s="29" customFormat="1" x14ac:dyDescent="0.25">
      <c r="B655" s="28"/>
      <c r="C655"/>
      <c r="E655" s="30"/>
      <c r="F655" s="30"/>
      <c r="G655" s="32"/>
      <c r="H655" s="32"/>
      <c r="I655" s="32"/>
      <c r="J655" s="32"/>
      <c r="K655" s="32"/>
      <c r="L655" s="32"/>
    </row>
    <row r="656" spans="2:12" s="29" customFormat="1" x14ac:dyDescent="0.25">
      <c r="B656" s="28"/>
      <c r="C656"/>
      <c r="E656" s="30"/>
      <c r="F656" s="30"/>
      <c r="G656" s="32"/>
      <c r="H656" s="32"/>
      <c r="I656" s="32"/>
      <c r="J656" s="32"/>
      <c r="K656" s="32"/>
      <c r="L656" s="32"/>
    </row>
    <row r="657" spans="2:12" s="29" customFormat="1" x14ac:dyDescent="0.25">
      <c r="B657" s="28"/>
      <c r="C657"/>
      <c r="E657" s="30"/>
      <c r="F657" s="30"/>
      <c r="G657" s="32"/>
      <c r="H657" s="32"/>
      <c r="I657" s="32"/>
      <c r="J657" s="32"/>
      <c r="K657" s="32"/>
      <c r="L657" s="32"/>
    </row>
    <row r="658" spans="2:12" s="29" customFormat="1" x14ac:dyDescent="0.25">
      <c r="B658" s="28"/>
      <c r="C658"/>
      <c r="E658" s="30"/>
      <c r="F658" s="30"/>
      <c r="G658" s="32"/>
      <c r="H658" s="32"/>
      <c r="I658" s="32"/>
      <c r="J658" s="32"/>
      <c r="K658" s="32"/>
      <c r="L658" s="32"/>
    </row>
    <row r="659" spans="2:12" s="29" customFormat="1" x14ac:dyDescent="0.25">
      <c r="B659" s="28"/>
      <c r="C659"/>
      <c r="E659" s="30"/>
      <c r="F659" s="30"/>
      <c r="G659" s="32"/>
      <c r="H659" s="32"/>
      <c r="I659" s="32"/>
      <c r="J659" s="32"/>
      <c r="K659" s="32"/>
      <c r="L659" s="32"/>
    </row>
    <row r="660" spans="2:12" s="29" customFormat="1" x14ac:dyDescent="0.25">
      <c r="B660" s="28"/>
      <c r="C660"/>
      <c r="E660" s="30"/>
      <c r="F660" s="30"/>
      <c r="G660" s="32"/>
      <c r="H660" s="32"/>
      <c r="I660" s="32"/>
      <c r="J660" s="32"/>
      <c r="K660" s="32"/>
      <c r="L660" s="32"/>
    </row>
    <row r="661" spans="2:12" s="29" customFormat="1" x14ac:dyDescent="0.25">
      <c r="B661" s="28"/>
      <c r="C661"/>
      <c r="E661" s="30"/>
      <c r="F661" s="30"/>
      <c r="G661" s="32"/>
      <c r="H661" s="32"/>
      <c r="I661" s="32"/>
      <c r="J661" s="32"/>
      <c r="K661" s="32"/>
      <c r="L661" s="32"/>
    </row>
    <row r="662" spans="2:12" s="29" customFormat="1" x14ac:dyDescent="0.25">
      <c r="B662" s="28"/>
      <c r="C662"/>
      <c r="E662" s="30"/>
      <c r="F662" s="30"/>
      <c r="G662" s="32"/>
      <c r="H662" s="32"/>
      <c r="I662" s="32"/>
      <c r="J662" s="32"/>
      <c r="K662" s="32"/>
      <c r="L662" s="32"/>
    </row>
    <row r="663" spans="2:12" s="29" customFormat="1" x14ac:dyDescent="0.25">
      <c r="B663" s="28"/>
      <c r="C663"/>
      <c r="E663" s="30"/>
      <c r="F663" s="30"/>
      <c r="G663" s="32"/>
      <c r="H663" s="32"/>
      <c r="I663" s="32"/>
      <c r="J663" s="32"/>
      <c r="K663" s="32"/>
      <c r="L663" s="32"/>
    </row>
    <row r="664" spans="2:12" s="29" customFormat="1" x14ac:dyDescent="0.25">
      <c r="B664" s="28"/>
      <c r="C664"/>
      <c r="E664" s="30"/>
      <c r="F664" s="30"/>
      <c r="G664" s="32"/>
      <c r="H664" s="32"/>
      <c r="I664" s="32"/>
      <c r="J664" s="32"/>
      <c r="K664" s="32"/>
      <c r="L664" s="32"/>
    </row>
    <row r="665" spans="2:12" s="29" customFormat="1" x14ac:dyDescent="0.25">
      <c r="B665" s="28"/>
      <c r="C665"/>
      <c r="E665" s="30"/>
      <c r="F665" s="30"/>
      <c r="G665" s="32"/>
      <c r="H665" s="32"/>
      <c r="I665" s="32"/>
      <c r="J665" s="32"/>
      <c r="K665" s="32"/>
      <c r="L665" s="32"/>
    </row>
    <row r="666" spans="2:12" s="29" customFormat="1" x14ac:dyDescent="0.25">
      <c r="B666" s="28"/>
      <c r="C666"/>
      <c r="E666" s="30"/>
      <c r="F666" s="30"/>
      <c r="G666" s="32"/>
      <c r="H666" s="32"/>
      <c r="I666" s="32"/>
      <c r="J666" s="32"/>
      <c r="K666" s="32"/>
      <c r="L666" s="32"/>
    </row>
    <row r="667" spans="2:12" s="29" customFormat="1" x14ac:dyDescent="0.25">
      <c r="B667" s="28"/>
      <c r="C667"/>
      <c r="E667" s="30"/>
      <c r="F667" s="30"/>
      <c r="G667" s="32"/>
      <c r="H667" s="32"/>
      <c r="I667" s="32"/>
      <c r="J667" s="32"/>
      <c r="K667" s="32"/>
      <c r="L667" s="32"/>
    </row>
    <row r="668" spans="2:12" s="29" customFormat="1" x14ac:dyDescent="0.25">
      <c r="B668" s="28"/>
      <c r="C668"/>
      <c r="E668" s="30"/>
      <c r="F668" s="30"/>
      <c r="G668" s="32"/>
      <c r="H668" s="32"/>
      <c r="I668" s="32"/>
      <c r="J668" s="32"/>
      <c r="K668" s="32"/>
      <c r="L668" s="32"/>
    </row>
    <row r="669" spans="2:12" s="29" customFormat="1" x14ac:dyDescent="0.25">
      <c r="B669" s="28"/>
      <c r="C669"/>
      <c r="E669" s="30"/>
      <c r="F669" s="30"/>
      <c r="G669" s="32"/>
      <c r="H669" s="32"/>
      <c r="I669" s="32"/>
      <c r="J669" s="32"/>
      <c r="K669" s="32"/>
      <c r="L669" s="32"/>
    </row>
    <row r="670" spans="2:12" s="29" customFormat="1" x14ac:dyDescent="0.25">
      <c r="B670" s="28"/>
      <c r="C670"/>
      <c r="E670" s="30"/>
      <c r="F670" s="30"/>
      <c r="G670" s="32"/>
      <c r="H670" s="32"/>
      <c r="I670" s="32"/>
      <c r="J670" s="32"/>
      <c r="K670" s="32"/>
      <c r="L670" s="32"/>
    </row>
    <row r="671" spans="2:12" s="29" customFormat="1" x14ac:dyDescent="0.25">
      <c r="B671" s="28"/>
      <c r="C671"/>
      <c r="E671" s="30"/>
      <c r="F671" s="30"/>
      <c r="G671" s="32"/>
      <c r="H671" s="32"/>
      <c r="I671" s="32"/>
      <c r="J671" s="32"/>
      <c r="K671" s="32"/>
      <c r="L671" s="32"/>
    </row>
    <row r="672" spans="2:12" s="29" customFormat="1" x14ac:dyDescent="0.25">
      <c r="B672" s="28"/>
      <c r="C672"/>
      <c r="E672" s="30"/>
      <c r="F672" s="30"/>
      <c r="G672" s="32"/>
      <c r="H672" s="32"/>
      <c r="I672" s="32"/>
      <c r="J672" s="32"/>
      <c r="K672" s="32"/>
      <c r="L672" s="32"/>
    </row>
    <row r="673" spans="2:12" s="29" customFormat="1" x14ac:dyDescent="0.25">
      <c r="B673" s="28"/>
      <c r="C673"/>
      <c r="E673" s="30"/>
      <c r="F673" s="30"/>
      <c r="G673" s="32"/>
      <c r="H673" s="32"/>
      <c r="I673" s="32"/>
      <c r="J673" s="32"/>
      <c r="K673" s="32"/>
      <c r="L673" s="32"/>
    </row>
    <row r="674" spans="2:12" s="29" customFormat="1" x14ac:dyDescent="0.25">
      <c r="B674" s="28"/>
      <c r="C674"/>
      <c r="E674" s="30"/>
      <c r="F674" s="30"/>
      <c r="G674" s="32"/>
      <c r="H674" s="32"/>
      <c r="I674" s="32"/>
      <c r="J674" s="32"/>
      <c r="K674" s="32"/>
      <c r="L674" s="32"/>
    </row>
    <row r="675" spans="2:12" s="29" customFormat="1" x14ac:dyDescent="0.25">
      <c r="B675" s="28"/>
      <c r="C675"/>
      <c r="E675" s="30"/>
      <c r="F675" s="30"/>
      <c r="G675" s="32"/>
      <c r="H675" s="32"/>
      <c r="I675" s="32"/>
      <c r="J675" s="32"/>
      <c r="K675" s="32"/>
      <c r="L675" s="32"/>
    </row>
    <row r="676" spans="2:12" s="29" customFormat="1" x14ac:dyDescent="0.25">
      <c r="B676" s="28"/>
      <c r="C676"/>
      <c r="E676" s="30"/>
      <c r="F676" s="30"/>
      <c r="G676" s="32"/>
      <c r="H676" s="32"/>
      <c r="I676" s="32"/>
      <c r="J676" s="32"/>
      <c r="K676" s="32"/>
      <c r="L676" s="32"/>
    </row>
    <row r="677" spans="2:12" s="29" customFormat="1" x14ac:dyDescent="0.25">
      <c r="B677" s="28"/>
      <c r="C677"/>
      <c r="E677" s="30"/>
      <c r="F677" s="30"/>
      <c r="G677" s="32"/>
      <c r="H677" s="32"/>
      <c r="I677" s="32"/>
      <c r="J677" s="32"/>
      <c r="K677" s="32"/>
      <c r="L677" s="32"/>
    </row>
    <row r="678" spans="2:12" s="29" customFormat="1" x14ac:dyDescent="0.25">
      <c r="B678" s="28"/>
      <c r="C678"/>
      <c r="E678" s="30"/>
      <c r="F678" s="30"/>
      <c r="G678" s="32"/>
      <c r="H678" s="32"/>
      <c r="I678" s="32"/>
      <c r="J678" s="32"/>
      <c r="K678" s="32"/>
      <c r="L678" s="32"/>
    </row>
    <row r="679" spans="2:12" s="29" customFormat="1" x14ac:dyDescent="0.25">
      <c r="B679" s="28"/>
      <c r="C679"/>
      <c r="E679" s="30"/>
      <c r="F679" s="30"/>
      <c r="G679" s="32"/>
      <c r="H679" s="32"/>
      <c r="I679" s="32"/>
      <c r="J679" s="32"/>
      <c r="K679" s="32"/>
      <c r="L679" s="32"/>
    </row>
    <row r="680" spans="2:12" s="29" customFormat="1" x14ac:dyDescent="0.25">
      <c r="B680" s="28"/>
      <c r="C680"/>
      <c r="E680" s="30"/>
      <c r="F680" s="30"/>
      <c r="G680" s="32"/>
      <c r="H680" s="32"/>
      <c r="I680" s="32"/>
      <c r="J680" s="32"/>
      <c r="K680" s="32"/>
      <c r="L680" s="32"/>
    </row>
    <row r="681" spans="2:12" s="29" customFormat="1" x14ac:dyDescent="0.25">
      <c r="B681" s="28"/>
      <c r="C681"/>
      <c r="E681" s="30"/>
      <c r="F681" s="30"/>
      <c r="G681" s="32"/>
      <c r="H681" s="32"/>
      <c r="I681" s="32"/>
      <c r="J681" s="32"/>
      <c r="K681" s="32"/>
      <c r="L681" s="32"/>
    </row>
    <row r="682" spans="2:12" s="29" customFormat="1" x14ac:dyDescent="0.25">
      <c r="B682" s="28"/>
      <c r="C682"/>
      <c r="E682" s="30"/>
      <c r="F682" s="30"/>
      <c r="G682" s="32"/>
      <c r="H682" s="32"/>
      <c r="I682" s="32"/>
      <c r="J682" s="32"/>
      <c r="K682" s="32"/>
      <c r="L682" s="32"/>
    </row>
    <row r="683" spans="2:12" s="29" customFormat="1" x14ac:dyDescent="0.25">
      <c r="B683" s="28"/>
      <c r="C683"/>
      <c r="E683" s="30"/>
      <c r="F683" s="30"/>
      <c r="G683" s="32"/>
      <c r="H683" s="32"/>
      <c r="I683" s="32"/>
      <c r="J683" s="32"/>
      <c r="K683" s="32"/>
      <c r="L683" s="32"/>
    </row>
    <row r="684" spans="2:12" s="29" customFormat="1" x14ac:dyDescent="0.25">
      <c r="B684" s="28"/>
      <c r="C684"/>
      <c r="E684" s="30"/>
      <c r="F684" s="30"/>
      <c r="G684" s="32"/>
      <c r="H684" s="32"/>
      <c r="I684" s="32"/>
      <c r="J684" s="32"/>
      <c r="K684" s="32"/>
      <c r="L684" s="32"/>
    </row>
    <row r="685" spans="2:12" s="29" customFormat="1" x14ac:dyDescent="0.25">
      <c r="B685" s="28"/>
      <c r="C685"/>
      <c r="E685" s="30"/>
      <c r="F685" s="30"/>
      <c r="G685" s="32"/>
      <c r="H685" s="32"/>
      <c r="I685" s="32"/>
      <c r="J685" s="32"/>
      <c r="K685" s="32"/>
      <c r="L685" s="32"/>
    </row>
    <row r="686" spans="2:12" s="29" customFormat="1" x14ac:dyDescent="0.25">
      <c r="B686" s="28"/>
      <c r="C686"/>
      <c r="E686" s="30"/>
      <c r="F686" s="30"/>
      <c r="G686" s="32"/>
      <c r="H686" s="32"/>
      <c r="I686" s="32"/>
      <c r="J686" s="32"/>
      <c r="K686" s="32"/>
      <c r="L686" s="32"/>
    </row>
    <row r="687" spans="2:12" s="29" customFormat="1" x14ac:dyDescent="0.25">
      <c r="B687" s="28"/>
      <c r="C687"/>
      <c r="E687" s="30"/>
      <c r="F687" s="30"/>
      <c r="G687" s="32"/>
      <c r="H687" s="32"/>
      <c r="I687" s="32"/>
      <c r="J687" s="32"/>
      <c r="K687" s="32"/>
      <c r="L687" s="32"/>
    </row>
    <row r="688" spans="2:12" s="29" customFormat="1" x14ac:dyDescent="0.25">
      <c r="B688" s="28"/>
      <c r="C688"/>
      <c r="E688" s="30"/>
      <c r="F688" s="30"/>
      <c r="G688" s="32"/>
      <c r="H688" s="32"/>
      <c r="I688" s="32"/>
      <c r="J688" s="32"/>
      <c r="K688" s="32"/>
      <c r="L688" s="32"/>
    </row>
    <row r="689" spans="2:12" s="29" customFormat="1" x14ac:dyDescent="0.25">
      <c r="B689" s="28"/>
      <c r="C689"/>
      <c r="E689" s="30"/>
      <c r="F689" s="30"/>
      <c r="G689" s="32"/>
      <c r="H689" s="32"/>
      <c r="I689" s="32"/>
      <c r="J689" s="32"/>
      <c r="K689" s="32"/>
      <c r="L689" s="32"/>
    </row>
    <row r="690" spans="2:12" s="29" customFormat="1" x14ac:dyDescent="0.25">
      <c r="B690" s="28"/>
      <c r="C690"/>
      <c r="E690" s="30"/>
      <c r="F690" s="30"/>
      <c r="G690" s="32"/>
      <c r="H690" s="32"/>
      <c r="I690" s="32"/>
      <c r="J690" s="32"/>
      <c r="K690" s="32"/>
      <c r="L690" s="32"/>
    </row>
    <row r="691" spans="2:12" s="29" customFormat="1" x14ac:dyDescent="0.25">
      <c r="B691" s="28"/>
      <c r="C691"/>
      <c r="E691" s="30"/>
      <c r="F691" s="30"/>
      <c r="G691" s="32"/>
      <c r="H691" s="32"/>
      <c r="I691" s="32"/>
      <c r="J691" s="32"/>
      <c r="K691" s="32"/>
      <c r="L691" s="32"/>
    </row>
    <row r="692" spans="2:12" s="29" customFormat="1" x14ac:dyDescent="0.25">
      <c r="B692" s="28"/>
      <c r="C692"/>
      <c r="E692" s="30"/>
      <c r="F692" s="30"/>
      <c r="G692" s="32"/>
      <c r="H692" s="32"/>
      <c r="I692" s="32"/>
      <c r="J692" s="32"/>
      <c r="K692" s="32"/>
      <c r="L692" s="32"/>
    </row>
    <row r="693" spans="2:12" s="29" customFormat="1" x14ac:dyDescent="0.25">
      <c r="B693" s="28"/>
      <c r="C693"/>
      <c r="E693" s="30"/>
      <c r="F693" s="30"/>
      <c r="G693" s="32"/>
      <c r="H693" s="32"/>
      <c r="I693" s="32"/>
      <c r="J693" s="32"/>
      <c r="K693" s="32"/>
      <c r="L693" s="32"/>
    </row>
    <row r="694" spans="2:12" s="29" customFormat="1" x14ac:dyDescent="0.25">
      <c r="B694" s="28"/>
      <c r="C694"/>
      <c r="E694" s="30"/>
      <c r="F694" s="30"/>
      <c r="G694" s="32"/>
      <c r="H694" s="32"/>
      <c r="I694" s="32"/>
      <c r="J694" s="32"/>
      <c r="K694" s="32"/>
      <c r="L694" s="32"/>
    </row>
    <row r="695" spans="2:12" s="29" customFormat="1" x14ac:dyDescent="0.25">
      <c r="B695" s="28"/>
      <c r="C695"/>
      <c r="E695" s="30"/>
      <c r="F695" s="30"/>
      <c r="G695" s="32"/>
      <c r="H695" s="32"/>
      <c r="I695" s="32"/>
      <c r="J695" s="32"/>
      <c r="K695" s="32"/>
      <c r="L695" s="32"/>
    </row>
    <row r="696" spans="2:12" s="29" customFormat="1" x14ac:dyDescent="0.25">
      <c r="B696" s="28"/>
      <c r="C696"/>
      <c r="E696" s="30"/>
      <c r="F696" s="30"/>
      <c r="G696" s="32"/>
      <c r="H696" s="32"/>
      <c r="I696" s="32"/>
      <c r="J696" s="32"/>
      <c r="K696" s="32"/>
      <c r="L696" s="32"/>
    </row>
    <row r="697" spans="2:12" s="29" customFormat="1" x14ac:dyDescent="0.25">
      <c r="B697" s="28"/>
      <c r="C697"/>
      <c r="E697" s="30"/>
      <c r="F697" s="30"/>
      <c r="G697" s="32"/>
      <c r="H697" s="32"/>
      <c r="I697" s="32"/>
      <c r="J697" s="32"/>
      <c r="K697" s="32"/>
      <c r="L697" s="32"/>
    </row>
    <row r="698" spans="2:12" s="29" customFormat="1" x14ac:dyDescent="0.25">
      <c r="B698" s="28"/>
      <c r="C698"/>
      <c r="E698" s="30"/>
      <c r="F698" s="30"/>
      <c r="G698" s="32"/>
      <c r="H698" s="32"/>
      <c r="I698" s="32"/>
      <c r="J698" s="32"/>
      <c r="K698" s="32"/>
      <c r="L698" s="32"/>
    </row>
    <row r="699" spans="2:12" s="29" customFormat="1" x14ac:dyDescent="0.25">
      <c r="B699" s="28"/>
      <c r="C699"/>
      <c r="E699" s="30"/>
      <c r="F699" s="30"/>
      <c r="G699" s="32"/>
      <c r="H699" s="32"/>
      <c r="I699" s="32"/>
      <c r="J699" s="32"/>
      <c r="K699" s="32"/>
      <c r="L699" s="32"/>
    </row>
    <row r="700" spans="2:12" s="29" customFormat="1" x14ac:dyDescent="0.25">
      <c r="B700" s="28"/>
      <c r="C700"/>
      <c r="E700" s="30"/>
      <c r="F700" s="30"/>
      <c r="G700" s="32"/>
      <c r="H700" s="32"/>
      <c r="I700" s="32"/>
      <c r="J700" s="32"/>
      <c r="K700" s="32"/>
      <c r="L700" s="32"/>
    </row>
    <row r="701" spans="2:12" s="29" customFormat="1" x14ac:dyDescent="0.25">
      <c r="B701" s="28"/>
      <c r="C701"/>
      <c r="E701" s="30"/>
      <c r="F701" s="30"/>
      <c r="G701" s="32"/>
      <c r="H701" s="32"/>
      <c r="I701" s="32"/>
      <c r="J701" s="32"/>
      <c r="K701" s="32"/>
      <c r="L701" s="32"/>
    </row>
    <row r="702" spans="2:12" s="29" customFormat="1" x14ac:dyDescent="0.25">
      <c r="B702" s="28"/>
      <c r="C702"/>
      <c r="E702" s="30"/>
      <c r="F702" s="30"/>
      <c r="G702" s="32"/>
      <c r="H702" s="32"/>
      <c r="I702" s="32"/>
      <c r="J702" s="32"/>
      <c r="K702" s="32"/>
      <c r="L702" s="32"/>
    </row>
    <row r="703" spans="2:12" s="29" customFormat="1" x14ac:dyDescent="0.25">
      <c r="B703" s="28"/>
      <c r="C703"/>
      <c r="E703" s="30"/>
      <c r="F703" s="30"/>
      <c r="G703" s="32"/>
      <c r="H703" s="32"/>
      <c r="I703" s="32"/>
      <c r="J703" s="32"/>
      <c r="K703" s="32"/>
      <c r="L703" s="32"/>
    </row>
    <row r="704" spans="2:12" s="29" customFormat="1" x14ac:dyDescent="0.25">
      <c r="B704" s="28"/>
      <c r="C704"/>
      <c r="E704" s="30"/>
      <c r="F704" s="30"/>
      <c r="G704" s="32"/>
      <c r="H704" s="32"/>
      <c r="I704" s="32"/>
      <c r="J704" s="32"/>
      <c r="K704" s="32"/>
      <c r="L704" s="32"/>
    </row>
    <row r="705" spans="2:12" s="29" customFormat="1" x14ac:dyDescent="0.25">
      <c r="B705" s="28"/>
      <c r="C705"/>
      <c r="E705" s="30"/>
      <c r="F705" s="30"/>
      <c r="G705" s="32"/>
      <c r="H705" s="32"/>
      <c r="I705" s="32"/>
      <c r="J705" s="32"/>
      <c r="K705" s="32"/>
      <c r="L705" s="32"/>
    </row>
    <row r="706" spans="2:12" s="29" customFormat="1" x14ac:dyDescent="0.25">
      <c r="B706" s="28"/>
      <c r="C706"/>
      <c r="E706" s="30"/>
      <c r="F706" s="30"/>
      <c r="G706" s="32"/>
      <c r="H706" s="32"/>
      <c r="I706" s="32"/>
      <c r="J706" s="32"/>
      <c r="K706" s="32"/>
      <c r="L706" s="32"/>
    </row>
    <row r="707" spans="2:12" s="29" customFormat="1" x14ac:dyDescent="0.25">
      <c r="B707" s="28"/>
      <c r="C707"/>
      <c r="E707" s="30"/>
      <c r="F707" s="30"/>
      <c r="G707" s="32"/>
      <c r="H707" s="32"/>
      <c r="I707" s="32"/>
      <c r="J707" s="32"/>
      <c r="K707" s="32"/>
      <c r="L707" s="32"/>
    </row>
    <row r="708" spans="2:12" s="29" customFormat="1" x14ac:dyDescent="0.25">
      <c r="B708" s="28"/>
      <c r="C708"/>
      <c r="E708" s="30"/>
      <c r="F708" s="30"/>
      <c r="G708" s="32"/>
      <c r="H708" s="32"/>
      <c r="I708" s="32"/>
      <c r="J708" s="32"/>
      <c r="K708" s="32"/>
      <c r="L708" s="32"/>
    </row>
    <row r="709" spans="2:12" s="29" customFormat="1" x14ac:dyDescent="0.25">
      <c r="B709" s="28"/>
      <c r="C709"/>
      <c r="E709" s="30"/>
      <c r="F709" s="30"/>
      <c r="G709" s="32"/>
      <c r="H709" s="32"/>
      <c r="I709" s="32"/>
      <c r="J709" s="32"/>
      <c r="K709" s="32"/>
      <c r="L709" s="32"/>
    </row>
    <row r="710" spans="2:12" s="29" customFormat="1" x14ac:dyDescent="0.25">
      <c r="B710" s="28"/>
      <c r="C710"/>
      <c r="E710" s="30"/>
      <c r="F710" s="30"/>
      <c r="G710" s="32"/>
      <c r="H710" s="32"/>
      <c r="I710" s="32"/>
      <c r="J710" s="32"/>
      <c r="K710" s="32"/>
      <c r="L710" s="32"/>
    </row>
    <row r="711" spans="2:12" s="29" customFormat="1" x14ac:dyDescent="0.25">
      <c r="B711" s="28"/>
      <c r="C711"/>
      <c r="E711" s="30"/>
      <c r="F711" s="30"/>
      <c r="G711" s="32"/>
      <c r="H711" s="32"/>
      <c r="I711" s="32"/>
      <c r="J711" s="32"/>
      <c r="K711" s="32"/>
      <c r="L711" s="32"/>
    </row>
    <row r="712" spans="2:12" s="29" customFormat="1" x14ac:dyDescent="0.25">
      <c r="B712" s="28"/>
      <c r="C712"/>
      <c r="E712" s="30"/>
      <c r="F712" s="30"/>
      <c r="G712" s="32"/>
      <c r="H712" s="32"/>
      <c r="I712" s="32"/>
      <c r="J712" s="32"/>
      <c r="K712" s="32"/>
      <c r="L712" s="32"/>
    </row>
    <row r="713" spans="2:12" s="29" customFormat="1" x14ac:dyDescent="0.25">
      <c r="B713" s="28"/>
      <c r="C713"/>
      <c r="E713" s="30"/>
      <c r="F713" s="30"/>
      <c r="G713" s="32"/>
      <c r="H713" s="32"/>
      <c r="I713" s="32"/>
      <c r="J713" s="32"/>
      <c r="K713" s="32"/>
      <c r="L713" s="32"/>
    </row>
    <row r="714" spans="2:12" s="29" customFormat="1" x14ac:dyDescent="0.25">
      <c r="B714" s="28"/>
      <c r="C714"/>
      <c r="E714" s="30"/>
      <c r="F714" s="30"/>
      <c r="G714" s="32"/>
      <c r="H714" s="32"/>
      <c r="I714" s="32"/>
      <c r="J714" s="32"/>
      <c r="K714" s="32"/>
      <c r="L714" s="32"/>
    </row>
    <row r="715" spans="2:12" s="29" customFormat="1" x14ac:dyDescent="0.25">
      <c r="B715" s="28"/>
      <c r="C715"/>
      <c r="E715" s="30"/>
      <c r="F715" s="30"/>
      <c r="G715" s="32"/>
      <c r="H715" s="32"/>
      <c r="I715" s="32"/>
      <c r="J715" s="32"/>
      <c r="K715" s="32"/>
      <c r="L715" s="32"/>
    </row>
    <row r="716" spans="2:12" s="29" customFormat="1" x14ac:dyDescent="0.25">
      <c r="B716" s="28"/>
      <c r="C716"/>
      <c r="E716" s="30"/>
      <c r="F716" s="30"/>
      <c r="G716" s="32"/>
      <c r="H716" s="32"/>
      <c r="I716" s="32"/>
      <c r="J716" s="32"/>
      <c r="K716" s="32"/>
      <c r="L716" s="32"/>
    </row>
    <row r="717" spans="2:12" s="29" customFormat="1" x14ac:dyDescent="0.25">
      <c r="B717" s="28"/>
      <c r="C717"/>
      <c r="E717" s="30"/>
      <c r="F717" s="30"/>
      <c r="G717" s="32"/>
      <c r="H717" s="32"/>
      <c r="I717" s="32"/>
      <c r="J717" s="32"/>
      <c r="K717" s="32"/>
      <c r="L717" s="32"/>
    </row>
    <row r="718" spans="2:12" s="29" customFormat="1" x14ac:dyDescent="0.25">
      <c r="B718" s="28"/>
      <c r="C718"/>
      <c r="E718" s="30"/>
      <c r="F718" s="30"/>
      <c r="G718" s="32"/>
      <c r="H718" s="32"/>
      <c r="I718" s="32"/>
      <c r="J718" s="32"/>
      <c r="K718" s="32"/>
      <c r="L718" s="32"/>
    </row>
    <row r="719" spans="2:12" s="29" customFormat="1" x14ac:dyDescent="0.25">
      <c r="B719" s="28"/>
      <c r="C719"/>
      <c r="E719" s="30"/>
      <c r="F719" s="30"/>
      <c r="G719" s="32"/>
      <c r="H719" s="32"/>
      <c r="I719" s="32"/>
      <c r="J719" s="32"/>
      <c r="K719" s="32"/>
      <c r="L719" s="32"/>
    </row>
    <row r="720" spans="2:12" s="29" customFormat="1" x14ac:dyDescent="0.25">
      <c r="B720" s="28"/>
      <c r="C720"/>
      <c r="E720" s="30"/>
      <c r="F720" s="30"/>
      <c r="G720" s="32"/>
      <c r="H720" s="32"/>
      <c r="I720" s="32"/>
      <c r="J720" s="32"/>
      <c r="K720" s="32"/>
      <c r="L720" s="32"/>
    </row>
    <row r="721" spans="2:12" s="29" customFormat="1" x14ac:dyDescent="0.25">
      <c r="B721" s="28"/>
      <c r="C721"/>
      <c r="E721" s="30"/>
      <c r="F721" s="30"/>
      <c r="G721" s="32"/>
      <c r="H721" s="32"/>
      <c r="I721" s="32"/>
      <c r="J721" s="32"/>
      <c r="K721" s="32"/>
      <c r="L721" s="32"/>
    </row>
    <row r="722" spans="2:12" s="29" customFormat="1" x14ac:dyDescent="0.25">
      <c r="B722" s="28"/>
      <c r="C722"/>
      <c r="E722" s="30"/>
      <c r="F722" s="30"/>
      <c r="G722" s="32"/>
      <c r="H722" s="32"/>
      <c r="I722" s="32"/>
      <c r="J722" s="32"/>
      <c r="K722" s="32"/>
      <c r="L722" s="32"/>
    </row>
    <row r="723" spans="2:12" s="29" customFormat="1" x14ac:dyDescent="0.25">
      <c r="B723" s="28"/>
      <c r="C723"/>
      <c r="E723" s="30"/>
      <c r="F723" s="30"/>
      <c r="G723" s="32"/>
      <c r="H723" s="32"/>
      <c r="I723" s="32"/>
      <c r="J723" s="32"/>
      <c r="K723" s="32"/>
      <c r="L723" s="32"/>
    </row>
    <row r="724" spans="2:12" s="29" customFormat="1" x14ac:dyDescent="0.25">
      <c r="B724" s="28"/>
      <c r="C724"/>
      <c r="E724" s="30"/>
      <c r="F724" s="30"/>
      <c r="G724" s="32"/>
      <c r="H724" s="32"/>
      <c r="I724" s="32"/>
      <c r="J724" s="32"/>
      <c r="K724" s="32"/>
      <c r="L724" s="32"/>
    </row>
    <row r="725" spans="2:12" s="29" customFormat="1" x14ac:dyDescent="0.25">
      <c r="B725" s="28"/>
      <c r="C725"/>
      <c r="E725" s="30"/>
      <c r="F725" s="30"/>
      <c r="G725" s="32"/>
      <c r="H725" s="32"/>
      <c r="I725" s="32"/>
      <c r="J725" s="32"/>
      <c r="K725" s="32"/>
      <c r="L725" s="32"/>
    </row>
    <row r="726" spans="2:12" s="29" customFormat="1" x14ac:dyDescent="0.25">
      <c r="B726" s="28"/>
      <c r="C726"/>
      <c r="E726" s="30"/>
      <c r="F726" s="30"/>
      <c r="G726" s="32"/>
      <c r="H726" s="32"/>
      <c r="I726" s="32"/>
      <c r="J726" s="32"/>
      <c r="K726" s="32"/>
      <c r="L726" s="32"/>
    </row>
    <row r="727" spans="2:12" s="29" customFormat="1" x14ac:dyDescent="0.25">
      <c r="B727" s="28"/>
      <c r="C727"/>
      <c r="E727" s="30"/>
      <c r="F727" s="30"/>
      <c r="G727" s="32"/>
      <c r="H727" s="32"/>
      <c r="I727" s="32"/>
      <c r="J727" s="32"/>
      <c r="K727" s="32"/>
      <c r="L727" s="32"/>
    </row>
    <row r="728" spans="2:12" s="29" customFormat="1" x14ac:dyDescent="0.25">
      <c r="B728" s="28"/>
      <c r="C728"/>
      <c r="E728" s="30"/>
      <c r="F728" s="30"/>
      <c r="G728" s="32"/>
      <c r="H728" s="32"/>
      <c r="I728" s="32"/>
      <c r="J728" s="32"/>
      <c r="K728" s="32"/>
      <c r="L728" s="32"/>
    </row>
    <row r="729" spans="2:12" s="29" customFormat="1" x14ac:dyDescent="0.25">
      <c r="B729" s="28"/>
      <c r="C729"/>
      <c r="E729" s="30"/>
      <c r="F729" s="30"/>
      <c r="G729" s="32"/>
      <c r="H729" s="32"/>
      <c r="I729" s="32"/>
      <c r="J729" s="32"/>
      <c r="K729" s="32"/>
      <c r="L729" s="32"/>
    </row>
    <row r="730" spans="2:12" s="29" customFormat="1" x14ac:dyDescent="0.25">
      <c r="B730" s="28"/>
      <c r="C730"/>
      <c r="E730" s="30"/>
      <c r="F730" s="30"/>
      <c r="G730" s="32"/>
      <c r="H730" s="32"/>
      <c r="I730" s="32"/>
      <c r="J730" s="32"/>
      <c r="K730" s="32"/>
      <c r="L730" s="32"/>
    </row>
    <row r="731" spans="2:12" s="29" customFormat="1" x14ac:dyDescent="0.25">
      <c r="B731" s="28"/>
      <c r="C731"/>
      <c r="E731" s="30"/>
      <c r="F731" s="30"/>
      <c r="G731" s="32"/>
      <c r="H731" s="32"/>
      <c r="I731" s="32"/>
      <c r="J731" s="32"/>
      <c r="K731" s="32"/>
      <c r="L731" s="32"/>
    </row>
    <row r="732" spans="2:12" s="29" customFormat="1" x14ac:dyDescent="0.25">
      <c r="B732" s="28"/>
      <c r="C732"/>
      <c r="E732" s="30"/>
      <c r="F732" s="30"/>
      <c r="G732" s="32"/>
      <c r="H732" s="32"/>
      <c r="I732" s="32"/>
      <c r="J732" s="32"/>
      <c r="K732" s="32"/>
      <c r="L732" s="32"/>
    </row>
    <row r="733" spans="2:12" s="29" customFormat="1" x14ac:dyDescent="0.25">
      <c r="B733" s="28"/>
      <c r="C733"/>
      <c r="E733" s="30"/>
      <c r="F733" s="30"/>
      <c r="G733" s="32"/>
      <c r="H733" s="32"/>
      <c r="I733" s="32"/>
      <c r="J733" s="32"/>
      <c r="K733" s="32"/>
      <c r="L733" s="32"/>
    </row>
    <row r="734" spans="2:12" s="29" customFormat="1" x14ac:dyDescent="0.25">
      <c r="B734" s="28"/>
      <c r="C734"/>
      <c r="E734" s="30"/>
      <c r="F734" s="30"/>
      <c r="G734" s="32"/>
      <c r="H734" s="32"/>
      <c r="I734" s="32"/>
      <c r="J734" s="32"/>
      <c r="K734" s="32"/>
      <c r="L734" s="32"/>
    </row>
    <row r="735" spans="2:12" s="29" customFormat="1" x14ac:dyDescent="0.25">
      <c r="B735" s="28"/>
      <c r="C735"/>
      <c r="E735" s="30"/>
      <c r="F735" s="30"/>
      <c r="G735" s="32"/>
      <c r="H735" s="32"/>
      <c r="I735" s="32"/>
      <c r="J735" s="32"/>
      <c r="K735" s="32"/>
      <c r="L735" s="32"/>
    </row>
    <row r="736" spans="2:12" s="29" customFormat="1" x14ac:dyDescent="0.25">
      <c r="B736" s="28"/>
      <c r="C736"/>
      <c r="E736" s="30"/>
      <c r="F736" s="30"/>
      <c r="G736" s="32"/>
      <c r="H736" s="32"/>
      <c r="I736" s="32"/>
      <c r="J736" s="32"/>
      <c r="K736" s="32"/>
      <c r="L736" s="32"/>
    </row>
    <row r="737" spans="2:12" s="29" customFormat="1" x14ac:dyDescent="0.25">
      <c r="B737" s="28"/>
      <c r="C737"/>
      <c r="E737" s="30"/>
      <c r="F737" s="30"/>
      <c r="G737" s="32"/>
      <c r="H737" s="32"/>
      <c r="I737" s="32"/>
      <c r="J737" s="32"/>
      <c r="K737" s="32"/>
      <c r="L737" s="32"/>
    </row>
    <row r="738" spans="2:12" s="29" customFormat="1" x14ac:dyDescent="0.25">
      <c r="B738" s="28"/>
      <c r="C738"/>
      <c r="E738" s="30"/>
      <c r="F738" s="30"/>
      <c r="G738" s="32"/>
      <c r="H738" s="32"/>
      <c r="I738" s="32"/>
      <c r="J738" s="32"/>
      <c r="K738" s="32"/>
      <c r="L738" s="32"/>
    </row>
    <row r="739" spans="2:12" s="29" customFormat="1" x14ac:dyDescent="0.25">
      <c r="B739" s="28"/>
      <c r="C739"/>
      <c r="E739" s="30"/>
      <c r="F739" s="30"/>
      <c r="G739" s="32"/>
      <c r="H739" s="32"/>
      <c r="I739" s="32"/>
      <c r="J739" s="32"/>
      <c r="K739" s="32"/>
      <c r="L739" s="32"/>
    </row>
    <row r="740" spans="2:12" s="29" customFormat="1" x14ac:dyDescent="0.25">
      <c r="B740" s="28"/>
      <c r="C740"/>
      <c r="E740" s="30"/>
      <c r="F740" s="30"/>
      <c r="G740" s="32"/>
      <c r="H740" s="32"/>
      <c r="I740" s="32"/>
      <c r="J740" s="32"/>
      <c r="K740" s="32"/>
      <c r="L740" s="32"/>
    </row>
    <row r="741" spans="2:12" s="29" customFormat="1" x14ac:dyDescent="0.25">
      <c r="B741" s="28"/>
      <c r="C741"/>
      <c r="E741" s="30"/>
      <c r="F741" s="30"/>
      <c r="G741" s="32"/>
      <c r="H741" s="32"/>
      <c r="I741" s="32"/>
      <c r="J741" s="32"/>
      <c r="K741" s="32"/>
      <c r="L741" s="32"/>
    </row>
    <row r="742" spans="2:12" s="29" customFormat="1" x14ac:dyDescent="0.25">
      <c r="B742" s="28"/>
      <c r="C742"/>
      <c r="E742" s="30"/>
      <c r="F742" s="30"/>
      <c r="G742" s="32"/>
      <c r="H742" s="32"/>
      <c r="I742" s="32"/>
      <c r="J742" s="32"/>
      <c r="K742" s="32"/>
      <c r="L742" s="32"/>
    </row>
    <row r="743" spans="2:12" s="29" customFormat="1" x14ac:dyDescent="0.25">
      <c r="B743" s="28"/>
      <c r="C743"/>
      <c r="E743" s="30"/>
      <c r="F743" s="30"/>
      <c r="G743" s="32"/>
      <c r="H743" s="32"/>
      <c r="I743" s="32"/>
      <c r="J743" s="32"/>
      <c r="K743" s="32"/>
      <c r="L743" s="32"/>
    </row>
    <row r="744" spans="2:12" s="29" customFormat="1" x14ac:dyDescent="0.25">
      <c r="B744" s="28"/>
      <c r="C744"/>
      <c r="E744" s="30"/>
      <c r="F744" s="30"/>
      <c r="G744" s="32"/>
      <c r="H744" s="32"/>
      <c r="I744" s="32"/>
      <c r="J744" s="32"/>
      <c r="K744" s="32"/>
      <c r="L744" s="32"/>
    </row>
    <row r="745" spans="2:12" s="29" customFormat="1" x14ac:dyDescent="0.25">
      <c r="B745" s="28"/>
      <c r="C745"/>
      <c r="E745" s="30"/>
      <c r="F745" s="30"/>
      <c r="G745" s="32"/>
      <c r="H745" s="32"/>
      <c r="I745" s="32"/>
      <c r="J745" s="32"/>
      <c r="K745" s="32"/>
      <c r="L745" s="32"/>
    </row>
    <row r="746" spans="2:12" s="29" customFormat="1" x14ac:dyDescent="0.25">
      <c r="B746" s="28"/>
      <c r="C746"/>
      <c r="E746" s="30"/>
      <c r="F746" s="30"/>
      <c r="G746" s="32"/>
      <c r="H746" s="32"/>
      <c r="I746" s="32"/>
      <c r="J746" s="32"/>
      <c r="K746" s="32"/>
      <c r="L746" s="32"/>
    </row>
    <row r="747" spans="2:12" s="29" customFormat="1" x14ac:dyDescent="0.25">
      <c r="B747" s="28"/>
      <c r="C747"/>
      <c r="E747" s="30"/>
      <c r="F747" s="30"/>
      <c r="G747" s="32"/>
      <c r="H747" s="32"/>
      <c r="I747" s="32"/>
      <c r="J747" s="32"/>
      <c r="K747" s="32"/>
      <c r="L747" s="32"/>
    </row>
    <row r="748" spans="2:12" s="29" customFormat="1" x14ac:dyDescent="0.25">
      <c r="B748" s="28"/>
      <c r="C748"/>
      <c r="E748" s="30"/>
      <c r="F748" s="30"/>
      <c r="G748" s="32"/>
      <c r="H748" s="32"/>
      <c r="I748" s="32"/>
      <c r="J748" s="32"/>
      <c r="K748" s="32"/>
      <c r="L748" s="32"/>
    </row>
    <row r="749" spans="2:12" s="29" customFormat="1" x14ac:dyDescent="0.25">
      <c r="B749" s="28"/>
      <c r="C749"/>
      <c r="E749" s="30"/>
      <c r="F749" s="30"/>
      <c r="G749" s="32"/>
      <c r="H749" s="32"/>
      <c r="I749" s="32"/>
      <c r="J749" s="32"/>
      <c r="K749" s="32"/>
      <c r="L749" s="32"/>
    </row>
    <row r="750" spans="2:12" s="29" customFormat="1" x14ac:dyDescent="0.25">
      <c r="B750" s="28"/>
      <c r="C750"/>
      <c r="E750" s="30"/>
      <c r="F750" s="30"/>
      <c r="G750" s="32"/>
      <c r="H750" s="32"/>
      <c r="I750" s="32"/>
      <c r="J750" s="32"/>
      <c r="K750" s="32"/>
      <c r="L750" s="32"/>
    </row>
    <row r="751" spans="2:12" s="29" customFormat="1" x14ac:dyDescent="0.25">
      <c r="B751" s="28"/>
      <c r="C751"/>
      <c r="E751" s="30"/>
      <c r="F751" s="30"/>
      <c r="G751" s="32"/>
      <c r="H751" s="32"/>
      <c r="I751" s="32"/>
      <c r="J751" s="32"/>
      <c r="K751" s="32"/>
      <c r="L751" s="32"/>
    </row>
    <row r="752" spans="2:12" s="29" customFormat="1" x14ac:dyDescent="0.25">
      <c r="B752" s="28"/>
      <c r="C752"/>
      <c r="E752" s="30"/>
      <c r="F752" s="30"/>
      <c r="G752" s="32"/>
      <c r="H752" s="32"/>
      <c r="I752" s="32"/>
      <c r="J752" s="32"/>
      <c r="K752" s="32"/>
      <c r="L752" s="32"/>
    </row>
    <row r="753" spans="2:12" s="29" customFormat="1" x14ac:dyDescent="0.25">
      <c r="B753" s="28"/>
      <c r="C753"/>
      <c r="E753" s="30"/>
      <c r="F753" s="30"/>
      <c r="G753" s="32"/>
      <c r="H753" s="32"/>
      <c r="I753" s="32"/>
      <c r="J753" s="32"/>
      <c r="K753" s="32"/>
      <c r="L753" s="32"/>
    </row>
    <row r="754" spans="2:12" s="29" customFormat="1" x14ac:dyDescent="0.25">
      <c r="B754" s="28"/>
      <c r="C754"/>
      <c r="E754" s="30"/>
      <c r="F754" s="30"/>
      <c r="G754" s="32"/>
      <c r="H754" s="32"/>
      <c r="I754" s="32"/>
      <c r="J754" s="32"/>
      <c r="K754" s="32"/>
      <c r="L754" s="32"/>
    </row>
    <row r="755" spans="2:12" s="29" customFormat="1" x14ac:dyDescent="0.25">
      <c r="B755" s="28"/>
      <c r="C755"/>
      <c r="E755" s="30"/>
      <c r="F755" s="30"/>
      <c r="G755" s="32"/>
      <c r="H755" s="32"/>
      <c r="I755" s="32"/>
      <c r="J755" s="32"/>
      <c r="K755" s="32"/>
      <c r="L755" s="32"/>
    </row>
    <row r="756" spans="2:12" s="29" customFormat="1" x14ac:dyDescent="0.25">
      <c r="B756" s="28"/>
      <c r="C756"/>
      <c r="E756" s="30"/>
      <c r="F756" s="30"/>
      <c r="G756" s="32"/>
      <c r="H756" s="32"/>
      <c r="I756" s="32"/>
      <c r="J756" s="32"/>
      <c r="K756" s="32"/>
      <c r="L756" s="32"/>
    </row>
    <row r="757" spans="2:12" s="29" customFormat="1" x14ac:dyDescent="0.25">
      <c r="B757" s="28"/>
      <c r="C757"/>
      <c r="E757" s="30"/>
      <c r="F757" s="30"/>
      <c r="G757" s="32"/>
      <c r="H757" s="32"/>
      <c r="I757" s="32"/>
      <c r="J757" s="32"/>
      <c r="K757" s="32"/>
      <c r="L757" s="32"/>
    </row>
    <row r="758" spans="2:12" s="29" customFormat="1" x14ac:dyDescent="0.25">
      <c r="B758" s="28"/>
      <c r="C758"/>
      <c r="E758" s="30"/>
      <c r="F758" s="30"/>
      <c r="G758" s="32"/>
      <c r="H758" s="32"/>
      <c r="I758" s="32"/>
      <c r="J758" s="32"/>
      <c r="K758" s="32"/>
      <c r="L758" s="32"/>
    </row>
    <row r="759" spans="2:12" s="29" customFormat="1" x14ac:dyDescent="0.25">
      <c r="B759" s="28"/>
      <c r="C759"/>
      <c r="E759" s="30"/>
      <c r="F759" s="30"/>
      <c r="G759" s="32"/>
      <c r="H759" s="32"/>
      <c r="I759" s="32"/>
      <c r="J759" s="32"/>
      <c r="K759" s="32"/>
      <c r="L759" s="32"/>
    </row>
    <row r="760" spans="2:12" s="29" customFormat="1" x14ac:dyDescent="0.25">
      <c r="B760" s="28"/>
      <c r="C760"/>
      <c r="E760" s="30"/>
      <c r="F760" s="30"/>
      <c r="G760" s="32"/>
      <c r="H760" s="32"/>
      <c r="I760" s="32"/>
      <c r="J760" s="32"/>
      <c r="K760" s="32"/>
      <c r="L760" s="32"/>
    </row>
    <row r="761" spans="2:12" s="29" customFormat="1" x14ac:dyDescent="0.25">
      <c r="B761" s="28"/>
      <c r="C761"/>
      <c r="E761" s="30"/>
      <c r="F761" s="30"/>
      <c r="G761" s="32"/>
      <c r="H761" s="32"/>
      <c r="I761" s="32"/>
      <c r="J761" s="32"/>
      <c r="K761" s="32"/>
      <c r="L761" s="32"/>
    </row>
    <row r="762" spans="2:12" s="29" customFormat="1" x14ac:dyDescent="0.25">
      <c r="B762" s="28"/>
      <c r="C762"/>
      <c r="E762" s="30"/>
      <c r="F762" s="30"/>
      <c r="G762" s="32"/>
      <c r="H762" s="32"/>
      <c r="I762" s="32"/>
      <c r="J762" s="32"/>
      <c r="K762" s="32"/>
      <c r="L762" s="32"/>
    </row>
    <row r="763" spans="2:12" s="29" customFormat="1" x14ac:dyDescent="0.25">
      <c r="B763" s="28"/>
      <c r="C763"/>
      <c r="E763" s="30"/>
      <c r="F763" s="30"/>
      <c r="G763" s="32"/>
      <c r="H763" s="32"/>
      <c r="I763" s="32"/>
      <c r="J763" s="32"/>
      <c r="K763" s="32"/>
      <c r="L763" s="32"/>
    </row>
    <row r="764" spans="2:12" s="29" customFormat="1" x14ac:dyDescent="0.25">
      <c r="B764" s="28"/>
      <c r="C764"/>
      <c r="E764" s="30"/>
      <c r="F764" s="30"/>
      <c r="G764" s="32"/>
      <c r="H764" s="32"/>
      <c r="I764" s="32"/>
      <c r="J764" s="32"/>
      <c r="K764" s="32"/>
      <c r="L764" s="32"/>
    </row>
    <row r="765" spans="2:12" s="29" customFormat="1" x14ac:dyDescent="0.25">
      <c r="B765" s="28"/>
      <c r="C765"/>
      <c r="E765" s="30"/>
      <c r="F765" s="30"/>
      <c r="G765" s="32"/>
      <c r="H765" s="32"/>
      <c r="I765" s="32"/>
      <c r="J765" s="32"/>
      <c r="K765" s="32"/>
      <c r="L765" s="32"/>
    </row>
    <row r="766" spans="2:12" s="29" customFormat="1" x14ac:dyDescent="0.25">
      <c r="B766" s="28"/>
      <c r="C766"/>
      <c r="E766" s="30"/>
      <c r="F766" s="30"/>
      <c r="G766" s="32"/>
      <c r="H766" s="32"/>
      <c r="I766" s="32"/>
      <c r="J766" s="32"/>
      <c r="K766" s="32"/>
      <c r="L766" s="32"/>
    </row>
    <row r="767" spans="2:12" s="29" customFormat="1" x14ac:dyDescent="0.25">
      <c r="B767" s="28"/>
      <c r="C767"/>
      <c r="E767" s="30"/>
      <c r="F767" s="30"/>
      <c r="G767" s="32"/>
      <c r="H767" s="32"/>
      <c r="I767" s="32"/>
      <c r="J767" s="32"/>
      <c r="K767" s="32"/>
      <c r="L767" s="32"/>
    </row>
    <row r="768" spans="2:12" s="29" customFormat="1" x14ac:dyDescent="0.25">
      <c r="B768" s="28"/>
      <c r="C768"/>
      <c r="E768" s="30"/>
      <c r="F768" s="30"/>
      <c r="G768" s="32"/>
      <c r="H768" s="32"/>
      <c r="I768" s="32"/>
      <c r="J768" s="32"/>
      <c r="K768" s="32"/>
      <c r="L768" s="32"/>
    </row>
    <row r="769" spans="2:12" s="29" customFormat="1" x14ac:dyDescent="0.25">
      <c r="B769" s="28"/>
      <c r="C769"/>
      <c r="E769" s="30"/>
      <c r="F769" s="30"/>
      <c r="G769" s="32"/>
      <c r="H769" s="32"/>
      <c r="I769" s="32"/>
      <c r="J769" s="32"/>
      <c r="K769" s="32"/>
      <c r="L769" s="32"/>
    </row>
    <row r="770" spans="2:12" s="29" customFormat="1" x14ac:dyDescent="0.25">
      <c r="B770" s="28"/>
      <c r="C770"/>
      <c r="E770" s="30"/>
      <c r="F770" s="30"/>
      <c r="G770" s="32"/>
      <c r="H770" s="32"/>
      <c r="I770" s="32"/>
      <c r="J770" s="32"/>
      <c r="K770" s="32"/>
      <c r="L770" s="32"/>
    </row>
    <row r="771" spans="2:12" s="29" customFormat="1" x14ac:dyDescent="0.25">
      <c r="B771" s="28"/>
      <c r="C771"/>
      <c r="E771" s="30"/>
      <c r="F771" s="30"/>
      <c r="G771" s="32"/>
      <c r="H771" s="32"/>
      <c r="I771" s="32"/>
      <c r="J771" s="32"/>
      <c r="K771" s="32"/>
      <c r="L771" s="32"/>
    </row>
    <row r="772" spans="2:12" s="29" customFormat="1" x14ac:dyDescent="0.25">
      <c r="B772" s="28"/>
      <c r="C772"/>
      <c r="E772" s="30"/>
      <c r="F772" s="30"/>
      <c r="G772" s="32"/>
      <c r="H772" s="32"/>
      <c r="I772" s="32"/>
      <c r="J772" s="32"/>
      <c r="K772" s="32"/>
      <c r="L772" s="32"/>
    </row>
    <row r="773" spans="2:12" s="29" customFormat="1" x14ac:dyDescent="0.25">
      <c r="B773" s="28"/>
      <c r="C773"/>
      <c r="E773" s="30"/>
      <c r="F773" s="30"/>
      <c r="G773" s="32"/>
      <c r="H773" s="32"/>
      <c r="I773" s="32"/>
      <c r="J773" s="32"/>
      <c r="K773" s="32"/>
      <c r="L773" s="32"/>
    </row>
    <row r="774" spans="2:12" s="29" customFormat="1" x14ac:dyDescent="0.25">
      <c r="B774" s="28"/>
      <c r="C774"/>
      <c r="E774" s="30"/>
      <c r="F774" s="30"/>
      <c r="G774" s="32"/>
      <c r="H774" s="32"/>
      <c r="I774" s="32"/>
      <c r="J774" s="32"/>
      <c r="K774" s="32"/>
      <c r="L774" s="32"/>
    </row>
    <row r="775" spans="2:12" s="29" customFormat="1" x14ac:dyDescent="0.25">
      <c r="B775" s="28"/>
      <c r="C775"/>
      <c r="E775" s="30"/>
      <c r="F775" s="30"/>
      <c r="G775" s="32"/>
      <c r="H775" s="32"/>
      <c r="I775" s="32"/>
      <c r="J775" s="32"/>
      <c r="K775" s="32"/>
      <c r="L775" s="32"/>
    </row>
    <row r="776" spans="2:12" s="29" customFormat="1" x14ac:dyDescent="0.25">
      <c r="B776" s="28"/>
      <c r="C776"/>
      <c r="E776" s="30"/>
      <c r="F776" s="30"/>
      <c r="G776" s="32"/>
      <c r="H776" s="32"/>
      <c r="I776" s="32"/>
      <c r="J776" s="32"/>
      <c r="K776" s="32"/>
      <c r="L776" s="32"/>
    </row>
    <row r="777" spans="2:12" s="29" customFormat="1" x14ac:dyDescent="0.25">
      <c r="B777" s="28"/>
      <c r="C777"/>
      <c r="E777" s="30"/>
      <c r="F777" s="30"/>
      <c r="G777" s="32"/>
      <c r="H777" s="32"/>
      <c r="I777" s="32"/>
      <c r="J777" s="32"/>
      <c r="K777" s="32"/>
      <c r="L777" s="32"/>
    </row>
    <row r="778" spans="2:12" s="29" customFormat="1" x14ac:dyDescent="0.25">
      <c r="B778" s="28"/>
      <c r="C778"/>
      <c r="E778" s="30"/>
      <c r="F778" s="30"/>
      <c r="G778" s="32"/>
      <c r="H778" s="32"/>
      <c r="I778" s="32"/>
      <c r="J778" s="32"/>
      <c r="K778" s="32"/>
      <c r="L778" s="32"/>
    </row>
    <row r="779" spans="2:12" s="29" customFormat="1" x14ac:dyDescent="0.25">
      <c r="B779" s="28"/>
      <c r="C779"/>
      <c r="E779" s="30"/>
      <c r="F779" s="30"/>
      <c r="G779" s="32"/>
      <c r="H779" s="32"/>
      <c r="I779" s="32"/>
      <c r="J779" s="32"/>
      <c r="K779" s="32"/>
      <c r="L779" s="32"/>
    </row>
    <row r="780" spans="2:12" s="29" customFormat="1" x14ac:dyDescent="0.25">
      <c r="B780" s="28"/>
      <c r="C780"/>
      <c r="E780" s="30"/>
      <c r="F780" s="30"/>
      <c r="G780" s="32"/>
      <c r="H780" s="32"/>
      <c r="I780" s="32"/>
      <c r="J780" s="32"/>
      <c r="K780" s="32"/>
      <c r="L780" s="32"/>
    </row>
    <row r="781" spans="2:12" s="29" customFormat="1" x14ac:dyDescent="0.25">
      <c r="B781" s="28"/>
      <c r="C781"/>
      <c r="E781" s="30"/>
      <c r="F781" s="30"/>
      <c r="G781" s="32"/>
      <c r="H781" s="32"/>
      <c r="I781" s="32"/>
      <c r="J781" s="32"/>
      <c r="K781" s="32"/>
      <c r="L781" s="32"/>
    </row>
    <row r="782" spans="2:12" s="29" customFormat="1" x14ac:dyDescent="0.25">
      <c r="B782" s="28"/>
      <c r="C782"/>
      <c r="E782" s="30"/>
      <c r="F782" s="30"/>
      <c r="G782" s="32"/>
      <c r="H782" s="32"/>
      <c r="I782" s="32"/>
      <c r="J782" s="32"/>
      <c r="K782" s="32"/>
      <c r="L782" s="32"/>
    </row>
    <row r="783" spans="2:12" s="29" customFormat="1" x14ac:dyDescent="0.25">
      <c r="B783" s="28"/>
      <c r="C783"/>
      <c r="E783" s="30"/>
      <c r="F783" s="30"/>
      <c r="G783" s="32"/>
      <c r="H783" s="32"/>
      <c r="I783" s="32"/>
      <c r="J783" s="32"/>
      <c r="K783" s="32"/>
      <c r="L783" s="32"/>
    </row>
    <row r="784" spans="2:12" s="29" customFormat="1" x14ac:dyDescent="0.25">
      <c r="B784" s="28"/>
      <c r="C784"/>
      <c r="E784" s="30"/>
      <c r="F784" s="30"/>
      <c r="G784" s="32"/>
      <c r="H784" s="32"/>
      <c r="I784" s="32"/>
      <c r="J784" s="32"/>
      <c r="K784" s="32"/>
      <c r="L784" s="32"/>
    </row>
    <row r="785" spans="2:12" s="29" customFormat="1" x14ac:dyDescent="0.25">
      <c r="B785" s="28"/>
      <c r="C785"/>
      <c r="E785" s="30"/>
      <c r="F785" s="30"/>
      <c r="G785" s="32"/>
      <c r="H785" s="32"/>
      <c r="I785" s="32"/>
      <c r="J785" s="32"/>
      <c r="K785" s="32"/>
      <c r="L785" s="32"/>
    </row>
    <row r="786" spans="2:12" s="29" customFormat="1" x14ac:dyDescent="0.25">
      <c r="B786" s="28"/>
      <c r="C786"/>
      <c r="E786" s="30"/>
      <c r="F786" s="30"/>
      <c r="G786" s="32"/>
      <c r="H786" s="32"/>
      <c r="I786" s="32"/>
      <c r="J786" s="32"/>
      <c r="K786" s="32"/>
      <c r="L786" s="32"/>
    </row>
    <row r="787" spans="2:12" s="29" customFormat="1" x14ac:dyDescent="0.25">
      <c r="B787" s="28"/>
      <c r="C787"/>
      <c r="E787" s="30"/>
      <c r="F787" s="30"/>
      <c r="G787" s="32"/>
      <c r="H787" s="32"/>
      <c r="I787" s="32"/>
      <c r="J787" s="32"/>
      <c r="K787" s="32"/>
      <c r="L787" s="32"/>
    </row>
    <row r="788" spans="2:12" s="29" customFormat="1" x14ac:dyDescent="0.25">
      <c r="B788" s="28"/>
      <c r="C788"/>
      <c r="E788" s="30"/>
      <c r="F788" s="30"/>
      <c r="G788" s="32"/>
      <c r="H788" s="32"/>
      <c r="I788" s="32"/>
      <c r="J788" s="32"/>
      <c r="K788" s="32"/>
      <c r="L788" s="32"/>
    </row>
    <row r="789" spans="2:12" s="29" customFormat="1" x14ac:dyDescent="0.25">
      <c r="B789" s="28"/>
      <c r="C789"/>
      <c r="E789" s="30"/>
      <c r="F789" s="30"/>
      <c r="G789" s="32"/>
      <c r="H789" s="32"/>
      <c r="I789" s="32"/>
      <c r="J789" s="32"/>
      <c r="K789" s="32"/>
      <c r="L789" s="32"/>
    </row>
    <row r="790" spans="2:12" s="29" customFormat="1" x14ac:dyDescent="0.25">
      <c r="B790" s="28"/>
      <c r="C790"/>
      <c r="E790" s="30"/>
      <c r="F790" s="30"/>
      <c r="G790" s="32"/>
      <c r="H790" s="32"/>
      <c r="I790" s="32"/>
      <c r="J790" s="32"/>
      <c r="K790" s="32"/>
      <c r="L790" s="32"/>
    </row>
    <row r="791" spans="2:12" s="29" customFormat="1" x14ac:dyDescent="0.25">
      <c r="B791" s="28"/>
      <c r="C791"/>
      <c r="E791" s="30"/>
      <c r="F791" s="30"/>
      <c r="G791" s="32"/>
      <c r="H791" s="32"/>
      <c r="I791" s="32"/>
      <c r="J791" s="32"/>
      <c r="K791" s="32"/>
      <c r="L791" s="32"/>
    </row>
    <row r="792" spans="2:12" s="29" customFormat="1" x14ac:dyDescent="0.25">
      <c r="B792" s="28"/>
      <c r="C792"/>
      <c r="E792" s="30"/>
      <c r="F792" s="30"/>
      <c r="G792" s="32"/>
      <c r="H792" s="32"/>
      <c r="I792" s="32"/>
      <c r="J792" s="32"/>
      <c r="K792" s="32"/>
      <c r="L792" s="32"/>
    </row>
    <row r="793" spans="2:12" s="29" customFormat="1" x14ac:dyDescent="0.25">
      <c r="B793" s="28"/>
      <c r="C793"/>
      <c r="E793" s="30"/>
      <c r="F793" s="30"/>
      <c r="G793" s="32"/>
      <c r="H793" s="32"/>
      <c r="I793" s="32"/>
      <c r="J793" s="32"/>
      <c r="K793" s="32"/>
      <c r="L793" s="32"/>
    </row>
    <row r="794" spans="2:12" s="29" customFormat="1" x14ac:dyDescent="0.25">
      <c r="B794" s="28"/>
      <c r="C794"/>
      <c r="E794" s="30"/>
      <c r="F794" s="30"/>
      <c r="G794" s="32"/>
      <c r="H794" s="32"/>
      <c r="I794" s="32"/>
      <c r="J794" s="32"/>
      <c r="K794" s="32"/>
      <c r="L794" s="32"/>
    </row>
    <row r="795" spans="2:12" s="29" customFormat="1" x14ac:dyDescent="0.25">
      <c r="B795" s="28"/>
      <c r="C795"/>
      <c r="E795" s="30"/>
      <c r="F795" s="30"/>
      <c r="G795" s="32"/>
      <c r="H795" s="32"/>
      <c r="I795" s="32"/>
      <c r="J795" s="32"/>
      <c r="K795" s="32"/>
      <c r="L795" s="32"/>
    </row>
    <row r="796" spans="2:12" s="29" customFormat="1" x14ac:dyDescent="0.25">
      <c r="B796" s="28"/>
      <c r="C796"/>
      <c r="E796" s="30"/>
      <c r="F796" s="30"/>
      <c r="G796" s="32"/>
      <c r="H796" s="32"/>
      <c r="I796" s="32"/>
      <c r="J796" s="32"/>
      <c r="K796" s="32"/>
      <c r="L796" s="32"/>
    </row>
    <row r="797" spans="2:12" s="29" customFormat="1" x14ac:dyDescent="0.25">
      <c r="B797" s="28"/>
      <c r="C797"/>
      <c r="E797" s="30"/>
      <c r="F797" s="30"/>
      <c r="G797" s="32"/>
      <c r="H797" s="32"/>
      <c r="I797" s="32"/>
      <c r="J797" s="32"/>
      <c r="K797" s="32"/>
      <c r="L797" s="32"/>
    </row>
    <row r="798" spans="2:12" s="29" customFormat="1" x14ac:dyDescent="0.25">
      <c r="B798" s="28"/>
      <c r="C798"/>
      <c r="E798" s="30"/>
      <c r="F798" s="30"/>
      <c r="G798" s="32"/>
      <c r="H798" s="32"/>
      <c r="I798" s="32"/>
      <c r="J798" s="32"/>
      <c r="K798" s="32"/>
      <c r="L798" s="32"/>
    </row>
    <row r="799" spans="2:12" s="29" customFormat="1" x14ac:dyDescent="0.25">
      <c r="B799" s="28"/>
      <c r="C799"/>
      <c r="E799" s="30"/>
      <c r="F799" s="30"/>
      <c r="G799" s="32"/>
      <c r="H799" s="32"/>
      <c r="I799" s="32"/>
      <c r="J799" s="32"/>
      <c r="K799" s="32"/>
      <c r="L799" s="32"/>
    </row>
    <row r="800" spans="2:12" s="29" customFormat="1" x14ac:dyDescent="0.25">
      <c r="B800" s="28"/>
      <c r="C800"/>
      <c r="E800" s="30"/>
      <c r="F800" s="30"/>
      <c r="G800" s="32"/>
      <c r="H800" s="32"/>
      <c r="I800" s="32"/>
      <c r="J800" s="32"/>
      <c r="K800" s="32"/>
      <c r="L800" s="32"/>
    </row>
    <row r="801" spans="2:12" s="29" customFormat="1" x14ac:dyDescent="0.25">
      <c r="B801" s="28"/>
      <c r="C801"/>
      <c r="E801" s="30"/>
      <c r="F801" s="30"/>
      <c r="G801" s="32"/>
      <c r="H801" s="32"/>
      <c r="I801" s="32"/>
      <c r="J801" s="32"/>
      <c r="K801" s="32"/>
      <c r="L801" s="32"/>
    </row>
    <row r="802" spans="2:12" s="29" customFormat="1" x14ac:dyDescent="0.25">
      <c r="B802" s="28"/>
      <c r="C802"/>
      <c r="E802" s="30"/>
      <c r="F802" s="30"/>
      <c r="G802" s="32"/>
      <c r="H802" s="32"/>
      <c r="I802" s="32"/>
      <c r="J802" s="32"/>
      <c r="K802" s="32"/>
      <c r="L802" s="32"/>
    </row>
    <row r="803" spans="2:12" s="29" customFormat="1" x14ac:dyDescent="0.25">
      <c r="B803" s="28"/>
      <c r="C803"/>
      <c r="E803" s="30"/>
      <c r="F803" s="30"/>
      <c r="G803" s="32"/>
      <c r="H803" s="32"/>
      <c r="I803" s="32"/>
      <c r="J803" s="32"/>
      <c r="K803" s="32"/>
      <c r="L803" s="32"/>
    </row>
    <row r="804" spans="2:12" s="29" customFormat="1" x14ac:dyDescent="0.25">
      <c r="B804" s="28"/>
      <c r="C804"/>
      <c r="E804" s="30"/>
      <c r="F804" s="30"/>
      <c r="G804" s="32"/>
      <c r="H804" s="32"/>
      <c r="I804" s="32"/>
      <c r="J804" s="32"/>
      <c r="K804" s="32"/>
      <c r="L804" s="32"/>
    </row>
    <row r="805" spans="2:12" s="29" customFormat="1" x14ac:dyDescent="0.25">
      <c r="B805" s="28"/>
      <c r="C805"/>
      <c r="E805" s="30"/>
      <c r="F805" s="30"/>
      <c r="G805" s="32"/>
      <c r="H805" s="32"/>
      <c r="I805" s="32"/>
      <c r="J805" s="32"/>
      <c r="K805" s="32"/>
      <c r="L805" s="32"/>
    </row>
    <row r="806" spans="2:12" s="29" customFormat="1" x14ac:dyDescent="0.25">
      <c r="B806" s="28"/>
      <c r="C806"/>
      <c r="E806" s="30"/>
      <c r="F806" s="30"/>
      <c r="G806" s="32"/>
      <c r="H806" s="32"/>
      <c r="I806" s="32"/>
      <c r="J806" s="32"/>
      <c r="K806" s="32"/>
      <c r="L806" s="32"/>
    </row>
    <row r="807" spans="2:12" s="29" customFormat="1" x14ac:dyDescent="0.25">
      <c r="B807" s="28"/>
      <c r="C807"/>
      <c r="E807" s="30"/>
      <c r="F807" s="30"/>
      <c r="G807" s="32"/>
      <c r="H807" s="32"/>
      <c r="I807" s="32"/>
      <c r="J807" s="32"/>
      <c r="K807" s="32"/>
      <c r="L807" s="32"/>
    </row>
    <row r="808" spans="2:12" s="29" customFormat="1" x14ac:dyDescent="0.25">
      <c r="B808" s="28"/>
      <c r="C808"/>
      <c r="E808" s="30"/>
      <c r="F808" s="30"/>
      <c r="G808" s="32"/>
      <c r="H808" s="32"/>
      <c r="I808" s="32"/>
      <c r="J808" s="32"/>
      <c r="K808" s="32"/>
      <c r="L808" s="32"/>
    </row>
    <row r="809" spans="2:12" s="29" customFormat="1" x14ac:dyDescent="0.25">
      <c r="B809" s="28"/>
      <c r="C809"/>
      <c r="E809" s="30"/>
      <c r="F809" s="30"/>
      <c r="G809" s="32"/>
      <c r="H809" s="32"/>
      <c r="I809" s="32"/>
      <c r="J809" s="32"/>
      <c r="K809" s="32"/>
      <c r="L809" s="32"/>
    </row>
    <row r="810" spans="2:12" s="29" customFormat="1" x14ac:dyDescent="0.25">
      <c r="B810" s="28"/>
      <c r="C810"/>
      <c r="E810" s="30"/>
      <c r="F810" s="30"/>
      <c r="G810" s="32"/>
      <c r="H810" s="32"/>
      <c r="I810" s="32"/>
      <c r="J810" s="32"/>
      <c r="K810" s="32"/>
      <c r="L810" s="32"/>
    </row>
    <row r="811" spans="2:12" s="29" customFormat="1" x14ac:dyDescent="0.25">
      <c r="B811" s="28"/>
      <c r="C811"/>
      <c r="E811" s="30"/>
      <c r="F811" s="30"/>
      <c r="G811" s="32"/>
      <c r="H811" s="32"/>
      <c r="I811" s="32"/>
      <c r="J811" s="32"/>
      <c r="K811" s="32"/>
      <c r="L811" s="32"/>
    </row>
    <row r="812" spans="2:12" s="29" customFormat="1" x14ac:dyDescent="0.25">
      <c r="B812" s="28"/>
      <c r="C812"/>
      <c r="E812" s="30"/>
      <c r="F812" s="30"/>
      <c r="G812" s="32"/>
      <c r="H812" s="32"/>
      <c r="I812" s="32"/>
      <c r="J812" s="32"/>
      <c r="K812" s="32"/>
      <c r="L812" s="32"/>
    </row>
    <row r="813" spans="2:12" s="29" customFormat="1" x14ac:dyDescent="0.25">
      <c r="B813" s="28"/>
      <c r="C813"/>
      <c r="E813" s="30"/>
      <c r="F813" s="30"/>
      <c r="G813" s="32"/>
      <c r="H813" s="32"/>
      <c r="I813" s="32"/>
      <c r="J813" s="32"/>
      <c r="K813" s="32"/>
      <c r="L813" s="32"/>
    </row>
    <row r="814" spans="2:12" s="29" customFormat="1" x14ac:dyDescent="0.25">
      <c r="B814" s="28"/>
      <c r="C814"/>
      <c r="E814" s="30"/>
      <c r="F814" s="30"/>
      <c r="G814" s="32"/>
      <c r="H814" s="32"/>
      <c r="I814" s="32"/>
      <c r="J814" s="32"/>
      <c r="K814" s="32"/>
      <c r="L814" s="32"/>
    </row>
    <row r="815" spans="2:12" s="29" customFormat="1" x14ac:dyDescent="0.25">
      <c r="B815" s="28"/>
      <c r="C815"/>
      <c r="E815" s="30"/>
      <c r="F815" s="30"/>
      <c r="G815" s="32"/>
      <c r="H815" s="32"/>
      <c r="I815" s="32"/>
      <c r="J815" s="32"/>
      <c r="K815" s="32"/>
      <c r="L815" s="32"/>
    </row>
    <row r="816" spans="2:12" s="29" customFormat="1" x14ac:dyDescent="0.25">
      <c r="B816" s="28"/>
      <c r="C816"/>
      <c r="E816" s="30"/>
      <c r="F816" s="30"/>
      <c r="G816" s="32"/>
      <c r="H816" s="32"/>
      <c r="I816" s="32"/>
      <c r="J816" s="32"/>
      <c r="K816" s="32"/>
      <c r="L816" s="32"/>
    </row>
    <row r="817" spans="2:12" s="29" customFormat="1" x14ac:dyDescent="0.25">
      <c r="B817" s="28"/>
      <c r="C817"/>
      <c r="E817" s="30"/>
      <c r="F817" s="30"/>
      <c r="G817" s="32"/>
      <c r="H817" s="32"/>
      <c r="I817" s="32"/>
      <c r="J817" s="32"/>
      <c r="K817" s="32"/>
      <c r="L817" s="32"/>
    </row>
    <row r="818" spans="2:12" s="29" customFormat="1" x14ac:dyDescent="0.25">
      <c r="B818" s="28"/>
      <c r="C818"/>
      <c r="E818" s="30"/>
      <c r="F818" s="30"/>
      <c r="G818" s="32"/>
      <c r="H818" s="32"/>
      <c r="I818" s="32"/>
      <c r="J818" s="32"/>
      <c r="K818" s="32"/>
      <c r="L818" s="32"/>
    </row>
    <row r="819" spans="2:12" s="29" customFormat="1" x14ac:dyDescent="0.25">
      <c r="B819" s="28"/>
      <c r="C819"/>
      <c r="E819" s="30"/>
      <c r="F819" s="30"/>
      <c r="G819" s="32"/>
      <c r="H819" s="32"/>
      <c r="I819" s="32"/>
      <c r="J819" s="32"/>
      <c r="K819" s="32"/>
      <c r="L819" s="32"/>
    </row>
    <row r="820" spans="2:12" s="29" customFormat="1" x14ac:dyDescent="0.25">
      <c r="B820" s="28"/>
      <c r="C820"/>
      <c r="E820" s="30"/>
      <c r="F820" s="30"/>
      <c r="G820" s="32"/>
      <c r="H820" s="32"/>
      <c r="I820" s="32"/>
      <c r="J820" s="32"/>
      <c r="K820" s="32"/>
      <c r="L820" s="32"/>
    </row>
    <row r="821" spans="2:12" s="29" customFormat="1" x14ac:dyDescent="0.25">
      <c r="B821" s="28"/>
      <c r="C821"/>
      <c r="E821" s="30"/>
      <c r="F821" s="30"/>
      <c r="G821" s="32"/>
      <c r="H821" s="32"/>
      <c r="I821" s="32"/>
      <c r="J821" s="32"/>
      <c r="K821" s="32"/>
      <c r="L821" s="32"/>
    </row>
    <row r="822" spans="2:12" s="29" customFormat="1" x14ac:dyDescent="0.25">
      <c r="B822" s="28"/>
      <c r="C822"/>
      <c r="E822" s="30"/>
      <c r="F822" s="30"/>
      <c r="G822" s="32"/>
      <c r="H822" s="32"/>
      <c r="I822" s="32"/>
      <c r="J822" s="32"/>
      <c r="K822" s="32"/>
      <c r="L822" s="32"/>
    </row>
    <row r="823" spans="2:12" s="29" customFormat="1" x14ac:dyDescent="0.25">
      <c r="B823" s="28"/>
      <c r="C823"/>
      <c r="E823" s="30"/>
      <c r="F823" s="30"/>
      <c r="G823" s="32"/>
      <c r="H823" s="32"/>
      <c r="I823" s="32"/>
      <c r="J823" s="32"/>
      <c r="K823" s="32"/>
      <c r="L823" s="32"/>
    </row>
    <row r="824" spans="2:12" s="29" customFormat="1" x14ac:dyDescent="0.25">
      <c r="B824" s="28"/>
      <c r="C824"/>
      <c r="E824" s="30"/>
      <c r="F824" s="30"/>
      <c r="G824" s="32"/>
      <c r="H824" s="32"/>
      <c r="I824" s="32"/>
      <c r="J824" s="32"/>
      <c r="K824" s="32"/>
      <c r="L824" s="32"/>
    </row>
    <row r="825" spans="2:12" s="29" customFormat="1" x14ac:dyDescent="0.25">
      <c r="B825" s="28"/>
      <c r="C825"/>
      <c r="E825" s="30"/>
      <c r="F825" s="30"/>
      <c r="G825" s="32"/>
      <c r="H825" s="32"/>
      <c r="I825" s="32"/>
      <c r="J825" s="32"/>
      <c r="K825" s="32"/>
      <c r="L825" s="32"/>
    </row>
    <row r="826" spans="2:12" s="29" customFormat="1" x14ac:dyDescent="0.25">
      <c r="B826" s="28"/>
      <c r="C826"/>
      <c r="E826" s="30"/>
      <c r="F826" s="30"/>
      <c r="G826" s="32"/>
      <c r="H826" s="32"/>
      <c r="I826" s="32"/>
      <c r="J826" s="32"/>
      <c r="K826" s="32"/>
      <c r="L826" s="32"/>
    </row>
    <row r="827" spans="2:12" s="29" customFormat="1" x14ac:dyDescent="0.25">
      <c r="B827" s="28"/>
      <c r="C827"/>
      <c r="E827" s="30"/>
      <c r="F827" s="30"/>
      <c r="G827" s="32"/>
      <c r="H827" s="32"/>
      <c r="I827" s="32"/>
      <c r="J827" s="32"/>
      <c r="K827" s="32"/>
      <c r="L827" s="32"/>
    </row>
    <row r="828" spans="2:12" s="29" customFormat="1" x14ac:dyDescent="0.25">
      <c r="B828" s="28"/>
      <c r="C828"/>
      <c r="E828" s="30"/>
      <c r="F828" s="30"/>
      <c r="G828" s="32"/>
      <c r="H828" s="32"/>
      <c r="I828" s="32"/>
      <c r="J828" s="32"/>
      <c r="K828" s="32"/>
      <c r="L828" s="32"/>
    </row>
    <row r="829" spans="2:12" s="29" customFormat="1" x14ac:dyDescent="0.25">
      <c r="B829" s="28"/>
      <c r="C829"/>
      <c r="E829" s="30"/>
      <c r="F829" s="30"/>
      <c r="G829" s="32"/>
      <c r="H829" s="32"/>
      <c r="I829" s="32"/>
      <c r="J829" s="32"/>
      <c r="K829" s="32"/>
      <c r="L829" s="32"/>
    </row>
    <row r="830" spans="2:12" s="29" customFormat="1" x14ac:dyDescent="0.25">
      <c r="B830" s="28"/>
      <c r="C830"/>
      <c r="E830" s="30"/>
      <c r="F830" s="30"/>
      <c r="G830" s="32"/>
      <c r="H830" s="32"/>
      <c r="I830" s="32"/>
      <c r="J830" s="32"/>
      <c r="K830" s="32"/>
      <c r="L830" s="32"/>
    </row>
    <row r="831" spans="2:12" s="29" customFormat="1" x14ac:dyDescent="0.25">
      <c r="B831" s="28"/>
      <c r="C831"/>
      <c r="E831" s="30"/>
      <c r="F831" s="30"/>
      <c r="G831" s="32"/>
      <c r="H831" s="32"/>
      <c r="I831" s="32"/>
      <c r="J831" s="32"/>
      <c r="K831" s="32"/>
      <c r="L831" s="32"/>
    </row>
    <row r="832" spans="2:12" s="29" customFormat="1" x14ac:dyDescent="0.25">
      <c r="B832" s="28"/>
      <c r="C832"/>
      <c r="E832" s="30"/>
      <c r="F832" s="30"/>
      <c r="G832" s="32"/>
      <c r="H832" s="32"/>
      <c r="I832" s="32"/>
      <c r="J832" s="32"/>
      <c r="K832" s="32"/>
      <c r="L832" s="32"/>
    </row>
    <row r="833" spans="2:12" s="29" customFormat="1" x14ac:dyDescent="0.25">
      <c r="B833" s="28"/>
      <c r="C833"/>
      <c r="E833" s="30"/>
      <c r="F833" s="30"/>
      <c r="G833" s="32"/>
      <c r="H833" s="32"/>
      <c r="I833" s="32"/>
      <c r="J833" s="32"/>
      <c r="K833" s="32"/>
      <c r="L833" s="32"/>
    </row>
    <row r="834" spans="2:12" s="29" customFormat="1" x14ac:dyDescent="0.25">
      <c r="B834" s="28"/>
      <c r="C834"/>
      <c r="E834" s="30"/>
      <c r="F834" s="30"/>
      <c r="G834" s="32"/>
      <c r="H834" s="32"/>
      <c r="I834" s="32"/>
      <c r="J834" s="32"/>
      <c r="K834" s="32"/>
      <c r="L834" s="32"/>
    </row>
    <row r="835" spans="2:12" s="29" customFormat="1" x14ac:dyDescent="0.25">
      <c r="B835" s="28"/>
      <c r="C835"/>
      <c r="E835" s="30"/>
      <c r="F835" s="30"/>
      <c r="G835" s="32"/>
      <c r="H835" s="32"/>
      <c r="I835" s="32"/>
      <c r="J835" s="32"/>
      <c r="K835" s="32"/>
      <c r="L835" s="32"/>
    </row>
    <row r="836" spans="2:12" s="29" customFormat="1" x14ac:dyDescent="0.25">
      <c r="B836" s="28"/>
      <c r="C836"/>
      <c r="E836" s="30"/>
      <c r="F836" s="30"/>
      <c r="G836" s="32"/>
      <c r="H836" s="32"/>
      <c r="I836" s="32"/>
      <c r="J836" s="32"/>
      <c r="K836" s="32"/>
      <c r="L836" s="32"/>
    </row>
    <row r="837" spans="2:12" s="29" customFormat="1" x14ac:dyDescent="0.25">
      <c r="B837" s="28"/>
      <c r="C837"/>
      <c r="E837" s="30"/>
      <c r="F837" s="30"/>
      <c r="G837" s="32"/>
      <c r="H837" s="32"/>
      <c r="I837" s="32"/>
      <c r="J837" s="32"/>
      <c r="K837" s="32"/>
      <c r="L837" s="32"/>
    </row>
    <row r="838" spans="2:12" s="29" customFormat="1" x14ac:dyDescent="0.25">
      <c r="B838" s="28"/>
      <c r="C838"/>
      <c r="E838" s="30"/>
      <c r="F838" s="30"/>
      <c r="G838" s="32"/>
      <c r="H838" s="32"/>
      <c r="I838" s="32"/>
      <c r="J838" s="32"/>
      <c r="K838" s="32"/>
      <c r="L838" s="32"/>
    </row>
    <row r="839" spans="2:12" s="29" customFormat="1" x14ac:dyDescent="0.25">
      <c r="B839" s="28"/>
      <c r="C839"/>
      <c r="E839" s="30"/>
      <c r="F839" s="30"/>
      <c r="G839" s="32"/>
      <c r="H839" s="32"/>
      <c r="I839" s="32"/>
      <c r="J839" s="32"/>
      <c r="K839" s="32"/>
      <c r="L839" s="32"/>
    </row>
    <row r="840" spans="2:12" s="29" customFormat="1" x14ac:dyDescent="0.25">
      <c r="B840" s="28"/>
      <c r="C840"/>
      <c r="E840" s="30"/>
      <c r="F840" s="30"/>
      <c r="G840" s="32"/>
      <c r="H840" s="32"/>
      <c r="I840" s="32"/>
      <c r="J840" s="32"/>
      <c r="K840" s="32"/>
      <c r="L840" s="32"/>
    </row>
    <row r="841" spans="2:12" s="29" customFormat="1" x14ac:dyDescent="0.25">
      <c r="B841" s="28"/>
      <c r="C841"/>
      <c r="E841" s="30"/>
      <c r="F841" s="30"/>
      <c r="G841" s="32"/>
      <c r="H841" s="32"/>
      <c r="I841" s="32"/>
      <c r="J841" s="32"/>
      <c r="K841" s="32"/>
      <c r="L841" s="32"/>
    </row>
    <row r="842" spans="2:12" s="29" customFormat="1" x14ac:dyDescent="0.25">
      <c r="B842" s="28"/>
      <c r="C842"/>
      <c r="E842" s="30"/>
      <c r="F842" s="30"/>
      <c r="G842" s="32"/>
      <c r="H842" s="32"/>
      <c r="I842" s="32"/>
      <c r="J842" s="32"/>
      <c r="K842" s="32"/>
      <c r="L842" s="32"/>
    </row>
    <row r="843" spans="2:12" s="29" customFormat="1" x14ac:dyDescent="0.25">
      <c r="B843" s="28"/>
      <c r="C843"/>
      <c r="E843" s="30"/>
      <c r="F843" s="30"/>
      <c r="G843" s="32"/>
      <c r="H843" s="32"/>
      <c r="I843" s="32"/>
      <c r="J843" s="32"/>
      <c r="K843" s="32"/>
      <c r="L843" s="32"/>
    </row>
    <row r="844" spans="2:12" s="29" customFormat="1" x14ac:dyDescent="0.25">
      <c r="B844" s="28"/>
      <c r="C844"/>
      <c r="E844" s="30"/>
      <c r="F844" s="30"/>
      <c r="G844" s="32"/>
      <c r="H844" s="32"/>
      <c r="I844" s="32"/>
      <c r="J844" s="32"/>
      <c r="K844" s="32"/>
      <c r="L844" s="32"/>
    </row>
    <row r="845" spans="2:12" s="29" customFormat="1" x14ac:dyDescent="0.25">
      <c r="B845" s="28"/>
      <c r="C845"/>
      <c r="E845" s="30"/>
      <c r="F845" s="30"/>
      <c r="G845" s="32"/>
      <c r="H845" s="32"/>
      <c r="I845" s="32"/>
      <c r="J845" s="32"/>
      <c r="K845" s="32"/>
      <c r="L845" s="32"/>
    </row>
    <row r="846" spans="2:12" s="29" customFormat="1" x14ac:dyDescent="0.25">
      <c r="B846" s="28"/>
      <c r="C846"/>
      <c r="E846" s="30"/>
      <c r="F846" s="30"/>
      <c r="G846" s="32"/>
      <c r="H846" s="32"/>
      <c r="I846" s="32"/>
      <c r="J846" s="32"/>
      <c r="K846" s="32"/>
      <c r="L846" s="32"/>
    </row>
    <row r="847" spans="2:12" s="29" customFormat="1" x14ac:dyDescent="0.25">
      <c r="B847" s="28"/>
      <c r="C847"/>
      <c r="E847" s="30"/>
      <c r="F847" s="30"/>
      <c r="G847" s="32"/>
      <c r="H847" s="32"/>
      <c r="I847" s="32"/>
      <c r="J847" s="32"/>
      <c r="K847" s="32"/>
      <c r="L847" s="32"/>
    </row>
    <row r="848" spans="2:12" s="29" customFormat="1" x14ac:dyDescent="0.25">
      <c r="B848" s="28"/>
      <c r="C848"/>
      <c r="E848" s="30"/>
      <c r="F848" s="30"/>
      <c r="G848" s="32"/>
      <c r="H848" s="32"/>
      <c r="I848" s="32"/>
      <c r="J848" s="32"/>
      <c r="K848" s="32"/>
      <c r="L848" s="32"/>
    </row>
    <row r="849" spans="2:12" s="29" customFormat="1" x14ac:dyDescent="0.25">
      <c r="B849" s="28"/>
      <c r="C849"/>
      <c r="E849" s="30"/>
      <c r="F849" s="30"/>
      <c r="G849" s="32"/>
      <c r="H849" s="32"/>
      <c r="I849" s="32"/>
      <c r="J849" s="32"/>
      <c r="K849" s="32"/>
      <c r="L849" s="32"/>
    </row>
    <row r="850" spans="2:12" s="29" customFormat="1" x14ac:dyDescent="0.25">
      <c r="B850" s="28"/>
      <c r="C850"/>
      <c r="E850" s="30"/>
      <c r="F850" s="30"/>
      <c r="G850" s="32"/>
      <c r="H850" s="32"/>
      <c r="I850" s="32"/>
      <c r="J850" s="32"/>
      <c r="K850" s="32"/>
      <c r="L850" s="32"/>
    </row>
    <row r="851" spans="2:12" s="29" customFormat="1" x14ac:dyDescent="0.25">
      <c r="B851" s="28"/>
      <c r="C851"/>
      <c r="E851" s="30"/>
      <c r="F851" s="30"/>
      <c r="G851" s="32"/>
      <c r="H851" s="32"/>
      <c r="I851" s="32"/>
      <c r="J851" s="32"/>
      <c r="K851" s="32"/>
      <c r="L851" s="32"/>
    </row>
    <row r="852" spans="2:12" s="29" customFormat="1" x14ac:dyDescent="0.25">
      <c r="B852" s="28"/>
      <c r="C852"/>
      <c r="E852" s="30"/>
      <c r="F852" s="30"/>
      <c r="G852" s="32"/>
      <c r="H852" s="32"/>
      <c r="I852" s="32"/>
      <c r="J852" s="32"/>
      <c r="K852" s="32"/>
      <c r="L852" s="32"/>
    </row>
    <row r="853" spans="2:12" s="29" customFormat="1" x14ac:dyDescent="0.25">
      <c r="B853" s="28"/>
      <c r="C853"/>
      <c r="E853" s="30"/>
      <c r="F853" s="30"/>
      <c r="G853" s="32"/>
      <c r="H853" s="32"/>
      <c r="I853" s="32"/>
      <c r="J853" s="32"/>
      <c r="K853" s="32"/>
      <c r="L853" s="32"/>
    </row>
    <row r="854" spans="2:12" s="29" customFormat="1" x14ac:dyDescent="0.25">
      <c r="B854" s="28"/>
      <c r="C854"/>
      <c r="E854" s="30"/>
      <c r="F854" s="30"/>
      <c r="G854" s="32"/>
      <c r="H854" s="32"/>
      <c r="I854" s="32"/>
      <c r="J854" s="32"/>
      <c r="K854" s="32"/>
      <c r="L854" s="32"/>
    </row>
    <row r="855" spans="2:12" s="29" customFormat="1" x14ac:dyDescent="0.25">
      <c r="B855" s="28"/>
      <c r="C855"/>
      <c r="E855" s="30"/>
      <c r="F855" s="30"/>
      <c r="G855" s="32"/>
      <c r="H855" s="32"/>
      <c r="I855" s="32"/>
      <c r="J855" s="32"/>
      <c r="K855" s="32"/>
      <c r="L855" s="32"/>
    </row>
    <row r="856" spans="2:12" s="29" customFormat="1" x14ac:dyDescent="0.25">
      <c r="B856" s="28"/>
      <c r="C856"/>
      <c r="E856" s="30"/>
      <c r="F856" s="30"/>
      <c r="G856" s="32"/>
      <c r="H856" s="32"/>
      <c r="I856" s="32"/>
      <c r="J856" s="32"/>
      <c r="K856" s="32"/>
      <c r="L856" s="32"/>
    </row>
    <row r="857" spans="2:12" s="29" customFormat="1" x14ac:dyDescent="0.25">
      <c r="B857" s="28"/>
      <c r="C857"/>
      <c r="E857" s="30"/>
      <c r="F857" s="30"/>
      <c r="G857" s="32"/>
      <c r="H857" s="32"/>
      <c r="I857" s="32"/>
      <c r="J857" s="32"/>
      <c r="K857" s="32"/>
      <c r="L857" s="32"/>
    </row>
    <row r="858" spans="2:12" s="29" customFormat="1" x14ac:dyDescent="0.25">
      <c r="B858" s="28"/>
      <c r="C858"/>
      <c r="E858" s="30"/>
      <c r="F858" s="30"/>
      <c r="G858" s="32"/>
      <c r="H858" s="32"/>
      <c r="I858" s="32"/>
      <c r="J858" s="32"/>
      <c r="K858" s="32"/>
      <c r="L858" s="32"/>
    </row>
    <row r="859" spans="2:12" s="29" customFormat="1" x14ac:dyDescent="0.25">
      <c r="B859" s="28"/>
      <c r="C859"/>
      <c r="E859" s="30"/>
      <c r="F859" s="30"/>
      <c r="G859" s="32"/>
      <c r="H859" s="32"/>
      <c r="I859" s="32"/>
      <c r="J859" s="32"/>
      <c r="K859" s="32"/>
      <c r="L859" s="32"/>
    </row>
    <row r="860" spans="2:12" s="29" customFormat="1" x14ac:dyDescent="0.25">
      <c r="B860" s="28"/>
      <c r="C860"/>
      <c r="E860" s="30"/>
      <c r="F860" s="30"/>
      <c r="G860" s="32"/>
      <c r="H860" s="32"/>
      <c r="I860" s="32"/>
      <c r="J860" s="32"/>
      <c r="K860" s="32"/>
      <c r="L860" s="32"/>
    </row>
    <row r="861" spans="2:12" s="29" customFormat="1" x14ac:dyDescent="0.25">
      <c r="B861" s="28"/>
      <c r="C861"/>
      <c r="E861" s="30"/>
      <c r="F861" s="30"/>
      <c r="G861" s="32"/>
      <c r="H861" s="32"/>
      <c r="I861" s="32"/>
      <c r="J861" s="32"/>
      <c r="K861" s="32"/>
      <c r="L861" s="32"/>
    </row>
    <row r="862" spans="2:12" s="29" customFormat="1" x14ac:dyDescent="0.25">
      <c r="B862" s="28"/>
      <c r="C862"/>
      <c r="E862" s="30"/>
      <c r="F862" s="30"/>
      <c r="G862" s="32"/>
      <c r="H862" s="32"/>
      <c r="I862" s="32"/>
      <c r="J862" s="32"/>
      <c r="K862" s="32"/>
      <c r="L862" s="32"/>
    </row>
    <row r="863" spans="2:12" s="29" customFormat="1" x14ac:dyDescent="0.25">
      <c r="B863" s="28"/>
      <c r="C863"/>
      <c r="E863" s="30"/>
      <c r="F863" s="30"/>
      <c r="G863" s="32"/>
      <c r="H863" s="32"/>
      <c r="I863" s="32"/>
      <c r="J863" s="32"/>
      <c r="K863" s="32"/>
      <c r="L863" s="32"/>
    </row>
    <row r="864" spans="2:12" s="29" customFormat="1" x14ac:dyDescent="0.25">
      <c r="B864" s="28"/>
      <c r="C864"/>
      <c r="E864" s="30"/>
      <c r="F864" s="30"/>
      <c r="G864" s="32"/>
      <c r="H864" s="32"/>
      <c r="I864" s="32"/>
      <c r="J864" s="32"/>
      <c r="K864" s="32"/>
      <c r="L864" s="32"/>
    </row>
    <row r="865" spans="2:12" s="29" customFormat="1" x14ac:dyDescent="0.25">
      <c r="B865" s="28"/>
      <c r="C865"/>
      <c r="E865" s="30"/>
      <c r="F865" s="30"/>
      <c r="G865" s="32"/>
      <c r="H865" s="32"/>
      <c r="I865" s="32"/>
      <c r="J865" s="32"/>
      <c r="K865" s="32"/>
      <c r="L865" s="32"/>
    </row>
    <row r="866" spans="2:12" s="29" customFormat="1" x14ac:dyDescent="0.25">
      <c r="B866" s="28"/>
      <c r="C866"/>
      <c r="E866" s="30"/>
      <c r="F866" s="30"/>
      <c r="G866" s="32"/>
      <c r="H866" s="32"/>
      <c r="I866" s="32"/>
      <c r="J866" s="32"/>
      <c r="K866" s="32"/>
      <c r="L866" s="32"/>
    </row>
    <row r="867" spans="2:12" s="29" customFormat="1" x14ac:dyDescent="0.25">
      <c r="B867" s="28"/>
      <c r="C867"/>
      <c r="E867" s="30"/>
      <c r="F867" s="30"/>
      <c r="G867" s="32"/>
      <c r="H867" s="32"/>
      <c r="I867" s="32"/>
      <c r="J867" s="32"/>
      <c r="K867" s="32"/>
      <c r="L867" s="32"/>
    </row>
    <row r="868" spans="2:12" s="29" customFormat="1" x14ac:dyDescent="0.25">
      <c r="B868" s="28"/>
      <c r="C868"/>
      <c r="E868" s="30"/>
      <c r="F868" s="30"/>
      <c r="G868" s="32"/>
      <c r="H868" s="32"/>
      <c r="I868" s="32"/>
      <c r="J868" s="32"/>
      <c r="K868" s="32"/>
      <c r="L868" s="32"/>
    </row>
    <row r="869" spans="2:12" s="29" customFormat="1" x14ac:dyDescent="0.25">
      <c r="B869" s="28"/>
      <c r="C869"/>
      <c r="E869" s="30"/>
      <c r="F869" s="30"/>
      <c r="G869" s="32"/>
      <c r="H869" s="32"/>
      <c r="I869" s="32"/>
      <c r="J869" s="32"/>
      <c r="K869" s="32"/>
      <c r="L869" s="32"/>
    </row>
    <row r="870" spans="2:12" s="29" customFormat="1" x14ac:dyDescent="0.25">
      <c r="B870" s="28"/>
      <c r="C870"/>
      <c r="E870" s="30"/>
      <c r="F870" s="30"/>
      <c r="G870" s="32"/>
      <c r="H870" s="32"/>
      <c r="I870" s="32"/>
      <c r="J870" s="32"/>
      <c r="K870" s="32"/>
      <c r="L870" s="32"/>
    </row>
    <row r="871" spans="2:12" s="29" customFormat="1" x14ac:dyDescent="0.25">
      <c r="B871" s="28"/>
      <c r="C871"/>
      <c r="E871" s="30"/>
      <c r="F871" s="30"/>
      <c r="G871" s="32"/>
      <c r="H871" s="32"/>
      <c r="I871" s="32"/>
      <c r="J871" s="32"/>
      <c r="K871" s="32"/>
      <c r="L871" s="32"/>
    </row>
    <row r="872" spans="2:12" s="29" customFormat="1" x14ac:dyDescent="0.25">
      <c r="B872" s="28"/>
      <c r="C872"/>
      <c r="E872" s="30"/>
      <c r="F872" s="30"/>
      <c r="G872" s="32"/>
      <c r="H872" s="32"/>
      <c r="I872" s="32"/>
      <c r="J872" s="32"/>
      <c r="K872" s="32"/>
      <c r="L872" s="32"/>
    </row>
    <row r="873" spans="2:12" s="29" customFormat="1" x14ac:dyDescent="0.25">
      <c r="B873" s="28"/>
      <c r="C873"/>
      <c r="E873" s="30"/>
      <c r="F873" s="30"/>
      <c r="G873" s="32"/>
      <c r="H873" s="32"/>
      <c r="I873" s="32"/>
      <c r="J873" s="32"/>
      <c r="K873" s="32"/>
      <c r="L873" s="32"/>
    </row>
    <row r="874" spans="2:12" s="29" customFormat="1" x14ac:dyDescent="0.25">
      <c r="B874" s="28"/>
      <c r="C874"/>
      <c r="E874" s="30"/>
      <c r="F874" s="30"/>
      <c r="G874" s="32"/>
      <c r="H874" s="32"/>
      <c r="I874" s="32"/>
      <c r="J874" s="32"/>
      <c r="K874" s="32"/>
      <c r="L874" s="32"/>
    </row>
    <row r="875" spans="2:12" s="29" customFormat="1" x14ac:dyDescent="0.25">
      <c r="B875" s="28"/>
      <c r="C875"/>
      <c r="E875" s="30"/>
      <c r="F875" s="30"/>
      <c r="G875" s="32"/>
      <c r="H875" s="32"/>
      <c r="I875" s="32"/>
      <c r="J875" s="32"/>
      <c r="K875" s="32"/>
      <c r="L875" s="32"/>
    </row>
    <row r="876" spans="2:12" s="29" customFormat="1" x14ac:dyDescent="0.25">
      <c r="B876" s="28"/>
      <c r="C876"/>
      <c r="E876" s="30"/>
      <c r="F876" s="30"/>
      <c r="G876" s="32"/>
      <c r="H876" s="32"/>
      <c r="I876" s="32"/>
      <c r="J876" s="32"/>
      <c r="K876" s="32"/>
      <c r="L876" s="32"/>
    </row>
    <row r="877" spans="2:12" s="29" customFormat="1" x14ac:dyDescent="0.25">
      <c r="B877" s="28"/>
      <c r="C877"/>
      <c r="E877" s="30"/>
      <c r="F877" s="30"/>
      <c r="G877" s="32"/>
      <c r="H877" s="32"/>
      <c r="I877" s="32"/>
      <c r="J877" s="32"/>
      <c r="K877" s="32"/>
      <c r="L877" s="32"/>
    </row>
    <row r="878" spans="2:12" s="29" customFormat="1" x14ac:dyDescent="0.25">
      <c r="B878" s="28"/>
      <c r="C878"/>
      <c r="E878" s="30"/>
      <c r="F878" s="30"/>
      <c r="G878" s="32"/>
      <c r="H878" s="32"/>
      <c r="I878" s="32"/>
      <c r="J878" s="32"/>
      <c r="K878" s="32"/>
      <c r="L878" s="32"/>
    </row>
    <row r="879" spans="2:12" s="29" customFormat="1" x14ac:dyDescent="0.25">
      <c r="B879" s="28"/>
      <c r="C879"/>
      <c r="E879" s="30"/>
      <c r="F879" s="30"/>
      <c r="G879" s="32"/>
      <c r="H879" s="32"/>
      <c r="I879" s="32"/>
      <c r="J879" s="32"/>
      <c r="K879" s="32"/>
      <c r="L879" s="32"/>
    </row>
    <row r="880" spans="2:12" s="29" customFormat="1" x14ac:dyDescent="0.25">
      <c r="B880" s="28"/>
      <c r="C880"/>
      <c r="E880" s="30"/>
      <c r="F880" s="30"/>
      <c r="G880" s="32"/>
      <c r="H880" s="32"/>
      <c r="I880" s="32"/>
      <c r="J880" s="32"/>
      <c r="K880" s="32"/>
      <c r="L880" s="32"/>
    </row>
    <row r="881" spans="2:12" s="29" customFormat="1" x14ac:dyDescent="0.25">
      <c r="B881" s="28"/>
      <c r="C881"/>
      <c r="E881" s="30"/>
      <c r="F881" s="30"/>
      <c r="G881" s="32"/>
      <c r="H881" s="32"/>
      <c r="I881" s="32"/>
      <c r="J881" s="32"/>
      <c r="K881" s="32"/>
      <c r="L881" s="32"/>
    </row>
    <row r="882" spans="2:12" s="29" customFormat="1" x14ac:dyDescent="0.25">
      <c r="B882" s="28"/>
      <c r="C882"/>
      <c r="E882" s="30"/>
      <c r="F882" s="30"/>
      <c r="G882" s="32"/>
      <c r="H882" s="32"/>
      <c r="I882" s="32"/>
      <c r="J882" s="32"/>
      <c r="K882" s="32"/>
      <c r="L882" s="32"/>
    </row>
    <row r="883" spans="2:12" s="29" customFormat="1" x14ac:dyDescent="0.25">
      <c r="B883" s="28"/>
      <c r="C883"/>
      <c r="E883" s="30"/>
      <c r="F883" s="30"/>
      <c r="G883" s="32"/>
      <c r="H883" s="32"/>
      <c r="I883" s="32"/>
      <c r="J883" s="32"/>
      <c r="K883" s="32"/>
      <c r="L883" s="32"/>
    </row>
    <row r="884" spans="2:12" s="29" customFormat="1" x14ac:dyDescent="0.25">
      <c r="B884" s="28"/>
      <c r="C884"/>
      <c r="E884" s="30"/>
      <c r="F884" s="30"/>
      <c r="G884" s="32"/>
      <c r="H884" s="32"/>
      <c r="I884" s="32"/>
      <c r="J884" s="32"/>
      <c r="K884" s="32"/>
      <c r="L884" s="32"/>
    </row>
    <row r="885" spans="2:12" s="29" customFormat="1" x14ac:dyDescent="0.25">
      <c r="B885" s="28"/>
      <c r="C885"/>
      <c r="E885" s="30"/>
      <c r="F885" s="30"/>
      <c r="G885" s="32"/>
      <c r="H885" s="32"/>
      <c r="I885" s="32"/>
      <c r="J885" s="32"/>
      <c r="K885" s="32"/>
      <c r="L885" s="32"/>
    </row>
    <row r="886" spans="2:12" s="29" customFormat="1" x14ac:dyDescent="0.25">
      <c r="B886" s="28"/>
      <c r="C886"/>
      <c r="E886" s="30"/>
      <c r="F886" s="30"/>
      <c r="G886" s="32"/>
      <c r="H886" s="32"/>
      <c r="I886" s="32"/>
      <c r="J886" s="32"/>
      <c r="K886" s="32"/>
      <c r="L886" s="32"/>
    </row>
    <row r="887" spans="2:12" s="29" customFormat="1" x14ac:dyDescent="0.25">
      <c r="B887" s="28"/>
      <c r="C887"/>
      <c r="E887" s="30"/>
      <c r="F887" s="30"/>
      <c r="G887" s="32"/>
      <c r="H887" s="32"/>
      <c r="I887" s="32"/>
      <c r="J887" s="32"/>
      <c r="K887" s="32"/>
      <c r="L887" s="32"/>
    </row>
    <row r="888" spans="2:12" s="29" customFormat="1" x14ac:dyDescent="0.25">
      <c r="B888" s="28"/>
      <c r="C888"/>
      <c r="E888" s="30"/>
      <c r="F888" s="30"/>
      <c r="G888" s="32"/>
      <c r="H888" s="32"/>
      <c r="I888" s="32"/>
      <c r="J888" s="32"/>
      <c r="K888" s="32"/>
      <c r="L888" s="32"/>
    </row>
    <row r="889" spans="2:12" s="29" customFormat="1" x14ac:dyDescent="0.25">
      <c r="B889" s="28"/>
      <c r="C889"/>
      <c r="E889" s="30"/>
      <c r="F889" s="30"/>
      <c r="G889" s="32"/>
      <c r="H889" s="32"/>
      <c r="I889" s="32"/>
      <c r="J889" s="32"/>
      <c r="K889" s="32"/>
      <c r="L889" s="32"/>
    </row>
    <row r="890" spans="2:12" s="29" customFormat="1" x14ac:dyDescent="0.25">
      <c r="B890" s="28"/>
      <c r="C890"/>
      <c r="E890" s="30"/>
      <c r="F890" s="30"/>
      <c r="G890" s="32"/>
      <c r="H890" s="32"/>
      <c r="I890" s="32"/>
      <c r="J890" s="32"/>
      <c r="K890" s="32"/>
      <c r="L890" s="32"/>
    </row>
    <row r="891" spans="2:12" s="29" customFormat="1" x14ac:dyDescent="0.25">
      <c r="B891" s="28"/>
      <c r="C891"/>
      <c r="E891" s="30"/>
      <c r="F891" s="30"/>
      <c r="G891" s="32"/>
      <c r="H891" s="32"/>
      <c r="I891" s="32"/>
      <c r="J891" s="32"/>
      <c r="K891" s="32"/>
      <c r="L891" s="32"/>
    </row>
    <row r="892" spans="2:12" s="29" customFormat="1" x14ac:dyDescent="0.25">
      <c r="B892" s="28"/>
      <c r="C892"/>
      <c r="E892" s="30"/>
      <c r="F892" s="30"/>
      <c r="G892" s="32"/>
      <c r="H892" s="32"/>
      <c r="I892" s="32"/>
      <c r="J892" s="32"/>
      <c r="K892" s="32"/>
      <c r="L892" s="32"/>
    </row>
    <row r="893" spans="2:12" s="29" customFormat="1" x14ac:dyDescent="0.25">
      <c r="B893" s="28"/>
      <c r="C893"/>
      <c r="E893" s="30"/>
      <c r="F893" s="30"/>
      <c r="G893" s="32"/>
      <c r="H893" s="32"/>
      <c r="I893" s="32"/>
      <c r="J893" s="32"/>
      <c r="K893" s="32"/>
      <c r="L893" s="32"/>
    </row>
    <row r="894" spans="2:12" s="29" customFormat="1" x14ac:dyDescent="0.25">
      <c r="B894" s="28"/>
      <c r="C894"/>
      <c r="E894" s="30"/>
      <c r="F894" s="30"/>
      <c r="G894" s="32"/>
      <c r="H894" s="32"/>
      <c r="I894" s="32"/>
      <c r="J894" s="32"/>
      <c r="K894" s="32"/>
      <c r="L894" s="32"/>
    </row>
    <row r="895" spans="2:12" s="29" customFormat="1" x14ac:dyDescent="0.25">
      <c r="B895" s="28"/>
      <c r="C895"/>
      <c r="E895" s="30"/>
      <c r="F895" s="30"/>
      <c r="G895" s="32"/>
      <c r="H895" s="32"/>
      <c r="I895" s="32"/>
      <c r="J895" s="32"/>
      <c r="K895" s="32"/>
      <c r="L895" s="32"/>
    </row>
    <row r="896" spans="2:12" s="29" customFormat="1" x14ac:dyDescent="0.25">
      <c r="B896" s="28"/>
      <c r="C896"/>
      <c r="E896" s="30"/>
      <c r="F896" s="30"/>
      <c r="G896" s="32"/>
      <c r="H896" s="32"/>
      <c r="I896" s="32"/>
      <c r="J896" s="32"/>
      <c r="K896" s="32"/>
      <c r="L896" s="32"/>
    </row>
    <row r="897" spans="2:12" s="29" customFormat="1" x14ac:dyDescent="0.25">
      <c r="B897" s="28"/>
      <c r="C897"/>
      <c r="E897" s="30"/>
      <c r="F897" s="30"/>
      <c r="G897" s="32"/>
      <c r="H897" s="32"/>
      <c r="I897" s="32"/>
      <c r="J897" s="32"/>
      <c r="K897" s="32"/>
      <c r="L897" s="32"/>
    </row>
    <row r="898" spans="2:12" s="29" customFormat="1" x14ac:dyDescent="0.25">
      <c r="B898" s="28"/>
      <c r="C898"/>
      <c r="E898" s="30"/>
      <c r="F898" s="30"/>
      <c r="G898" s="32"/>
      <c r="H898" s="32"/>
      <c r="I898" s="32"/>
      <c r="J898" s="32"/>
      <c r="K898" s="32"/>
      <c r="L898" s="32"/>
    </row>
    <row r="899" spans="2:12" s="29" customFormat="1" x14ac:dyDescent="0.25">
      <c r="B899" s="28"/>
      <c r="C899"/>
      <c r="E899" s="30"/>
      <c r="F899" s="30"/>
      <c r="G899" s="32"/>
      <c r="H899" s="32"/>
      <c r="I899" s="32"/>
      <c r="J899" s="32"/>
      <c r="K899" s="32"/>
      <c r="L899" s="32"/>
    </row>
    <row r="900" spans="2:12" s="29" customFormat="1" x14ac:dyDescent="0.25">
      <c r="B900" s="28"/>
      <c r="C900"/>
      <c r="E900" s="30"/>
      <c r="F900" s="30"/>
      <c r="G900" s="32"/>
      <c r="H900" s="32"/>
      <c r="I900" s="32"/>
      <c r="J900" s="32"/>
      <c r="K900" s="32"/>
      <c r="L900" s="32"/>
    </row>
    <row r="901" spans="2:12" s="29" customFormat="1" x14ac:dyDescent="0.25">
      <c r="B901" s="28"/>
      <c r="C901"/>
      <c r="E901" s="30"/>
      <c r="F901" s="30"/>
      <c r="G901" s="32"/>
      <c r="H901" s="32"/>
      <c r="I901" s="32"/>
      <c r="J901" s="32"/>
      <c r="K901" s="32"/>
      <c r="L901" s="32"/>
    </row>
    <row r="902" spans="2:12" s="29" customFormat="1" x14ac:dyDescent="0.25">
      <c r="B902" s="28"/>
      <c r="C902"/>
      <c r="E902" s="30"/>
      <c r="F902" s="30"/>
      <c r="G902" s="32"/>
      <c r="H902" s="32"/>
      <c r="I902" s="32"/>
      <c r="J902" s="32"/>
      <c r="K902" s="32"/>
      <c r="L902" s="32"/>
    </row>
    <row r="903" spans="2:12" s="29" customFormat="1" x14ac:dyDescent="0.25">
      <c r="B903" s="28"/>
      <c r="C903"/>
      <c r="E903" s="30"/>
      <c r="F903" s="30"/>
      <c r="G903" s="32"/>
      <c r="H903" s="32"/>
      <c r="I903" s="32"/>
      <c r="J903" s="32"/>
      <c r="K903" s="32"/>
      <c r="L903" s="32"/>
    </row>
    <row r="904" spans="2:12" s="29" customFormat="1" x14ac:dyDescent="0.25">
      <c r="B904" s="28"/>
      <c r="C904"/>
      <c r="E904" s="30"/>
      <c r="F904" s="30"/>
      <c r="G904" s="32"/>
      <c r="H904" s="32"/>
      <c r="I904" s="32"/>
      <c r="J904" s="32"/>
      <c r="K904" s="32"/>
      <c r="L904" s="32"/>
    </row>
    <row r="905" spans="2:12" s="29" customFormat="1" x14ac:dyDescent="0.25">
      <c r="B905" s="28"/>
      <c r="C905"/>
      <c r="E905" s="30"/>
      <c r="F905" s="30"/>
      <c r="G905" s="32"/>
      <c r="H905" s="32"/>
      <c r="I905" s="32"/>
      <c r="J905" s="32"/>
      <c r="K905" s="32"/>
      <c r="L905" s="32"/>
    </row>
    <row r="906" spans="2:12" s="29" customFormat="1" x14ac:dyDescent="0.25">
      <c r="B906" s="28"/>
      <c r="C906"/>
      <c r="E906" s="30"/>
      <c r="F906" s="30"/>
      <c r="G906" s="32"/>
      <c r="H906" s="32"/>
      <c r="I906" s="32"/>
      <c r="J906" s="32"/>
      <c r="K906" s="32"/>
      <c r="L906" s="32"/>
    </row>
    <row r="907" spans="2:12" s="29" customFormat="1" x14ac:dyDescent="0.25">
      <c r="B907" s="28"/>
      <c r="C907"/>
      <c r="E907" s="30"/>
      <c r="F907" s="30"/>
      <c r="G907" s="32"/>
      <c r="H907" s="32"/>
      <c r="I907" s="32"/>
      <c r="J907" s="32"/>
      <c r="K907" s="32"/>
      <c r="L907" s="32"/>
    </row>
    <row r="908" spans="2:12" s="29" customFormat="1" x14ac:dyDescent="0.25">
      <c r="B908" s="28"/>
      <c r="C908"/>
      <c r="E908" s="30"/>
      <c r="F908" s="30"/>
      <c r="G908" s="32"/>
      <c r="H908" s="32"/>
      <c r="I908" s="32"/>
      <c r="J908" s="32"/>
      <c r="K908" s="32"/>
      <c r="L908" s="32"/>
    </row>
    <row r="909" spans="2:12" s="29" customFormat="1" x14ac:dyDescent="0.25">
      <c r="B909" s="28"/>
      <c r="C909"/>
      <c r="E909" s="30"/>
      <c r="F909" s="30"/>
      <c r="G909" s="32"/>
      <c r="H909" s="32"/>
      <c r="I909" s="32"/>
      <c r="J909" s="32"/>
      <c r="K909" s="32"/>
      <c r="L909" s="32"/>
    </row>
    <row r="910" spans="2:12" s="29" customFormat="1" x14ac:dyDescent="0.25">
      <c r="B910" s="28"/>
      <c r="C910"/>
      <c r="E910" s="30"/>
      <c r="F910" s="30"/>
      <c r="G910" s="32"/>
      <c r="H910" s="32"/>
      <c r="I910" s="32"/>
      <c r="J910" s="32"/>
      <c r="K910" s="32"/>
      <c r="L910" s="32"/>
    </row>
    <row r="911" spans="2:12" s="29" customFormat="1" x14ac:dyDescent="0.25">
      <c r="B911" s="28"/>
      <c r="C911"/>
      <c r="E911" s="30"/>
      <c r="F911" s="30"/>
      <c r="G911" s="32"/>
      <c r="H911" s="32"/>
      <c r="I911" s="32"/>
      <c r="J911" s="32"/>
      <c r="K911" s="32"/>
      <c r="L911" s="32"/>
    </row>
    <row r="912" spans="2:12" s="29" customFormat="1" x14ac:dyDescent="0.25">
      <c r="B912" s="28"/>
      <c r="C912"/>
      <c r="E912" s="30"/>
      <c r="F912" s="30"/>
      <c r="G912" s="32"/>
      <c r="H912" s="32"/>
      <c r="I912" s="32"/>
      <c r="J912" s="32"/>
      <c r="K912" s="32"/>
      <c r="L912" s="32"/>
    </row>
    <row r="913" spans="2:12" s="29" customFormat="1" x14ac:dyDescent="0.25">
      <c r="B913" s="28"/>
      <c r="C913"/>
      <c r="E913" s="30"/>
      <c r="F913" s="30"/>
      <c r="G913" s="32"/>
      <c r="H913" s="32"/>
      <c r="I913" s="32"/>
      <c r="J913" s="32"/>
      <c r="K913" s="32"/>
      <c r="L913" s="32"/>
    </row>
    <row r="914" spans="2:12" s="29" customFormat="1" x14ac:dyDescent="0.25">
      <c r="B914" s="28"/>
      <c r="C914"/>
      <c r="E914" s="30"/>
      <c r="F914" s="30"/>
      <c r="G914" s="32"/>
      <c r="H914" s="32"/>
      <c r="I914" s="32"/>
      <c r="J914" s="32"/>
      <c r="K914" s="32"/>
      <c r="L914" s="32"/>
    </row>
    <row r="915" spans="2:12" s="29" customFormat="1" x14ac:dyDescent="0.25">
      <c r="B915" s="28"/>
      <c r="C915"/>
      <c r="E915" s="30"/>
      <c r="F915" s="30"/>
      <c r="G915" s="32"/>
      <c r="H915" s="32"/>
      <c r="I915" s="32"/>
      <c r="J915" s="32"/>
      <c r="K915" s="32"/>
      <c r="L915" s="32"/>
    </row>
    <row r="916" spans="2:12" s="29" customFormat="1" x14ac:dyDescent="0.25">
      <c r="B916" s="28"/>
      <c r="C916"/>
      <c r="E916" s="30"/>
      <c r="F916" s="30"/>
      <c r="G916" s="32"/>
      <c r="H916" s="32"/>
      <c r="I916" s="32"/>
      <c r="J916" s="32"/>
      <c r="K916" s="32"/>
      <c r="L916" s="32"/>
    </row>
    <row r="917" spans="2:12" s="29" customFormat="1" x14ac:dyDescent="0.25">
      <c r="B917" s="28"/>
      <c r="C917"/>
      <c r="E917" s="30"/>
      <c r="F917" s="30"/>
      <c r="G917" s="32"/>
      <c r="H917" s="32"/>
      <c r="I917" s="32"/>
      <c r="J917" s="32"/>
      <c r="K917" s="32"/>
      <c r="L917" s="32"/>
    </row>
    <row r="918" spans="2:12" s="29" customFormat="1" x14ac:dyDescent="0.25">
      <c r="B918" s="28"/>
      <c r="C918"/>
      <c r="E918" s="30"/>
      <c r="F918" s="30"/>
      <c r="G918" s="32"/>
      <c r="H918" s="32"/>
      <c r="I918" s="32"/>
      <c r="J918" s="32"/>
      <c r="K918" s="32"/>
      <c r="L918" s="32"/>
    </row>
    <row r="919" spans="2:12" s="29" customFormat="1" x14ac:dyDescent="0.25">
      <c r="B919" s="28"/>
      <c r="C919"/>
      <c r="E919" s="30"/>
      <c r="F919" s="30"/>
      <c r="G919" s="32"/>
      <c r="H919" s="32"/>
      <c r="I919" s="32"/>
      <c r="J919" s="32"/>
      <c r="K919" s="32"/>
      <c r="L919" s="32"/>
    </row>
    <row r="920" spans="2:12" s="29" customFormat="1" x14ac:dyDescent="0.25">
      <c r="B920" s="28"/>
      <c r="C920"/>
      <c r="E920" s="30"/>
      <c r="F920" s="30"/>
      <c r="G920" s="32"/>
      <c r="H920" s="32"/>
      <c r="I920" s="32"/>
      <c r="J920" s="32"/>
      <c r="K920" s="32"/>
      <c r="L920" s="32"/>
    </row>
    <row r="921" spans="2:12" s="29" customFormat="1" x14ac:dyDescent="0.25">
      <c r="B921" s="28"/>
      <c r="C921"/>
      <c r="E921" s="30"/>
      <c r="F921" s="30"/>
      <c r="G921" s="32"/>
      <c r="H921" s="32"/>
      <c r="I921" s="32"/>
      <c r="J921" s="32"/>
      <c r="K921" s="32"/>
      <c r="L921" s="32"/>
    </row>
    <row r="922" spans="2:12" s="29" customFormat="1" x14ac:dyDescent="0.25">
      <c r="B922" s="28"/>
      <c r="C922"/>
      <c r="E922" s="30"/>
      <c r="F922" s="30"/>
      <c r="G922" s="32"/>
      <c r="H922" s="32"/>
      <c r="I922" s="32"/>
      <c r="J922" s="32"/>
      <c r="K922" s="32"/>
      <c r="L922" s="32"/>
    </row>
    <row r="923" spans="2:12" s="29" customFormat="1" x14ac:dyDescent="0.25">
      <c r="B923" s="28"/>
      <c r="C923"/>
      <c r="E923" s="30"/>
      <c r="F923" s="30"/>
      <c r="G923" s="32"/>
      <c r="H923" s="32"/>
      <c r="I923" s="32"/>
      <c r="J923" s="32"/>
      <c r="K923" s="32"/>
      <c r="L923" s="32"/>
    </row>
    <row r="924" spans="2:12" s="29" customFormat="1" x14ac:dyDescent="0.25">
      <c r="B924" s="28"/>
      <c r="C924"/>
      <c r="E924" s="30"/>
      <c r="F924" s="30"/>
      <c r="G924" s="32"/>
      <c r="H924" s="32"/>
      <c r="I924" s="32"/>
      <c r="J924" s="32"/>
      <c r="K924" s="32"/>
      <c r="L924" s="32"/>
    </row>
    <row r="925" spans="2:12" s="29" customFormat="1" x14ac:dyDescent="0.25">
      <c r="B925" s="28"/>
      <c r="C925"/>
      <c r="E925" s="30"/>
      <c r="F925" s="30"/>
      <c r="G925" s="32"/>
      <c r="H925" s="32"/>
      <c r="I925" s="32"/>
      <c r="J925" s="32"/>
      <c r="K925" s="32"/>
      <c r="L925" s="32"/>
    </row>
    <row r="926" spans="2:12" s="29" customFormat="1" x14ac:dyDescent="0.25">
      <c r="B926" s="28"/>
      <c r="C926"/>
      <c r="E926" s="30"/>
      <c r="F926" s="30"/>
      <c r="G926" s="32"/>
      <c r="H926" s="32"/>
      <c r="I926" s="32"/>
      <c r="J926" s="32"/>
      <c r="K926" s="32"/>
      <c r="L926" s="32"/>
    </row>
    <row r="927" spans="2:12" s="29" customFormat="1" x14ac:dyDescent="0.25">
      <c r="B927" s="28"/>
      <c r="C927"/>
      <c r="E927" s="30"/>
      <c r="F927" s="30"/>
      <c r="G927" s="32"/>
      <c r="H927" s="32"/>
      <c r="I927" s="32"/>
      <c r="J927" s="32"/>
      <c r="K927" s="32"/>
      <c r="L927" s="32"/>
    </row>
    <row r="928" spans="2:12" s="29" customFormat="1" x14ac:dyDescent="0.25">
      <c r="B928" s="28"/>
      <c r="C928"/>
      <c r="E928" s="30"/>
      <c r="F928" s="30"/>
      <c r="G928" s="32"/>
      <c r="H928" s="32"/>
      <c r="I928" s="32"/>
      <c r="J928" s="32"/>
      <c r="K928" s="32"/>
      <c r="L928" s="32"/>
    </row>
    <row r="929" spans="2:12" s="29" customFormat="1" x14ac:dyDescent="0.25">
      <c r="B929" s="28"/>
      <c r="C929"/>
      <c r="E929" s="30"/>
      <c r="F929" s="30"/>
      <c r="G929" s="32"/>
      <c r="H929" s="32"/>
      <c r="I929" s="32"/>
      <c r="J929" s="32"/>
      <c r="K929" s="32"/>
      <c r="L929" s="32"/>
    </row>
    <row r="930" spans="2:12" s="29" customFormat="1" x14ac:dyDescent="0.25">
      <c r="B930" s="28"/>
      <c r="C930"/>
      <c r="E930" s="30"/>
      <c r="F930" s="30"/>
      <c r="G930" s="32"/>
      <c r="H930" s="32"/>
      <c r="I930" s="32"/>
      <c r="J930" s="32"/>
      <c r="K930" s="32"/>
      <c r="L930" s="32"/>
    </row>
    <row r="931" spans="2:12" s="29" customFormat="1" x14ac:dyDescent="0.25">
      <c r="B931" s="28"/>
      <c r="C931"/>
      <c r="E931" s="30"/>
      <c r="F931" s="30"/>
      <c r="G931" s="32"/>
      <c r="H931" s="32"/>
      <c r="I931" s="32"/>
      <c r="J931" s="32"/>
      <c r="K931" s="32"/>
      <c r="L931" s="32"/>
    </row>
    <row r="932" spans="2:12" s="29" customFormat="1" x14ac:dyDescent="0.25">
      <c r="B932" s="28"/>
      <c r="C932"/>
      <c r="E932" s="30"/>
      <c r="F932" s="30"/>
      <c r="G932" s="32"/>
      <c r="H932" s="32"/>
      <c r="I932" s="32"/>
      <c r="J932" s="32"/>
      <c r="K932" s="32"/>
      <c r="L932" s="32"/>
    </row>
    <row r="933" spans="2:12" s="29" customFormat="1" x14ac:dyDescent="0.25">
      <c r="B933" s="28"/>
      <c r="C933"/>
      <c r="E933" s="30"/>
      <c r="F933" s="30"/>
      <c r="G933" s="32"/>
      <c r="H933" s="32"/>
      <c r="I933" s="32"/>
      <c r="J933" s="32"/>
      <c r="K933" s="32"/>
      <c r="L933" s="32"/>
    </row>
    <row r="934" spans="2:12" s="29" customFormat="1" x14ac:dyDescent="0.25">
      <c r="B934" s="28"/>
      <c r="C934"/>
      <c r="E934" s="30"/>
      <c r="F934" s="30"/>
      <c r="G934" s="32"/>
      <c r="H934" s="32"/>
      <c r="I934" s="32"/>
      <c r="J934" s="32"/>
      <c r="K934" s="32"/>
      <c r="L934" s="32"/>
    </row>
    <row r="935" spans="2:12" s="29" customFormat="1" x14ac:dyDescent="0.25">
      <c r="B935" s="28"/>
      <c r="C935"/>
      <c r="E935" s="30"/>
      <c r="F935" s="30"/>
      <c r="G935" s="32"/>
      <c r="H935" s="32"/>
      <c r="I935" s="32"/>
      <c r="J935" s="32"/>
      <c r="K935" s="32"/>
      <c r="L935" s="32"/>
    </row>
    <row r="936" spans="2:12" s="29" customFormat="1" x14ac:dyDescent="0.25">
      <c r="B936" s="28"/>
      <c r="C936"/>
      <c r="E936" s="30"/>
      <c r="F936" s="30"/>
      <c r="G936" s="32"/>
      <c r="H936" s="32"/>
      <c r="I936" s="32"/>
      <c r="J936" s="32"/>
      <c r="K936" s="32"/>
      <c r="L936" s="32"/>
    </row>
    <row r="937" spans="2:12" s="29" customFormat="1" x14ac:dyDescent="0.25">
      <c r="B937" s="28"/>
      <c r="C937"/>
      <c r="E937" s="30"/>
      <c r="F937" s="30"/>
      <c r="G937" s="32"/>
      <c r="H937" s="32"/>
      <c r="I937" s="32"/>
      <c r="J937" s="32"/>
      <c r="K937" s="32"/>
      <c r="L937" s="32"/>
    </row>
    <row r="938" spans="2:12" s="29" customFormat="1" x14ac:dyDescent="0.25">
      <c r="B938" s="28"/>
      <c r="C938"/>
      <c r="E938" s="30"/>
      <c r="F938" s="30"/>
      <c r="G938" s="32"/>
      <c r="H938" s="32"/>
      <c r="I938" s="32"/>
      <c r="J938" s="32"/>
      <c r="K938" s="32"/>
      <c r="L938" s="32"/>
    </row>
    <row r="939" spans="2:12" s="29" customFormat="1" x14ac:dyDescent="0.25">
      <c r="B939" s="28"/>
      <c r="C939"/>
      <c r="E939" s="30"/>
      <c r="F939" s="30"/>
      <c r="G939" s="32"/>
      <c r="H939" s="32"/>
      <c r="I939" s="32"/>
      <c r="J939" s="32"/>
      <c r="K939" s="32"/>
      <c r="L939" s="32"/>
    </row>
    <row r="940" spans="2:12" s="29" customFormat="1" x14ac:dyDescent="0.25">
      <c r="B940" s="28"/>
      <c r="C940"/>
      <c r="E940" s="30"/>
      <c r="F940" s="30"/>
      <c r="G940" s="32"/>
      <c r="H940" s="32"/>
      <c r="I940" s="32"/>
      <c r="J940" s="32"/>
      <c r="K940" s="32"/>
      <c r="L940" s="32"/>
    </row>
    <row r="941" spans="2:12" s="29" customFormat="1" x14ac:dyDescent="0.25">
      <c r="B941" s="28"/>
      <c r="C941"/>
      <c r="E941" s="30"/>
      <c r="F941" s="30"/>
      <c r="G941" s="32"/>
      <c r="H941" s="32"/>
      <c r="I941" s="32"/>
      <c r="J941" s="32"/>
      <c r="K941" s="32"/>
      <c r="L941" s="32"/>
    </row>
    <row r="942" spans="2:12" s="29" customFormat="1" x14ac:dyDescent="0.25">
      <c r="B942" s="28"/>
      <c r="C942"/>
      <c r="E942" s="30"/>
      <c r="F942" s="30"/>
      <c r="G942" s="32"/>
      <c r="H942" s="32"/>
      <c r="I942" s="32"/>
      <c r="J942" s="32"/>
      <c r="K942" s="32"/>
      <c r="L942" s="32"/>
    </row>
    <row r="943" spans="2:12" s="29" customFormat="1" x14ac:dyDescent="0.25">
      <c r="B943" s="28"/>
      <c r="C943"/>
      <c r="E943" s="30"/>
      <c r="F943" s="30"/>
      <c r="G943" s="32"/>
      <c r="H943" s="32"/>
      <c r="I943" s="32"/>
      <c r="J943" s="32"/>
      <c r="K943" s="32"/>
      <c r="L943" s="32"/>
    </row>
    <row r="944" spans="2:12" s="29" customFormat="1" x14ac:dyDescent="0.25">
      <c r="B944" s="28"/>
      <c r="C944"/>
      <c r="E944" s="30"/>
      <c r="F944" s="30"/>
      <c r="G944" s="32"/>
      <c r="H944" s="32"/>
      <c r="I944" s="32"/>
      <c r="J944" s="32"/>
      <c r="K944" s="32"/>
      <c r="L944" s="32"/>
    </row>
    <row r="945" spans="2:12" s="29" customFormat="1" x14ac:dyDescent="0.25">
      <c r="B945" s="28"/>
      <c r="C945"/>
      <c r="E945" s="30"/>
      <c r="F945" s="30"/>
      <c r="G945" s="32"/>
      <c r="H945" s="32"/>
      <c r="I945" s="32"/>
      <c r="J945" s="32"/>
      <c r="K945" s="32"/>
      <c r="L945" s="32"/>
    </row>
    <row r="946" spans="2:12" s="29" customFormat="1" x14ac:dyDescent="0.25">
      <c r="B946" s="28"/>
      <c r="C946"/>
      <c r="E946" s="30"/>
      <c r="F946" s="30"/>
      <c r="G946" s="32"/>
      <c r="H946" s="32"/>
      <c r="I946" s="32"/>
      <c r="J946" s="32"/>
      <c r="K946" s="32"/>
      <c r="L946" s="32"/>
    </row>
    <row r="947" spans="2:12" s="29" customFormat="1" x14ac:dyDescent="0.25">
      <c r="B947" s="28"/>
      <c r="C947"/>
      <c r="E947" s="30"/>
      <c r="F947" s="30"/>
      <c r="G947" s="32"/>
      <c r="H947" s="32"/>
      <c r="I947" s="32"/>
      <c r="J947" s="32"/>
      <c r="K947" s="32"/>
      <c r="L947" s="32"/>
    </row>
    <row r="948" spans="2:12" s="29" customFormat="1" x14ac:dyDescent="0.25">
      <c r="B948" s="28"/>
      <c r="C948"/>
      <c r="E948" s="30"/>
      <c r="F948" s="30"/>
      <c r="G948" s="32"/>
      <c r="H948" s="32"/>
      <c r="I948" s="32"/>
      <c r="J948" s="32"/>
      <c r="K948" s="32"/>
      <c r="L948" s="32"/>
    </row>
    <row r="949" spans="2:12" s="29" customFormat="1" x14ac:dyDescent="0.25">
      <c r="B949" s="28"/>
      <c r="C949"/>
      <c r="E949" s="30"/>
      <c r="F949" s="30"/>
      <c r="G949" s="32"/>
      <c r="H949" s="32"/>
      <c r="I949" s="32"/>
      <c r="J949" s="32"/>
      <c r="K949" s="32"/>
      <c r="L949" s="32"/>
    </row>
    <row r="950" spans="2:12" s="29" customFormat="1" x14ac:dyDescent="0.25">
      <c r="B950" s="28"/>
      <c r="C950"/>
      <c r="E950" s="30"/>
      <c r="F950" s="30"/>
      <c r="G950" s="32"/>
      <c r="H950" s="32"/>
      <c r="I950" s="32"/>
      <c r="J950" s="32"/>
      <c r="K950" s="32"/>
      <c r="L950" s="32"/>
    </row>
    <row r="951" spans="2:12" s="29" customFormat="1" x14ac:dyDescent="0.25">
      <c r="B951" s="28"/>
      <c r="C951"/>
      <c r="E951" s="30"/>
      <c r="F951" s="30"/>
      <c r="G951" s="32"/>
      <c r="H951" s="32"/>
      <c r="I951" s="32"/>
      <c r="J951" s="32"/>
      <c r="K951" s="32"/>
      <c r="L951" s="32"/>
    </row>
    <row r="952" spans="2:12" s="29" customFormat="1" x14ac:dyDescent="0.25">
      <c r="B952" s="28"/>
      <c r="C952"/>
      <c r="E952" s="30"/>
      <c r="F952" s="30"/>
      <c r="G952" s="32"/>
      <c r="H952" s="32"/>
      <c r="I952" s="32"/>
      <c r="J952" s="32"/>
      <c r="K952" s="32"/>
      <c r="L952" s="32"/>
    </row>
    <row r="953" spans="2:12" s="29" customFormat="1" x14ac:dyDescent="0.25">
      <c r="B953" s="28"/>
      <c r="C953"/>
      <c r="E953" s="30"/>
      <c r="F953" s="30"/>
      <c r="G953" s="32"/>
      <c r="H953" s="32"/>
      <c r="I953" s="32"/>
      <c r="J953" s="32"/>
      <c r="K953" s="32"/>
      <c r="L953" s="32"/>
    </row>
    <row r="954" spans="2:12" s="29" customFormat="1" x14ac:dyDescent="0.25">
      <c r="B954" s="28"/>
      <c r="C954"/>
      <c r="E954" s="30"/>
      <c r="F954" s="30"/>
      <c r="G954" s="32"/>
      <c r="H954" s="32"/>
      <c r="I954" s="32"/>
      <c r="J954" s="32"/>
      <c r="K954" s="32"/>
      <c r="L954" s="32"/>
    </row>
    <row r="955" spans="2:12" s="29" customFormat="1" x14ac:dyDescent="0.25">
      <c r="B955" s="28"/>
      <c r="C955"/>
      <c r="E955" s="30"/>
      <c r="F955" s="30"/>
      <c r="G955" s="32"/>
      <c r="H955" s="32"/>
      <c r="I955" s="32"/>
      <c r="J955" s="32"/>
      <c r="K955" s="32"/>
      <c r="L955" s="32"/>
    </row>
    <row r="956" spans="2:12" s="29" customFormat="1" x14ac:dyDescent="0.25">
      <c r="B956" s="28"/>
      <c r="C956"/>
      <c r="E956" s="30"/>
      <c r="F956" s="30"/>
      <c r="G956" s="32"/>
      <c r="H956" s="32"/>
      <c r="I956" s="32"/>
      <c r="J956" s="32"/>
      <c r="K956" s="32"/>
      <c r="L956" s="32"/>
    </row>
    <row r="957" spans="2:12" s="29" customFormat="1" x14ac:dyDescent="0.25">
      <c r="B957" s="28"/>
      <c r="C957"/>
      <c r="E957" s="30"/>
      <c r="F957" s="30"/>
      <c r="G957" s="32"/>
      <c r="H957" s="32"/>
      <c r="I957" s="32"/>
      <c r="J957" s="32"/>
      <c r="K957" s="32"/>
      <c r="L957" s="32"/>
    </row>
    <row r="958" spans="2:12" s="29" customFormat="1" x14ac:dyDescent="0.25">
      <c r="B958" s="28"/>
      <c r="C958"/>
      <c r="E958" s="30"/>
      <c r="F958" s="30"/>
      <c r="G958" s="32"/>
      <c r="H958" s="32"/>
      <c r="I958" s="32"/>
      <c r="J958" s="32"/>
      <c r="K958" s="32"/>
      <c r="L958" s="32"/>
    </row>
    <row r="959" spans="2:12" s="29" customFormat="1" x14ac:dyDescent="0.25">
      <c r="B959" s="28"/>
      <c r="C959"/>
      <c r="E959" s="30"/>
      <c r="F959" s="30"/>
      <c r="G959" s="32"/>
      <c r="H959" s="32"/>
      <c r="I959" s="32"/>
      <c r="J959" s="32"/>
      <c r="K959" s="32"/>
      <c r="L959" s="32"/>
    </row>
    <row r="960" spans="2:12" s="29" customFormat="1" x14ac:dyDescent="0.25">
      <c r="B960" s="28"/>
      <c r="C960"/>
      <c r="E960" s="30"/>
      <c r="F960" s="30"/>
      <c r="G960" s="32"/>
      <c r="H960" s="32"/>
      <c r="I960" s="32"/>
      <c r="J960" s="32"/>
      <c r="K960" s="32"/>
      <c r="L960" s="32"/>
    </row>
    <row r="961" spans="2:12" s="29" customFormat="1" x14ac:dyDescent="0.25">
      <c r="B961" s="28"/>
      <c r="C961"/>
      <c r="E961" s="30"/>
      <c r="F961" s="30"/>
      <c r="G961" s="32"/>
      <c r="H961" s="32"/>
      <c r="I961" s="32"/>
      <c r="J961" s="32"/>
      <c r="K961" s="32"/>
      <c r="L961" s="32"/>
    </row>
    <row r="962" spans="2:12" s="29" customFormat="1" x14ac:dyDescent="0.25">
      <c r="B962" s="28"/>
      <c r="C962"/>
      <c r="E962" s="30"/>
      <c r="F962" s="30"/>
      <c r="G962" s="32"/>
      <c r="H962" s="32"/>
      <c r="I962" s="32"/>
      <c r="J962" s="32"/>
      <c r="K962" s="32"/>
      <c r="L962" s="32"/>
    </row>
    <row r="963" spans="2:12" s="29" customFormat="1" x14ac:dyDescent="0.25">
      <c r="B963" s="28"/>
      <c r="C963"/>
      <c r="E963" s="30"/>
      <c r="F963" s="30"/>
      <c r="G963" s="32"/>
      <c r="H963" s="32"/>
      <c r="I963" s="32"/>
      <c r="J963" s="32"/>
      <c r="K963" s="32"/>
      <c r="L963" s="32"/>
    </row>
    <row r="964" spans="2:12" s="29" customFormat="1" x14ac:dyDescent="0.25">
      <c r="B964" s="28"/>
      <c r="C964"/>
      <c r="E964" s="30"/>
      <c r="F964" s="30"/>
      <c r="G964" s="32"/>
      <c r="H964" s="32"/>
      <c r="I964" s="32"/>
      <c r="J964" s="32"/>
      <c r="K964" s="32"/>
      <c r="L964" s="32"/>
    </row>
    <row r="965" spans="2:12" s="29" customFormat="1" x14ac:dyDescent="0.25">
      <c r="B965" s="28"/>
      <c r="C965"/>
      <c r="E965" s="30"/>
      <c r="F965" s="30"/>
      <c r="G965" s="32"/>
      <c r="H965" s="32"/>
      <c r="I965" s="32"/>
      <c r="J965" s="32"/>
      <c r="K965" s="32"/>
      <c r="L965" s="32"/>
    </row>
    <row r="966" spans="2:12" s="29" customFormat="1" x14ac:dyDescent="0.25">
      <c r="B966" s="28"/>
      <c r="C966"/>
      <c r="E966" s="30"/>
      <c r="F966" s="30"/>
      <c r="G966" s="32"/>
      <c r="H966" s="32"/>
      <c r="I966" s="32"/>
      <c r="J966" s="32"/>
      <c r="K966" s="32"/>
      <c r="L966" s="32"/>
    </row>
    <row r="967" spans="2:12" s="29" customFormat="1" x14ac:dyDescent="0.25">
      <c r="B967" s="28"/>
      <c r="C967"/>
      <c r="E967" s="30"/>
      <c r="F967" s="30"/>
      <c r="G967" s="32"/>
      <c r="H967" s="32"/>
      <c r="I967" s="32"/>
      <c r="J967" s="32"/>
      <c r="K967" s="32"/>
      <c r="L967" s="32"/>
    </row>
    <row r="968" spans="2:12" s="29" customFormat="1" x14ac:dyDescent="0.25">
      <c r="B968" s="28"/>
      <c r="C968"/>
      <c r="E968" s="30"/>
      <c r="F968" s="30"/>
      <c r="G968" s="32"/>
      <c r="H968" s="32"/>
      <c r="I968" s="32"/>
      <c r="J968" s="32"/>
      <c r="K968" s="32"/>
      <c r="L968" s="32"/>
    </row>
    <row r="969" spans="2:12" s="29" customFormat="1" x14ac:dyDescent="0.25">
      <c r="B969" s="28"/>
      <c r="C969"/>
      <c r="E969" s="30"/>
      <c r="F969" s="30"/>
      <c r="G969" s="32"/>
      <c r="H969" s="32"/>
      <c r="I969" s="32"/>
      <c r="J969" s="32"/>
      <c r="K969" s="32"/>
      <c r="L969" s="32"/>
    </row>
    <row r="970" spans="2:12" s="29" customFormat="1" x14ac:dyDescent="0.25">
      <c r="B970" s="28"/>
      <c r="C970"/>
      <c r="E970" s="30"/>
      <c r="F970" s="30"/>
      <c r="G970" s="32"/>
      <c r="H970" s="32"/>
      <c r="I970" s="32"/>
      <c r="J970" s="32"/>
      <c r="K970" s="32"/>
      <c r="L970" s="32"/>
    </row>
    <row r="971" spans="2:12" s="29" customFormat="1" x14ac:dyDescent="0.25">
      <c r="B971" s="28"/>
      <c r="C971"/>
      <c r="E971" s="30"/>
      <c r="F971" s="30"/>
      <c r="G971" s="32"/>
      <c r="H971" s="32"/>
      <c r="I971" s="32"/>
      <c r="J971" s="32"/>
      <c r="K971" s="32"/>
      <c r="L971" s="32"/>
    </row>
    <row r="972" spans="2:12" s="29" customFormat="1" x14ac:dyDescent="0.25">
      <c r="B972" s="28"/>
      <c r="C972"/>
      <c r="E972" s="30"/>
      <c r="F972" s="30"/>
      <c r="G972" s="32"/>
      <c r="H972" s="32"/>
      <c r="I972" s="32"/>
      <c r="J972" s="32"/>
      <c r="K972" s="32"/>
      <c r="L972" s="32"/>
    </row>
    <row r="973" spans="2:12" s="29" customFormat="1" x14ac:dyDescent="0.25">
      <c r="B973" s="28"/>
      <c r="C973"/>
      <c r="E973" s="30"/>
      <c r="F973" s="30"/>
      <c r="G973" s="32"/>
      <c r="H973" s="32"/>
      <c r="I973" s="32"/>
      <c r="J973" s="32"/>
      <c r="K973" s="32"/>
      <c r="L973" s="32"/>
    </row>
    <row r="974" spans="2:12" s="29" customFormat="1" x14ac:dyDescent="0.25">
      <c r="B974" s="28"/>
      <c r="C974"/>
      <c r="E974" s="30"/>
      <c r="F974" s="30"/>
      <c r="G974" s="32"/>
      <c r="H974" s="32"/>
      <c r="I974" s="32"/>
      <c r="J974" s="32"/>
      <c r="K974" s="32"/>
      <c r="L974" s="32"/>
    </row>
    <row r="975" spans="2:12" s="29" customFormat="1" x14ac:dyDescent="0.25">
      <c r="B975" s="28"/>
      <c r="C975"/>
      <c r="E975" s="30"/>
      <c r="F975" s="30"/>
      <c r="G975" s="32"/>
      <c r="H975" s="32"/>
      <c r="I975" s="32"/>
      <c r="J975" s="32"/>
      <c r="K975" s="32"/>
      <c r="L975" s="32"/>
    </row>
    <row r="976" spans="2:12" s="29" customFormat="1" x14ac:dyDescent="0.25">
      <c r="B976" s="28"/>
      <c r="C976"/>
      <c r="E976" s="30"/>
      <c r="F976" s="30"/>
      <c r="G976" s="32"/>
      <c r="H976" s="32"/>
      <c r="I976" s="32"/>
      <c r="J976" s="32"/>
      <c r="K976" s="32"/>
      <c r="L976" s="32"/>
    </row>
    <row r="977" spans="2:12" s="29" customFormat="1" x14ac:dyDescent="0.25">
      <c r="B977" s="28"/>
      <c r="C977"/>
      <c r="E977" s="30"/>
      <c r="F977" s="30"/>
      <c r="G977" s="32"/>
      <c r="H977" s="32"/>
      <c r="I977" s="32"/>
      <c r="J977" s="32"/>
      <c r="K977" s="32"/>
      <c r="L977" s="32"/>
    </row>
    <row r="978" spans="2:12" s="29" customFormat="1" x14ac:dyDescent="0.25">
      <c r="B978" s="28"/>
      <c r="C978"/>
      <c r="E978" s="30"/>
      <c r="F978" s="30"/>
      <c r="G978" s="32"/>
      <c r="H978" s="32"/>
      <c r="I978" s="32"/>
      <c r="J978" s="32"/>
      <c r="K978" s="32"/>
      <c r="L978" s="32"/>
    </row>
    <row r="979" spans="2:12" s="29" customFormat="1" x14ac:dyDescent="0.25">
      <c r="B979" s="28"/>
      <c r="C979"/>
      <c r="E979" s="30"/>
      <c r="F979" s="30"/>
      <c r="G979" s="32"/>
      <c r="H979" s="32"/>
      <c r="I979" s="32"/>
      <c r="J979" s="32"/>
      <c r="K979" s="32"/>
      <c r="L979" s="32"/>
    </row>
    <row r="980" spans="2:12" s="29" customFormat="1" x14ac:dyDescent="0.25">
      <c r="B980" s="28"/>
      <c r="C980"/>
      <c r="E980" s="30"/>
      <c r="F980" s="30"/>
      <c r="G980" s="32"/>
      <c r="H980" s="32"/>
      <c r="I980" s="32"/>
      <c r="J980" s="32"/>
      <c r="K980" s="32"/>
      <c r="L980" s="32"/>
    </row>
    <row r="981" spans="2:12" s="29" customFormat="1" x14ac:dyDescent="0.25">
      <c r="B981" s="28"/>
      <c r="C981"/>
      <c r="E981" s="30"/>
      <c r="F981" s="30"/>
      <c r="G981" s="32"/>
      <c r="H981" s="32"/>
      <c r="I981" s="32"/>
      <c r="J981" s="32"/>
      <c r="K981" s="32"/>
      <c r="L981" s="32"/>
    </row>
    <row r="982" spans="2:12" s="29" customFormat="1" x14ac:dyDescent="0.25">
      <c r="B982" s="28"/>
      <c r="C982"/>
      <c r="E982" s="30"/>
      <c r="F982" s="30"/>
      <c r="G982" s="32"/>
      <c r="H982" s="32"/>
      <c r="I982" s="32"/>
      <c r="J982" s="32"/>
      <c r="K982" s="32"/>
      <c r="L982" s="32"/>
    </row>
    <row r="983" spans="2:12" s="29" customFormat="1" x14ac:dyDescent="0.25">
      <c r="B983" s="28"/>
      <c r="C983"/>
      <c r="E983" s="30"/>
      <c r="F983" s="30"/>
      <c r="G983" s="32"/>
      <c r="H983" s="32"/>
      <c r="I983" s="32"/>
      <c r="J983" s="32"/>
      <c r="K983" s="32"/>
      <c r="L983" s="32"/>
    </row>
    <row r="984" spans="2:12" s="29" customFormat="1" x14ac:dyDescent="0.25">
      <c r="B984" s="28"/>
      <c r="C984"/>
      <c r="E984" s="30"/>
      <c r="F984" s="30"/>
      <c r="G984" s="32"/>
      <c r="H984" s="32"/>
      <c r="I984" s="32"/>
      <c r="J984" s="32"/>
      <c r="K984" s="32"/>
      <c r="L984" s="32"/>
    </row>
    <row r="985" spans="2:12" s="29" customFormat="1" x14ac:dyDescent="0.25">
      <c r="B985" s="28"/>
      <c r="C985"/>
      <c r="E985" s="30"/>
      <c r="F985" s="30"/>
      <c r="G985" s="32"/>
      <c r="H985" s="32"/>
      <c r="I985" s="32"/>
      <c r="J985" s="32"/>
      <c r="K985" s="32"/>
      <c r="L985" s="32"/>
    </row>
    <row r="986" spans="2:12" s="29" customFormat="1" x14ac:dyDescent="0.25">
      <c r="B986" s="28"/>
      <c r="C986"/>
      <c r="E986" s="30"/>
      <c r="F986" s="30"/>
      <c r="G986" s="32"/>
      <c r="H986" s="32"/>
      <c r="I986" s="32"/>
      <c r="J986" s="32"/>
      <c r="K986" s="32"/>
      <c r="L986" s="32"/>
    </row>
    <row r="987" spans="2:12" s="29" customFormat="1" x14ac:dyDescent="0.25">
      <c r="B987" s="28"/>
      <c r="C987"/>
      <c r="E987" s="30"/>
      <c r="F987" s="30"/>
      <c r="G987" s="32"/>
      <c r="H987" s="32"/>
      <c r="I987" s="32"/>
      <c r="J987" s="32"/>
      <c r="K987" s="32"/>
      <c r="L987" s="32"/>
    </row>
    <row r="988" spans="2:12" s="29" customFormat="1" x14ac:dyDescent="0.25">
      <c r="B988" s="28"/>
      <c r="C988"/>
      <c r="E988" s="30"/>
      <c r="F988" s="30"/>
      <c r="G988" s="32"/>
      <c r="H988" s="32"/>
      <c r="I988" s="32"/>
      <c r="J988" s="32"/>
      <c r="K988" s="32"/>
      <c r="L988" s="32"/>
    </row>
    <row r="989" spans="2:12" s="29" customFormat="1" x14ac:dyDescent="0.25">
      <c r="B989" s="28"/>
      <c r="C989"/>
      <c r="E989" s="30"/>
      <c r="F989" s="30"/>
      <c r="G989" s="32"/>
      <c r="H989" s="32"/>
      <c r="I989" s="32"/>
      <c r="J989" s="32"/>
      <c r="K989" s="32"/>
      <c r="L989" s="32"/>
    </row>
    <row r="990" spans="2:12" s="29" customFormat="1" x14ac:dyDescent="0.25">
      <c r="B990" s="28"/>
      <c r="C990"/>
      <c r="E990" s="30"/>
      <c r="F990" s="30"/>
      <c r="G990" s="32"/>
      <c r="H990" s="32"/>
      <c r="I990" s="32"/>
      <c r="J990" s="32"/>
      <c r="K990" s="32"/>
      <c r="L990" s="32"/>
    </row>
    <row r="991" spans="2:12" s="29" customFormat="1" x14ac:dyDescent="0.25">
      <c r="B991" s="28"/>
      <c r="C991"/>
      <c r="E991" s="30"/>
      <c r="F991" s="30"/>
      <c r="G991" s="32"/>
      <c r="H991" s="32"/>
      <c r="I991" s="32"/>
      <c r="J991" s="32"/>
      <c r="K991" s="32"/>
      <c r="L991" s="32"/>
    </row>
    <row r="992" spans="2:12" s="29" customFormat="1" x14ac:dyDescent="0.25">
      <c r="B992" s="28"/>
      <c r="C992"/>
      <c r="E992" s="30"/>
      <c r="F992" s="30"/>
      <c r="G992" s="32"/>
      <c r="H992" s="32"/>
      <c r="I992" s="32"/>
      <c r="J992" s="32"/>
      <c r="K992" s="32"/>
      <c r="L992" s="32"/>
    </row>
    <row r="993" spans="2:12" s="29" customFormat="1" x14ac:dyDescent="0.25">
      <c r="B993" s="28"/>
      <c r="C993"/>
      <c r="E993" s="30"/>
      <c r="F993" s="30"/>
      <c r="G993" s="32"/>
      <c r="H993" s="32"/>
      <c r="I993" s="32"/>
      <c r="J993" s="32"/>
      <c r="K993" s="32"/>
      <c r="L993" s="32"/>
    </row>
    <row r="994" spans="2:12" s="29" customFormat="1" x14ac:dyDescent="0.25">
      <c r="B994" s="28"/>
      <c r="C994"/>
      <c r="E994" s="30"/>
      <c r="F994" s="30"/>
      <c r="G994" s="32"/>
      <c r="H994" s="32"/>
      <c r="I994" s="32"/>
      <c r="J994" s="32"/>
      <c r="K994" s="32"/>
      <c r="L994" s="32"/>
    </row>
    <row r="995" spans="2:12" s="29" customFormat="1" x14ac:dyDescent="0.25">
      <c r="B995" s="28"/>
      <c r="C995"/>
      <c r="E995" s="30"/>
      <c r="F995" s="30"/>
      <c r="G995" s="32"/>
      <c r="H995" s="32"/>
      <c r="I995" s="32"/>
      <c r="J995" s="32"/>
      <c r="K995" s="32"/>
      <c r="L995" s="32"/>
    </row>
    <row r="996" spans="2:12" s="29" customFormat="1" x14ac:dyDescent="0.25">
      <c r="B996" s="28"/>
      <c r="C996"/>
      <c r="E996" s="30"/>
      <c r="F996" s="30"/>
      <c r="G996" s="32"/>
      <c r="H996" s="32"/>
      <c r="I996" s="32"/>
      <c r="J996" s="32"/>
      <c r="K996" s="32"/>
      <c r="L996" s="32"/>
    </row>
    <row r="997" spans="2:12" s="29" customFormat="1" x14ac:dyDescent="0.25">
      <c r="B997" s="28"/>
      <c r="C997"/>
      <c r="E997" s="30"/>
      <c r="F997" s="30"/>
      <c r="G997" s="32"/>
      <c r="H997" s="32"/>
      <c r="I997" s="32"/>
      <c r="J997" s="32"/>
      <c r="K997" s="32"/>
      <c r="L997" s="32"/>
    </row>
    <row r="998" spans="2:12" s="29" customFormat="1" x14ac:dyDescent="0.25">
      <c r="B998" s="28"/>
      <c r="C998"/>
      <c r="E998" s="30"/>
      <c r="F998" s="30"/>
      <c r="G998" s="32"/>
      <c r="H998" s="32"/>
      <c r="I998" s="32"/>
      <c r="J998" s="32"/>
      <c r="K998" s="32"/>
      <c r="L998" s="32"/>
    </row>
    <row r="999" spans="2:12" s="29" customFormat="1" x14ac:dyDescent="0.25">
      <c r="B999" s="28"/>
      <c r="C999"/>
      <c r="E999" s="30"/>
      <c r="F999" s="30"/>
      <c r="G999" s="32"/>
      <c r="H999" s="32"/>
      <c r="I999" s="32"/>
      <c r="J999" s="32"/>
      <c r="K999" s="32"/>
      <c r="L999" s="32"/>
    </row>
    <row r="1000" spans="2:12" s="29" customFormat="1" x14ac:dyDescent="0.25">
      <c r="B1000" s="28"/>
      <c r="C1000"/>
      <c r="E1000" s="30"/>
      <c r="F1000" s="30"/>
      <c r="G1000" s="32"/>
      <c r="H1000" s="32"/>
      <c r="I1000" s="32"/>
      <c r="J1000" s="32"/>
      <c r="K1000" s="32"/>
      <c r="L1000" s="32"/>
    </row>
    <row r="1001" spans="2:12" s="29" customFormat="1" x14ac:dyDescent="0.25">
      <c r="B1001" s="28"/>
      <c r="C1001"/>
      <c r="E1001" s="30"/>
      <c r="F1001" s="30"/>
      <c r="G1001" s="32"/>
      <c r="H1001" s="32"/>
      <c r="I1001" s="32"/>
      <c r="J1001" s="32"/>
      <c r="K1001" s="32"/>
      <c r="L1001" s="32"/>
    </row>
    <row r="1002" spans="2:12" s="29" customFormat="1" x14ac:dyDescent="0.25">
      <c r="B1002" s="28"/>
      <c r="C1002"/>
      <c r="E1002" s="30"/>
      <c r="F1002" s="30"/>
      <c r="G1002" s="32"/>
      <c r="H1002" s="32"/>
      <c r="I1002" s="32"/>
      <c r="J1002" s="32"/>
      <c r="K1002" s="32"/>
      <c r="L1002" s="32"/>
    </row>
    <row r="1003" spans="2:12" s="29" customFormat="1" x14ac:dyDescent="0.25">
      <c r="B1003" s="28"/>
      <c r="C1003"/>
      <c r="E1003" s="30"/>
      <c r="F1003" s="30"/>
      <c r="G1003" s="32"/>
      <c r="H1003" s="32"/>
      <c r="I1003" s="32"/>
      <c r="J1003" s="32"/>
      <c r="K1003" s="32"/>
      <c r="L1003" s="32"/>
    </row>
    <row r="1004" spans="2:12" s="29" customFormat="1" x14ac:dyDescent="0.25">
      <c r="B1004" s="28"/>
      <c r="C1004"/>
      <c r="E1004" s="30"/>
      <c r="F1004" s="30"/>
      <c r="G1004" s="32"/>
      <c r="H1004" s="32"/>
      <c r="I1004" s="32"/>
      <c r="J1004" s="32"/>
      <c r="K1004" s="32"/>
      <c r="L1004" s="32"/>
    </row>
    <row r="1005" spans="2:12" s="29" customFormat="1" x14ac:dyDescent="0.25">
      <c r="B1005" s="28"/>
      <c r="C1005"/>
      <c r="E1005" s="30"/>
      <c r="F1005" s="30"/>
      <c r="G1005" s="32"/>
      <c r="H1005" s="32"/>
      <c r="I1005" s="32"/>
      <c r="J1005" s="32"/>
      <c r="K1005" s="32"/>
      <c r="L1005" s="32"/>
    </row>
    <row r="1006" spans="2:12" s="29" customFormat="1" x14ac:dyDescent="0.25">
      <c r="B1006" s="28"/>
      <c r="C1006"/>
      <c r="E1006" s="30"/>
      <c r="F1006" s="30"/>
      <c r="G1006" s="32"/>
      <c r="H1006" s="32"/>
      <c r="I1006" s="32"/>
      <c r="J1006" s="32"/>
      <c r="K1006" s="32"/>
      <c r="L1006" s="32"/>
    </row>
    <row r="1007" spans="2:12" s="29" customFormat="1" x14ac:dyDescent="0.25">
      <c r="B1007" s="28"/>
      <c r="C1007"/>
      <c r="E1007" s="30"/>
      <c r="F1007" s="30"/>
      <c r="G1007" s="32"/>
      <c r="H1007" s="32"/>
      <c r="I1007" s="32"/>
      <c r="J1007" s="32"/>
      <c r="K1007" s="32"/>
      <c r="L1007" s="32"/>
    </row>
    <row r="1008" spans="2:12" s="29" customFormat="1" x14ac:dyDescent="0.25">
      <c r="B1008" s="28"/>
      <c r="C1008"/>
      <c r="E1008" s="30"/>
      <c r="F1008" s="30"/>
      <c r="G1008" s="32"/>
      <c r="H1008" s="32"/>
      <c r="I1008" s="32"/>
      <c r="J1008" s="32"/>
      <c r="K1008" s="32"/>
      <c r="L1008" s="32"/>
    </row>
    <row r="1009" spans="2:12" s="29" customFormat="1" x14ac:dyDescent="0.25">
      <c r="B1009" s="28"/>
      <c r="C1009"/>
      <c r="E1009" s="30"/>
      <c r="F1009" s="30"/>
      <c r="G1009" s="32"/>
      <c r="H1009" s="32"/>
      <c r="I1009" s="32"/>
      <c r="J1009" s="32"/>
      <c r="K1009" s="32"/>
      <c r="L1009" s="32"/>
    </row>
    <row r="1010" spans="2:12" s="29" customFormat="1" x14ac:dyDescent="0.25">
      <c r="B1010" s="28"/>
      <c r="C1010"/>
      <c r="E1010" s="30"/>
      <c r="F1010" s="30"/>
      <c r="G1010" s="32"/>
      <c r="H1010" s="32"/>
      <c r="I1010" s="32"/>
      <c r="J1010" s="32"/>
      <c r="K1010" s="32"/>
      <c r="L1010" s="32"/>
    </row>
    <row r="1011" spans="2:12" s="29" customFormat="1" x14ac:dyDescent="0.25">
      <c r="B1011" s="28"/>
      <c r="C1011"/>
      <c r="E1011" s="30"/>
      <c r="F1011" s="30"/>
      <c r="G1011" s="32"/>
      <c r="H1011" s="32"/>
      <c r="I1011" s="32"/>
      <c r="J1011" s="32"/>
      <c r="K1011" s="32"/>
      <c r="L1011" s="32"/>
    </row>
    <row r="1012" spans="2:12" s="29" customFormat="1" x14ac:dyDescent="0.25">
      <c r="B1012" s="28"/>
      <c r="C1012"/>
      <c r="E1012" s="30"/>
      <c r="F1012" s="30"/>
      <c r="G1012" s="32"/>
      <c r="H1012" s="32"/>
      <c r="I1012" s="32"/>
      <c r="J1012" s="32"/>
      <c r="K1012" s="32"/>
      <c r="L1012" s="32"/>
    </row>
    <row r="1013" spans="2:12" s="29" customFormat="1" x14ac:dyDescent="0.25">
      <c r="B1013" s="28"/>
      <c r="C1013"/>
      <c r="E1013" s="30"/>
      <c r="F1013" s="30"/>
      <c r="G1013" s="32"/>
      <c r="H1013" s="32"/>
      <c r="I1013" s="32"/>
      <c r="J1013" s="32"/>
      <c r="K1013" s="32"/>
      <c r="L1013" s="32"/>
    </row>
    <row r="1014" spans="2:12" s="29" customFormat="1" x14ac:dyDescent="0.25">
      <c r="B1014" s="28"/>
      <c r="C1014"/>
      <c r="E1014" s="30"/>
      <c r="F1014" s="30"/>
      <c r="G1014" s="32"/>
      <c r="H1014" s="32"/>
      <c r="I1014" s="32"/>
      <c r="J1014" s="32"/>
      <c r="K1014" s="32"/>
      <c r="L1014" s="32"/>
    </row>
    <row r="1015" spans="2:12" s="29" customFormat="1" x14ac:dyDescent="0.25">
      <c r="B1015" s="28"/>
      <c r="C1015"/>
      <c r="E1015" s="30"/>
      <c r="F1015" s="30"/>
      <c r="G1015" s="32"/>
      <c r="H1015" s="32"/>
      <c r="I1015" s="32"/>
      <c r="J1015" s="32"/>
      <c r="K1015" s="32"/>
      <c r="L1015" s="32"/>
    </row>
    <row r="1016" spans="2:12" s="29" customFormat="1" x14ac:dyDescent="0.25">
      <c r="B1016" s="28"/>
      <c r="C1016"/>
      <c r="E1016" s="30"/>
      <c r="F1016" s="30"/>
      <c r="G1016" s="32"/>
      <c r="H1016" s="32"/>
      <c r="I1016" s="32"/>
      <c r="J1016" s="32"/>
      <c r="K1016" s="32"/>
      <c r="L1016" s="32"/>
    </row>
    <row r="1017" spans="2:12" s="29" customFormat="1" x14ac:dyDescent="0.25">
      <c r="B1017" s="28"/>
      <c r="C1017"/>
      <c r="E1017" s="30"/>
      <c r="F1017" s="30"/>
      <c r="G1017" s="32"/>
      <c r="H1017" s="32"/>
      <c r="I1017" s="32"/>
      <c r="J1017" s="32"/>
      <c r="K1017" s="32"/>
      <c r="L1017" s="32"/>
    </row>
    <row r="1018" spans="2:12" s="29" customFormat="1" x14ac:dyDescent="0.25">
      <c r="B1018" s="28"/>
      <c r="C1018"/>
      <c r="E1018" s="30"/>
      <c r="F1018" s="30"/>
      <c r="G1018" s="32"/>
      <c r="H1018" s="32"/>
      <c r="I1018" s="32"/>
      <c r="J1018" s="32"/>
      <c r="K1018" s="32"/>
      <c r="L1018" s="32"/>
    </row>
    <row r="1019" spans="2:12" s="29" customFormat="1" x14ac:dyDescent="0.25">
      <c r="B1019" s="28"/>
      <c r="C1019"/>
      <c r="E1019" s="30"/>
      <c r="F1019" s="30"/>
      <c r="G1019" s="32"/>
      <c r="H1019" s="32"/>
      <c r="I1019" s="32"/>
      <c r="J1019" s="32"/>
      <c r="K1019" s="32"/>
      <c r="L1019" s="32"/>
    </row>
    <row r="1020" spans="2:12" s="29" customFormat="1" x14ac:dyDescent="0.25">
      <c r="B1020" s="28"/>
      <c r="C1020"/>
      <c r="E1020" s="30"/>
      <c r="F1020" s="30"/>
      <c r="G1020" s="32"/>
      <c r="H1020" s="32"/>
      <c r="I1020" s="32"/>
      <c r="J1020" s="32"/>
      <c r="K1020" s="32"/>
      <c r="L1020" s="32"/>
    </row>
    <row r="1021" spans="2:12" s="29" customFormat="1" x14ac:dyDescent="0.25">
      <c r="B1021" s="28"/>
      <c r="C1021"/>
      <c r="E1021" s="30"/>
      <c r="F1021" s="30"/>
      <c r="G1021" s="32"/>
      <c r="H1021" s="32"/>
      <c r="I1021" s="32"/>
      <c r="J1021" s="32"/>
      <c r="K1021" s="32"/>
      <c r="L1021" s="32"/>
    </row>
    <row r="1022" spans="2:12" s="29" customFormat="1" x14ac:dyDescent="0.25">
      <c r="B1022" s="28"/>
      <c r="C1022"/>
      <c r="E1022" s="30"/>
      <c r="F1022" s="30"/>
      <c r="G1022" s="32"/>
      <c r="H1022" s="32"/>
      <c r="I1022" s="32"/>
      <c r="J1022" s="32"/>
      <c r="K1022" s="32"/>
      <c r="L1022" s="32"/>
    </row>
    <row r="1023" spans="2:12" s="29" customFormat="1" x14ac:dyDescent="0.25">
      <c r="B1023" s="28"/>
      <c r="C1023"/>
      <c r="E1023" s="30"/>
      <c r="F1023" s="30"/>
      <c r="G1023" s="32"/>
      <c r="H1023" s="32"/>
      <c r="I1023" s="32"/>
      <c r="J1023" s="32"/>
      <c r="K1023" s="32"/>
      <c r="L1023" s="32"/>
    </row>
    <row r="1024" spans="2:12" s="29" customFormat="1" x14ac:dyDescent="0.25">
      <c r="B1024" s="28"/>
      <c r="C1024"/>
      <c r="E1024" s="30"/>
      <c r="F1024" s="30"/>
      <c r="G1024" s="32"/>
      <c r="H1024" s="32"/>
      <c r="I1024" s="32"/>
      <c r="J1024" s="32"/>
      <c r="K1024" s="32"/>
      <c r="L1024" s="32"/>
    </row>
    <row r="1025" spans="2:12" s="29" customFormat="1" x14ac:dyDescent="0.25">
      <c r="B1025" s="28"/>
      <c r="C1025"/>
      <c r="E1025" s="30"/>
      <c r="F1025" s="30"/>
      <c r="G1025" s="32"/>
      <c r="H1025" s="32"/>
      <c r="I1025" s="32"/>
      <c r="J1025" s="32"/>
      <c r="K1025" s="32"/>
      <c r="L1025" s="32"/>
    </row>
    <row r="1026" spans="2:12" s="29" customFormat="1" x14ac:dyDescent="0.25">
      <c r="B1026" s="28"/>
      <c r="C1026"/>
      <c r="E1026" s="30"/>
      <c r="F1026" s="30"/>
      <c r="G1026" s="32"/>
      <c r="H1026" s="32"/>
      <c r="I1026" s="32"/>
      <c r="J1026" s="32"/>
      <c r="K1026" s="32"/>
      <c r="L1026" s="32"/>
    </row>
    <row r="1027" spans="2:12" s="29" customFormat="1" x14ac:dyDescent="0.25">
      <c r="B1027" s="28"/>
      <c r="C1027"/>
      <c r="E1027" s="30"/>
      <c r="F1027" s="30"/>
      <c r="G1027" s="32"/>
      <c r="H1027" s="32"/>
      <c r="I1027" s="32"/>
      <c r="J1027" s="32"/>
      <c r="K1027" s="32"/>
      <c r="L1027" s="32"/>
    </row>
    <row r="1028" spans="2:12" s="29" customFormat="1" x14ac:dyDescent="0.25">
      <c r="B1028" s="28"/>
      <c r="C1028"/>
      <c r="E1028" s="30"/>
      <c r="F1028" s="30"/>
      <c r="G1028" s="32"/>
      <c r="H1028" s="32"/>
      <c r="I1028" s="32"/>
      <c r="J1028" s="32"/>
      <c r="K1028" s="32"/>
      <c r="L1028" s="32"/>
    </row>
    <row r="1029" spans="2:12" s="29" customFormat="1" x14ac:dyDescent="0.25">
      <c r="B1029" s="28"/>
      <c r="C1029"/>
      <c r="E1029" s="30"/>
      <c r="F1029" s="30"/>
      <c r="G1029" s="32"/>
      <c r="H1029" s="32"/>
      <c r="I1029" s="32"/>
      <c r="J1029" s="32"/>
      <c r="K1029" s="32"/>
      <c r="L1029" s="32"/>
    </row>
    <row r="1030" spans="2:12" s="29" customFormat="1" x14ac:dyDescent="0.25">
      <c r="B1030" s="28"/>
      <c r="C1030"/>
      <c r="E1030" s="30"/>
      <c r="F1030" s="30"/>
      <c r="G1030" s="32"/>
      <c r="H1030" s="32"/>
      <c r="I1030" s="32"/>
      <c r="J1030" s="32"/>
      <c r="K1030" s="32"/>
      <c r="L1030" s="32"/>
    </row>
    <row r="1031" spans="2:12" s="29" customFormat="1" x14ac:dyDescent="0.25">
      <c r="B1031" s="28"/>
      <c r="C1031"/>
      <c r="E1031" s="30"/>
      <c r="F1031" s="30"/>
      <c r="G1031" s="32"/>
      <c r="H1031" s="32"/>
      <c r="I1031" s="32"/>
      <c r="J1031" s="32"/>
      <c r="K1031" s="32"/>
      <c r="L1031" s="32"/>
    </row>
    <row r="1032" spans="2:12" s="29" customFormat="1" x14ac:dyDescent="0.25">
      <c r="B1032" s="28"/>
      <c r="C1032"/>
      <c r="E1032" s="30"/>
      <c r="F1032" s="30"/>
      <c r="G1032" s="32"/>
      <c r="H1032" s="32"/>
      <c r="I1032" s="32"/>
      <c r="J1032" s="32"/>
      <c r="K1032" s="32"/>
      <c r="L1032" s="32"/>
    </row>
    <row r="1033" spans="2:12" s="29" customFormat="1" x14ac:dyDescent="0.25">
      <c r="B1033" s="28"/>
      <c r="C1033"/>
      <c r="E1033" s="30"/>
      <c r="F1033" s="30"/>
      <c r="G1033" s="32"/>
      <c r="H1033" s="32"/>
      <c r="I1033" s="32"/>
      <c r="J1033" s="32"/>
      <c r="K1033" s="32"/>
      <c r="L1033" s="32"/>
    </row>
    <row r="1034" spans="2:12" s="29" customFormat="1" x14ac:dyDescent="0.25">
      <c r="B1034" s="28"/>
      <c r="C1034"/>
      <c r="E1034" s="30"/>
      <c r="F1034" s="30"/>
      <c r="G1034" s="32"/>
      <c r="H1034" s="32"/>
      <c r="I1034" s="32"/>
      <c r="J1034" s="32"/>
      <c r="K1034" s="32"/>
      <c r="L1034" s="32"/>
    </row>
    <row r="1035" spans="2:12" s="29" customFormat="1" x14ac:dyDescent="0.25">
      <c r="B1035" s="28"/>
      <c r="C1035"/>
      <c r="E1035" s="30"/>
      <c r="F1035" s="30"/>
      <c r="G1035" s="32"/>
      <c r="H1035" s="32"/>
      <c r="I1035" s="32"/>
      <c r="J1035" s="32"/>
      <c r="K1035" s="32"/>
      <c r="L1035" s="32"/>
    </row>
    <row r="1036" spans="2:12" s="29" customFormat="1" x14ac:dyDescent="0.25">
      <c r="B1036" s="28"/>
      <c r="C1036"/>
      <c r="E1036" s="30"/>
      <c r="F1036" s="30"/>
      <c r="G1036" s="32"/>
      <c r="H1036" s="32"/>
      <c r="I1036" s="32"/>
      <c r="J1036" s="32"/>
      <c r="K1036" s="32"/>
      <c r="L1036" s="32"/>
    </row>
    <row r="1037" spans="2:12" s="29" customFormat="1" x14ac:dyDescent="0.25">
      <c r="B1037" s="28"/>
      <c r="C1037"/>
      <c r="E1037" s="30"/>
      <c r="F1037" s="30"/>
      <c r="G1037" s="32"/>
      <c r="H1037" s="32"/>
      <c r="I1037" s="32"/>
      <c r="J1037" s="32"/>
      <c r="K1037" s="32"/>
      <c r="L1037" s="32"/>
    </row>
    <row r="1038" spans="2:12" s="29" customFormat="1" x14ac:dyDescent="0.25">
      <c r="B1038" s="28"/>
      <c r="C1038"/>
      <c r="E1038" s="30"/>
      <c r="F1038" s="30"/>
      <c r="G1038" s="32"/>
      <c r="H1038" s="32"/>
      <c r="I1038" s="32"/>
      <c r="J1038" s="32"/>
      <c r="K1038" s="32"/>
      <c r="L1038" s="32"/>
    </row>
    <row r="1039" spans="2:12" s="29" customFormat="1" x14ac:dyDescent="0.25">
      <c r="B1039" s="28"/>
      <c r="C1039"/>
      <c r="E1039" s="30"/>
      <c r="F1039" s="30"/>
      <c r="G1039" s="32"/>
      <c r="H1039" s="32"/>
      <c r="I1039" s="32"/>
      <c r="J1039" s="32"/>
      <c r="K1039" s="32"/>
      <c r="L1039" s="32"/>
    </row>
    <row r="1040" spans="2:12" s="29" customFormat="1" x14ac:dyDescent="0.25">
      <c r="B1040" s="28"/>
      <c r="C1040"/>
      <c r="E1040" s="30"/>
      <c r="F1040" s="30"/>
      <c r="G1040" s="32"/>
      <c r="H1040" s="32"/>
      <c r="I1040" s="32"/>
      <c r="J1040" s="32"/>
      <c r="K1040" s="32"/>
      <c r="L1040" s="32"/>
    </row>
    <row r="1041" spans="2:12" s="29" customFormat="1" x14ac:dyDescent="0.25">
      <c r="B1041" s="28"/>
      <c r="C1041"/>
      <c r="E1041" s="30"/>
      <c r="F1041" s="30"/>
      <c r="G1041" s="32"/>
      <c r="H1041" s="32"/>
      <c r="I1041" s="32"/>
      <c r="J1041" s="32"/>
      <c r="K1041" s="32"/>
      <c r="L1041" s="32"/>
    </row>
    <row r="1042" spans="2:12" s="29" customFormat="1" x14ac:dyDescent="0.25">
      <c r="B1042" s="28"/>
      <c r="C1042"/>
      <c r="E1042" s="30"/>
      <c r="F1042" s="30"/>
      <c r="G1042" s="32"/>
      <c r="H1042" s="32"/>
      <c r="I1042" s="32"/>
      <c r="J1042" s="32"/>
      <c r="K1042" s="32"/>
      <c r="L1042" s="32"/>
    </row>
    <row r="1043" spans="2:12" s="29" customFormat="1" x14ac:dyDescent="0.25">
      <c r="B1043" s="28"/>
      <c r="C1043"/>
      <c r="E1043" s="30"/>
      <c r="F1043" s="30"/>
      <c r="G1043" s="32"/>
      <c r="H1043" s="32"/>
      <c r="I1043" s="32"/>
      <c r="J1043" s="32"/>
      <c r="K1043" s="32"/>
      <c r="L1043" s="32"/>
    </row>
    <row r="1044" spans="2:12" s="29" customFormat="1" x14ac:dyDescent="0.25">
      <c r="B1044" s="28"/>
      <c r="C1044"/>
      <c r="E1044" s="30"/>
      <c r="F1044" s="30"/>
      <c r="G1044" s="32"/>
      <c r="H1044" s="32"/>
      <c r="I1044" s="32"/>
      <c r="J1044" s="32"/>
      <c r="K1044" s="32"/>
      <c r="L1044" s="32"/>
    </row>
    <row r="1045" spans="2:12" s="29" customFormat="1" x14ac:dyDescent="0.25">
      <c r="B1045" s="28"/>
      <c r="C1045"/>
      <c r="E1045" s="30"/>
      <c r="F1045" s="30"/>
      <c r="G1045" s="32"/>
      <c r="H1045" s="32"/>
      <c r="I1045" s="32"/>
      <c r="J1045" s="32"/>
      <c r="K1045" s="32"/>
      <c r="L1045" s="32"/>
    </row>
    <row r="1046" spans="2:12" s="29" customFormat="1" x14ac:dyDescent="0.25">
      <c r="B1046" s="28"/>
      <c r="C1046"/>
      <c r="E1046" s="30"/>
      <c r="F1046" s="30"/>
      <c r="G1046" s="32"/>
      <c r="H1046" s="32"/>
      <c r="I1046" s="32"/>
      <c r="J1046" s="32"/>
      <c r="K1046" s="32"/>
      <c r="L1046" s="32"/>
    </row>
    <row r="1047" spans="2:12" s="29" customFormat="1" x14ac:dyDescent="0.25">
      <c r="B1047" s="28"/>
      <c r="C1047"/>
      <c r="E1047" s="30"/>
      <c r="F1047" s="30"/>
      <c r="G1047" s="32"/>
      <c r="H1047" s="32"/>
      <c r="I1047" s="32"/>
      <c r="J1047" s="32"/>
      <c r="K1047" s="32"/>
      <c r="L1047" s="32"/>
    </row>
    <row r="1048" spans="2:12" s="29" customFormat="1" x14ac:dyDescent="0.25">
      <c r="B1048" s="28"/>
      <c r="C1048"/>
      <c r="E1048" s="30"/>
      <c r="F1048" s="30"/>
      <c r="G1048" s="32"/>
      <c r="H1048" s="32"/>
      <c r="I1048" s="32"/>
      <c r="J1048" s="32"/>
      <c r="K1048" s="32"/>
      <c r="L1048" s="32"/>
    </row>
    <row r="1049" spans="2:12" s="29" customFormat="1" x14ac:dyDescent="0.25">
      <c r="B1049" s="28"/>
      <c r="C1049"/>
      <c r="E1049" s="30"/>
      <c r="F1049" s="30"/>
      <c r="G1049" s="32"/>
      <c r="H1049" s="32"/>
      <c r="I1049" s="32"/>
      <c r="J1049" s="32"/>
      <c r="K1049" s="32"/>
      <c r="L1049" s="32"/>
    </row>
    <row r="1050" spans="2:12" s="29" customFormat="1" x14ac:dyDescent="0.25">
      <c r="B1050" s="28"/>
      <c r="C1050"/>
      <c r="E1050" s="30"/>
      <c r="F1050" s="30"/>
      <c r="G1050" s="32"/>
      <c r="H1050" s="32"/>
      <c r="I1050" s="32"/>
      <c r="J1050" s="32"/>
      <c r="K1050" s="32"/>
      <c r="L1050" s="32"/>
    </row>
    <row r="1051" spans="2:12" s="29" customFormat="1" x14ac:dyDescent="0.25">
      <c r="B1051" s="28"/>
      <c r="C1051"/>
      <c r="E1051" s="30"/>
      <c r="F1051" s="30"/>
      <c r="G1051" s="32"/>
      <c r="H1051" s="32"/>
      <c r="I1051" s="32"/>
      <c r="J1051" s="32"/>
      <c r="K1051" s="32"/>
      <c r="L1051" s="32"/>
    </row>
    <row r="1052" spans="2:12" s="29" customFormat="1" x14ac:dyDescent="0.25">
      <c r="B1052" s="28"/>
      <c r="C1052"/>
      <c r="E1052" s="30"/>
      <c r="F1052" s="30"/>
      <c r="G1052" s="32"/>
      <c r="H1052" s="32"/>
      <c r="I1052" s="32"/>
      <c r="J1052" s="32"/>
      <c r="K1052" s="32"/>
      <c r="L1052" s="32"/>
    </row>
    <row r="1053" spans="2:12" s="29" customFormat="1" x14ac:dyDescent="0.25">
      <c r="B1053" s="28"/>
      <c r="C1053"/>
      <c r="E1053" s="30"/>
      <c r="F1053" s="30"/>
      <c r="G1053" s="32"/>
      <c r="H1053" s="32"/>
      <c r="I1053" s="32"/>
      <c r="J1053" s="32"/>
      <c r="K1053" s="32"/>
      <c r="L1053" s="32"/>
    </row>
    <row r="1054" spans="2:12" s="29" customFormat="1" x14ac:dyDescent="0.25">
      <c r="B1054" s="28"/>
      <c r="C1054"/>
      <c r="E1054" s="30"/>
      <c r="F1054" s="30"/>
      <c r="G1054" s="32"/>
      <c r="H1054" s="32"/>
      <c r="I1054" s="32"/>
      <c r="J1054" s="32"/>
      <c r="K1054" s="32"/>
      <c r="L1054" s="32"/>
    </row>
    <row r="1055" spans="2:12" s="29" customFormat="1" x14ac:dyDescent="0.25">
      <c r="B1055" s="28"/>
      <c r="C1055"/>
      <c r="E1055" s="30"/>
      <c r="F1055" s="30"/>
      <c r="G1055" s="32"/>
      <c r="H1055" s="32"/>
      <c r="I1055" s="32"/>
      <c r="J1055" s="32"/>
      <c r="K1055" s="32"/>
      <c r="L1055" s="32"/>
    </row>
    <row r="1056" spans="2:12" s="29" customFormat="1" x14ac:dyDescent="0.25">
      <c r="B1056" s="28"/>
      <c r="C1056"/>
      <c r="E1056" s="30"/>
      <c r="F1056" s="30"/>
      <c r="G1056" s="32"/>
      <c r="H1056" s="32"/>
      <c r="I1056" s="32"/>
      <c r="J1056" s="32"/>
      <c r="K1056" s="32"/>
      <c r="L1056" s="32"/>
    </row>
    <row r="1057" spans="2:12" s="29" customFormat="1" x14ac:dyDescent="0.25">
      <c r="B1057" s="28"/>
      <c r="C1057"/>
      <c r="E1057" s="30"/>
      <c r="F1057" s="30"/>
      <c r="G1057" s="32"/>
      <c r="H1057" s="32"/>
      <c r="I1057" s="32"/>
      <c r="J1057" s="32"/>
      <c r="K1057" s="32"/>
      <c r="L1057" s="32"/>
    </row>
    <row r="1058" spans="2:12" s="29" customFormat="1" x14ac:dyDescent="0.25">
      <c r="B1058" s="28"/>
      <c r="C1058"/>
      <c r="E1058" s="30"/>
      <c r="F1058" s="30"/>
      <c r="G1058" s="32"/>
      <c r="H1058" s="32"/>
      <c r="I1058" s="32"/>
      <c r="J1058" s="32"/>
      <c r="K1058" s="32"/>
      <c r="L1058" s="32"/>
    </row>
    <row r="1059" spans="2:12" s="29" customFormat="1" x14ac:dyDescent="0.25">
      <c r="B1059" s="28"/>
      <c r="C1059"/>
      <c r="E1059" s="30"/>
      <c r="F1059" s="30"/>
      <c r="G1059" s="32"/>
      <c r="H1059" s="32"/>
      <c r="I1059" s="32"/>
      <c r="J1059" s="32"/>
      <c r="K1059" s="32"/>
      <c r="L1059" s="32"/>
    </row>
    <row r="1060" spans="2:12" s="29" customFormat="1" x14ac:dyDescent="0.25">
      <c r="B1060" s="28"/>
      <c r="C1060"/>
      <c r="E1060" s="30"/>
      <c r="F1060" s="30"/>
      <c r="G1060" s="32"/>
      <c r="H1060" s="32"/>
      <c r="I1060" s="32"/>
      <c r="J1060" s="32"/>
      <c r="K1060" s="32"/>
      <c r="L1060" s="32"/>
    </row>
    <row r="1061" spans="2:12" s="29" customFormat="1" x14ac:dyDescent="0.25">
      <c r="B1061" s="28"/>
      <c r="C1061"/>
      <c r="E1061" s="30"/>
      <c r="F1061" s="30"/>
      <c r="G1061" s="32"/>
      <c r="H1061" s="32"/>
      <c r="I1061" s="32"/>
      <c r="J1061" s="32"/>
      <c r="K1061" s="32"/>
      <c r="L1061" s="32"/>
    </row>
    <row r="1062" spans="2:12" s="29" customFormat="1" x14ac:dyDescent="0.25">
      <c r="B1062" s="28"/>
      <c r="C1062"/>
      <c r="E1062" s="30"/>
      <c r="F1062" s="30"/>
      <c r="G1062" s="32"/>
      <c r="H1062" s="32"/>
      <c r="I1062" s="32"/>
      <c r="J1062" s="32"/>
      <c r="K1062" s="32"/>
      <c r="L1062" s="32"/>
    </row>
    <row r="1063" spans="2:12" s="29" customFormat="1" x14ac:dyDescent="0.25">
      <c r="B1063" s="28"/>
      <c r="C1063"/>
      <c r="E1063" s="30"/>
      <c r="F1063" s="30"/>
      <c r="G1063" s="32"/>
      <c r="H1063" s="32"/>
      <c r="I1063" s="32"/>
      <c r="J1063" s="32"/>
      <c r="K1063" s="32"/>
      <c r="L1063" s="32"/>
    </row>
    <row r="1064" spans="2:12" s="29" customFormat="1" x14ac:dyDescent="0.25">
      <c r="B1064" s="28"/>
      <c r="C1064"/>
      <c r="E1064" s="30"/>
      <c r="F1064" s="30"/>
      <c r="G1064" s="32"/>
      <c r="H1064" s="32"/>
      <c r="I1064" s="32"/>
      <c r="J1064" s="32"/>
      <c r="K1064" s="32"/>
      <c r="L1064" s="32"/>
    </row>
    <row r="1065" spans="2:12" s="29" customFormat="1" x14ac:dyDescent="0.25">
      <c r="B1065" s="28"/>
      <c r="C1065"/>
      <c r="E1065" s="30"/>
      <c r="F1065" s="30"/>
      <c r="G1065" s="32"/>
      <c r="H1065" s="32"/>
      <c r="I1065" s="32"/>
      <c r="J1065" s="32"/>
      <c r="K1065" s="32"/>
      <c r="L1065" s="32"/>
    </row>
    <row r="1066" spans="2:12" s="29" customFormat="1" x14ac:dyDescent="0.25">
      <c r="B1066" s="28"/>
      <c r="C1066"/>
      <c r="E1066" s="30"/>
      <c r="F1066" s="30"/>
      <c r="G1066" s="32"/>
      <c r="H1066" s="32"/>
      <c r="I1066" s="32"/>
      <c r="J1066" s="32"/>
      <c r="K1066" s="32"/>
      <c r="L1066" s="32"/>
    </row>
    <row r="1067" spans="2:12" s="29" customFormat="1" x14ac:dyDescent="0.25">
      <c r="B1067" s="28"/>
      <c r="C1067"/>
      <c r="E1067" s="30"/>
      <c r="F1067" s="30"/>
      <c r="G1067" s="32"/>
      <c r="H1067" s="32"/>
      <c r="I1067" s="32"/>
      <c r="J1067" s="32"/>
      <c r="K1067" s="32"/>
      <c r="L1067" s="32"/>
    </row>
    <row r="1068" spans="2:12" s="29" customFormat="1" x14ac:dyDescent="0.25">
      <c r="B1068" s="28"/>
      <c r="C1068"/>
      <c r="E1068" s="30"/>
      <c r="F1068" s="30"/>
      <c r="G1068" s="32"/>
      <c r="H1068" s="32"/>
      <c r="I1068" s="32"/>
      <c r="J1068" s="32"/>
      <c r="K1068" s="32"/>
      <c r="L1068" s="32"/>
    </row>
    <row r="1069" spans="2:12" s="29" customFormat="1" x14ac:dyDescent="0.25">
      <c r="B1069" s="28"/>
      <c r="C1069"/>
      <c r="E1069" s="30"/>
      <c r="F1069" s="30"/>
      <c r="G1069" s="32"/>
      <c r="H1069" s="32"/>
      <c r="I1069" s="32"/>
      <c r="J1069" s="32"/>
      <c r="K1069" s="32"/>
      <c r="L1069" s="32"/>
    </row>
    <row r="1070" spans="2:12" s="29" customFormat="1" x14ac:dyDescent="0.25">
      <c r="B1070" s="28"/>
      <c r="C1070"/>
      <c r="E1070" s="30"/>
      <c r="F1070" s="30"/>
      <c r="G1070" s="32"/>
      <c r="H1070" s="32"/>
      <c r="I1070" s="32"/>
      <c r="J1070" s="32"/>
      <c r="K1070" s="32"/>
      <c r="L1070" s="32"/>
    </row>
    <row r="1071" spans="2:12" s="29" customFormat="1" x14ac:dyDescent="0.25">
      <c r="B1071" s="28"/>
      <c r="C1071"/>
      <c r="E1071" s="30"/>
      <c r="F1071" s="30"/>
      <c r="G1071" s="32"/>
      <c r="H1071" s="32"/>
      <c r="I1071" s="32"/>
      <c r="J1071" s="32"/>
      <c r="K1071" s="32"/>
      <c r="L1071" s="32"/>
    </row>
    <row r="1072" spans="2:12" s="29" customFormat="1" x14ac:dyDescent="0.25">
      <c r="B1072" s="28"/>
      <c r="C1072"/>
      <c r="E1072" s="30"/>
      <c r="F1072" s="30"/>
      <c r="G1072" s="32"/>
      <c r="H1072" s="32"/>
      <c r="I1072" s="32"/>
      <c r="J1072" s="32"/>
      <c r="K1072" s="32"/>
      <c r="L1072" s="32"/>
    </row>
    <row r="1073" spans="2:12" s="29" customFormat="1" x14ac:dyDescent="0.25">
      <c r="B1073" s="28"/>
      <c r="C1073"/>
      <c r="E1073" s="30"/>
      <c r="F1073" s="30"/>
      <c r="G1073" s="32"/>
      <c r="H1073" s="32"/>
      <c r="I1073" s="32"/>
      <c r="J1073" s="32"/>
      <c r="K1073" s="32"/>
      <c r="L1073" s="32"/>
    </row>
    <row r="1074" spans="2:12" s="29" customFormat="1" x14ac:dyDescent="0.25">
      <c r="B1074" s="28"/>
      <c r="C1074"/>
      <c r="E1074" s="30"/>
      <c r="F1074" s="30"/>
      <c r="G1074" s="32"/>
      <c r="H1074" s="32"/>
      <c r="I1074" s="32"/>
      <c r="J1074" s="32"/>
      <c r="K1074" s="32"/>
      <c r="L1074" s="32"/>
    </row>
    <row r="1075" spans="2:12" s="29" customFormat="1" x14ac:dyDescent="0.25">
      <c r="B1075" s="28"/>
      <c r="C1075"/>
      <c r="E1075" s="30"/>
      <c r="F1075" s="30"/>
      <c r="G1075" s="32"/>
      <c r="H1075" s="32"/>
      <c r="I1075" s="32"/>
      <c r="J1075" s="32"/>
      <c r="K1075" s="32"/>
      <c r="L1075" s="32"/>
    </row>
    <row r="1076" spans="2:12" s="29" customFormat="1" x14ac:dyDescent="0.25">
      <c r="B1076" s="28"/>
      <c r="C1076"/>
      <c r="E1076" s="30"/>
      <c r="F1076" s="30"/>
      <c r="G1076" s="32"/>
      <c r="H1076" s="32"/>
      <c r="I1076" s="32"/>
      <c r="J1076" s="32"/>
      <c r="K1076" s="32"/>
      <c r="L1076" s="32"/>
    </row>
    <row r="1077" spans="2:12" s="29" customFormat="1" x14ac:dyDescent="0.25">
      <c r="B1077" s="28"/>
      <c r="C1077"/>
      <c r="E1077" s="30"/>
      <c r="F1077" s="30"/>
      <c r="G1077" s="32"/>
      <c r="H1077" s="32"/>
      <c r="I1077" s="32"/>
      <c r="J1077" s="32"/>
      <c r="K1077" s="32"/>
      <c r="L1077" s="32"/>
    </row>
    <row r="1078" spans="2:12" s="29" customFormat="1" x14ac:dyDescent="0.25">
      <c r="B1078" s="28"/>
      <c r="C1078"/>
      <c r="E1078" s="30"/>
      <c r="F1078" s="30"/>
      <c r="G1078" s="32"/>
      <c r="H1078" s="32"/>
      <c r="I1078" s="32"/>
      <c r="J1078" s="32"/>
      <c r="K1078" s="32"/>
      <c r="L1078" s="32"/>
    </row>
    <row r="1079" spans="2:12" s="29" customFormat="1" x14ac:dyDescent="0.25">
      <c r="B1079" s="28"/>
      <c r="C1079"/>
      <c r="E1079" s="30"/>
      <c r="F1079" s="30"/>
      <c r="G1079" s="32"/>
      <c r="H1079" s="32"/>
      <c r="I1079" s="32"/>
      <c r="J1079" s="32"/>
      <c r="K1079" s="32"/>
      <c r="L1079" s="32"/>
    </row>
    <row r="1080" spans="2:12" s="29" customFormat="1" x14ac:dyDescent="0.25">
      <c r="B1080" s="28"/>
      <c r="C1080"/>
      <c r="E1080" s="30"/>
      <c r="F1080" s="30"/>
      <c r="G1080" s="32"/>
      <c r="H1080" s="32"/>
      <c r="I1080" s="32"/>
      <c r="J1080" s="32"/>
      <c r="K1080" s="32"/>
      <c r="L1080" s="32"/>
    </row>
    <row r="1081" spans="2:12" s="29" customFormat="1" x14ac:dyDescent="0.25">
      <c r="B1081" s="28"/>
      <c r="C1081"/>
      <c r="E1081" s="30"/>
      <c r="F1081" s="30"/>
      <c r="G1081" s="32"/>
      <c r="H1081" s="32"/>
      <c r="I1081" s="32"/>
      <c r="J1081" s="32"/>
      <c r="K1081" s="32"/>
      <c r="L1081" s="32"/>
    </row>
    <row r="1082" spans="2:12" s="29" customFormat="1" x14ac:dyDescent="0.25">
      <c r="B1082" s="28"/>
      <c r="C1082"/>
      <c r="E1082" s="30"/>
      <c r="F1082" s="30"/>
      <c r="G1082" s="32"/>
      <c r="H1082" s="32"/>
      <c r="I1082" s="32"/>
      <c r="J1082" s="32"/>
      <c r="K1082" s="32"/>
      <c r="L1082" s="32"/>
    </row>
    <row r="1083" spans="2:12" s="29" customFormat="1" x14ac:dyDescent="0.25">
      <c r="B1083" s="28"/>
      <c r="C1083"/>
      <c r="E1083" s="30"/>
      <c r="F1083" s="30"/>
      <c r="G1083" s="32"/>
      <c r="H1083" s="32"/>
      <c r="I1083" s="32"/>
      <c r="J1083" s="32"/>
      <c r="K1083" s="32"/>
      <c r="L1083" s="32"/>
    </row>
    <row r="1084" spans="2:12" s="29" customFormat="1" x14ac:dyDescent="0.25">
      <c r="B1084" s="28"/>
      <c r="C1084"/>
      <c r="E1084" s="30"/>
      <c r="F1084" s="30"/>
      <c r="G1084" s="32"/>
      <c r="H1084" s="32"/>
      <c r="I1084" s="32"/>
      <c r="J1084" s="32"/>
      <c r="K1084" s="32"/>
      <c r="L1084" s="32"/>
    </row>
    <row r="1085" spans="2:12" s="29" customFormat="1" x14ac:dyDescent="0.25">
      <c r="B1085" s="28"/>
      <c r="C1085"/>
      <c r="E1085" s="30"/>
      <c r="F1085" s="30"/>
      <c r="G1085" s="32"/>
      <c r="H1085" s="32"/>
      <c r="I1085" s="32"/>
      <c r="J1085" s="32"/>
      <c r="K1085" s="32"/>
      <c r="L1085" s="32"/>
    </row>
    <row r="1086" spans="2:12" s="29" customFormat="1" x14ac:dyDescent="0.25">
      <c r="B1086" s="28"/>
      <c r="C1086"/>
      <c r="E1086" s="30"/>
      <c r="F1086" s="30"/>
      <c r="G1086" s="32"/>
      <c r="H1086" s="32"/>
      <c r="I1086" s="32"/>
      <c r="J1086" s="32"/>
      <c r="K1086" s="32"/>
      <c r="L1086" s="32"/>
    </row>
    <row r="1087" spans="2:12" s="29" customFormat="1" x14ac:dyDescent="0.25">
      <c r="B1087" s="28"/>
      <c r="C1087"/>
      <c r="E1087" s="30"/>
      <c r="F1087" s="30"/>
      <c r="G1087" s="32"/>
      <c r="H1087" s="32"/>
      <c r="I1087" s="32"/>
      <c r="J1087" s="32"/>
      <c r="K1087" s="32"/>
      <c r="L1087" s="32"/>
    </row>
    <row r="1088" spans="2:12" s="29" customFormat="1" x14ac:dyDescent="0.25">
      <c r="B1088" s="28"/>
      <c r="C1088"/>
      <c r="E1088" s="30"/>
      <c r="F1088" s="30"/>
      <c r="G1088" s="32"/>
      <c r="H1088" s="32"/>
      <c r="I1088" s="32"/>
      <c r="J1088" s="32"/>
      <c r="K1088" s="32"/>
      <c r="L1088" s="32"/>
    </row>
    <row r="1089" spans="2:12" s="29" customFormat="1" x14ac:dyDescent="0.25">
      <c r="B1089" s="28"/>
      <c r="C1089"/>
      <c r="E1089" s="30"/>
      <c r="F1089" s="30"/>
      <c r="G1089" s="32"/>
      <c r="H1089" s="32"/>
      <c r="I1089" s="32"/>
      <c r="J1089" s="32"/>
      <c r="K1089" s="32"/>
      <c r="L1089" s="32"/>
    </row>
    <row r="1090" spans="2:12" s="29" customFormat="1" x14ac:dyDescent="0.25">
      <c r="B1090" s="28"/>
      <c r="C1090"/>
      <c r="E1090" s="30"/>
      <c r="F1090" s="30"/>
      <c r="G1090" s="32"/>
      <c r="H1090" s="32"/>
      <c r="I1090" s="32"/>
      <c r="J1090" s="32"/>
      <c r="K1090" s="32"/>
      <c r="L1090" s="32"/>
    </row>
    <row r="1091" spans="2:12" s="29" customFormat="1" x14ac:dyDescent="0.25">
      <c r="B1091" s="28"/>
      <c r="C1091"/>
      <c r="E1091" s="30"/>
      <c r="F1091" s="30"/>
      <c r="G1091" s="32"/>
      <c r="H1091" s="32"/>
      <c r="I1091" s="32"/>
      <c r="J1091" s="32"/>
      <c r="K1091" s="32"/>
      <c r="L1091" s="32"/>
    </row>
    <row r="1092" spans="2:12" s="29" customFormat="1" x14ac:dyDescent="0.25">
      <c r="B1092" s="28"/>
      <c r="C1092"/>
      <c r="E1092" s="30"/>
      <c r="F1092" s="30"/>
      <c r="G1092" s="32"/>
      <c r="H1092" s="32"/>
      <c r="I1092" s="32"/>
      <c r="J1092" s="32"/>
      <c r="K1092" s="32"/>
      <c r="L1092" s="32"/>
    </row>
    <row r="1093" spans="2:12" s="29" customFormat="1" x14ac:dyDescent="0.25">
      <c r="B1093" s="28"/>
      <c r="C1093"/>
      <c r="E1093" s="30"/>
      <c r="F1093" s="30"/>
      <c r="G1093" s="32"/>
      <c r="H1093" s="32"/>
      <c r="I1093" s="32"/>
      <c r="J1093" s="32"/>
      <c r="K1093" s="32"/>
      <c r="L1093" s="32"/>
    </row>
    <row r="1094" spans="2:12" s="29" customFormat="1" x14ac:dyDescent="0.25">
      <c r="B1094" s="28"/>
      <c r="C1094"/>
      <c r="E1094" s="30"/>
      <c r="F1094" s="30"/>
      <c r="G1094" s="32"/>
      <c r="H1094" s="32"/>
      <c r="I1094" s="32"/>
      <c r="J1094" s="32"/>
      <c r="K1094" s="32"/>
      <c r="L1094" s="32"/>
    </row>
    <row r="1095" spans="2:12" s="29" customFormat="1" x14ac:dyDescent="0.25">
      <c r="B1095" s="28"/>
      <c r="C1095"/>
      <c r="E1095" s="30"/>
      <c r="F1095" s="30"/>
      <c r="G1095" s="32"/>
      <c r="H1095" s="32"/>
      <c r="I1095" s="32"/>
      <c r="J1095" s="32"/>
      <c r="K1095" s="32"/>
      <c r="L1095" s="32"/>
    </row>
    <row r="1096" spans="2:12" s="29" customFormat="1" x14ac:dyDescent="0.25">
      <c r="B1096" s="28"/>
      <c r="C1096"/>
      <c r="E1096" s="30"/>
      <c r="F1096" s="30"/>
      <c r="G1096" s="32"/>
      <c r="H1096" s="32"/>
      <c r="I1096" s="32"/>
      <c r="J1096" s="32"/>
      <c r="K1096" s="32"/>
      <c r="L1096" s="32"/>
    </row>
    <row r="1097" spans="2:12" s="29" customFormat="1" x14ac:dyDescent="0.25">
      <c r="B1097" s="28"/>
      <c r="C1097"/>
      <c r="E1097" s="30"/>
      <c r="F1097" s="30"/>
      <c r="G1097" s="32"/>
      <c r="H1097" s="32"/>
      <c r="I1097" s="32"/>
      <c r="J1097" s="32"/>
      <c r="K1097" s="32"/>
      <c r="L1097" s="32"/>
    </row>
    <row r="1098" spans="2:12" s="29" customFormat="1" x14ac:dyDescent="0.25">
      <c r="B1098" s="28"/>
      <c r="C1098"/>
      <c r="E1098" s="30"/>
      <c r="F1098" s="30"/>
      <c r="G1098" s="32"/>
      <c r="H1098" s="32"/>
      <c r="I1098" s="32"/>
      <c r="J1098" s="32"/>
      <c r="K1098" s="32"/>
      <c r="L1098" s="32"/>
    </row>
    <row r="1099" spans="2:12" s="29" customFormat="1" x14ac:dyDescent="0.25">
      <c r="B1099" s="28"/>
      <c r="C1099"/>
      <c r="E1099" s="30"/>
      <c r="F1099" s="30"/>
      <c r="G1099" s="32"/>
      <c r="H1099" s="32"/>
      <c r="I1099" s="32"/>
      <c r="J1099" s="32"/>
      <c r="K1099" s="32"/>
      <c r="L1099" s="32"/>
    </row>
    <row r="1100" spans="2:12" s="29" customFormat="1" x14ac:dyDescent="0.25">
      <c r="B1100" s="28"/>
      <c r="C1100"/>
      <c r="E1100" s="30"/>
      <c r="F1100" s="30"/>
      <c r="G1100" s="32"/>
      <c r="H1100" s="32"/>
      <c r="I1100" s="32"/>
      <c r="J1100" s="32"/>
      <c r="K1100" s="32"/>
      <c r="L1100" s="32"/>
    </row>
    <row r="1101" spans="2:12" s="29" customFormat="1" x14ac:dyDescent="0.25">
      <c r="B1101" s="28"/>
      <c r="C1101"/>
      <c r="E1101" s="30"/>
      <c r="F1101" s="30"/>
      <c r="G1101" s="32"/>
      <c r="H1101" s="32"/>
      <c r="I1101" s="32"/>
      <c r="J1101" s="32"/>
      <c r="K1101" s="32"/>
      <c r="L1101" s="32"/>
    </row>
    <row r="1102" spans="2:12" s="29" customFormat="1" x14ac:dyDescent="0.25">
      <c r="B1102" s="28"/>
      <c r="C1102"/>
      <c r="E1102" s="30"/>
      <c r="F1102" s="30"/>
      <c r="G1102" s="32"/>
      <c r="H1102" s="32"/>
      <c r="I1102" s="32"/>
      <c r="J1102" s="32"/>
      <c r="K1102" s="32"/>
      <c r="L1102" s="32"/>
    </row>
    <row r="1103" spans="2:12" s="29" customFormat="1" x14ac:dyDescent="0.25">
      <c r="B1103" s="28"/>
      <c r="C1103"/>
      <c r="E1103" s="30"/>
      <c r="F1103" s="30"/>
      <c r="G1103" s="32"/>
      <c r="H1103" s="32"/>
      <c r="I1103" s="32"/>
      <c r="J1103" s="32"/>
      <c r="K1103" s="32"/>
      <c r="L1103" s="32"/>
    </row>
    <row r="1104" spans="2:12" s="29" customFormat="1" x14ac:dyDescent="0.25">
      <c r="B1104" s="28"/>
      <c r="C1104"/>
      <c r="E1104" s="30"/>
      <c r="F1104" s="30"/>
      <c r="G1104" s="32"/>
      <c r="H1104" s="32"/>
      <c r="I1104" s="32"/>
      <c r="J1104" s="32"/>
      <c r="K1104" s="32"/>
      <c r="L1104" s="32"/>
    </row>
    <row r="1105" spans="2:12" s="29" customFormat="1" x14ac:dyDescent="0.25">
      <c r="B1105" s="28"/>
      <c r="C1105"/>
      <c r="E1105" s="30"/>
      <c r="F1105" s="30"/>
      <c r="G1105" s="32"/>
      <c r="H1105" s="32"/>
      <c r="I1105" s="32"/>
      <c r="J1105" s="32"/>
      <c r="K1105" s="32"/>
      <c r="L1105" s="32"/>
    </row>
    <row r="1106" spans="2:12" s="29" customFormat="1" x14ac:dyDescent="0.25">
      <c r="B1106" s="28"/>
      <c r="C1106"/>
      <c r="E1106" s="30"/>
      <c r="F1106" s="30"/>
      <c r="G1106" s="32"/>
      <c r="H1106" s="32"/>
      <c r="I1106" s="32"/>
      <c r="J1106" s="32"/>
      <c r="K1106" s="32"/>
      <c r="L1106" s="32"/>
    </row>
    <row r="1107" spans="2:12" s="29" customFormat="1" x14ac:dyDescent="0.25">
      <c r="B1107" s="28"/>
      <c r="C1107"/>
      <c r="E1107" s="30"/>
      <c r="F1107" s="30"/>
      <c r="G1107" s="32"/>
      <c r="H1107" s="32"/>
      <c r="I1107" s="32"/>
      <c r="J1107" s="32"/>
      <c r="K1107" s="32"/>
      <c r="L1107" s="32"/>
    </row>
    <row r="1108" spans="2:12" s="29" customFormat="1" x14ac:dyDescent="0.25">
      <c r="B1108" s="28"/>
      <c r="C1108"/>
      <c r="E1108" s="30"/>
      <c r="F1108" s="30"/>
      <c r="G1108" s="32"/>
      <c r="H1108" s="32"/>
      <c r="I1108" s="32"/>
      <c r="J1108" s="32"/>
      <c r="K1108" s="32"/>
      <c r="L1108" s="32"/>
    </row>
    <row r="1109" spans="2:12" s="29" customFormat="1" x14ac:dyDescent="0.25">
      <c r="B1109" s="28"/>
      <c r="C1109"/>
      <c r="E1109" s="30"/>
      <c r="F1109" s="30"/>
      <c r="G1109" s="32"/>
      <c r="H1109" s="32"/>
      <c r="I1109" s="32"/>
      <c r="J1109" s="32"/>
      <c r="K1109" s="32"/>
      <c r="L1109" s="32"/>
    </row>
    <row r="1110" spans="2:12" s="29" customFormat="1" x14ac:dyDescent="0.25">
      <c r="B1110" s="28"/>
      <c r="C1110"/>
      <c r="E1110" s="30"/>
      <c r="F1110" s="30"/>
      <c r="G1110" s="32"/>
      <c r="H1110" s="32"/>
      <c r="I1110" s="32"/>
      <c r="J1110" s="32"/>
      <c r="K1110" s="32"/>
      <c r="L1110" s="32"/>
    </row>
    <row r="1111" spans="2:12" s="29" customFormat="1" x14ac:dyDescent="0.25">
      <c r="B1111" s="28"/>
      <c r="C1111"/>
      <c r="E1111" s="30"/>
      <c r="F1111" s="30"/>
      <c r="G1111" s="32"/>
      <c r="H1111" s="32"/>
      <c r="I1111" s="32"/>
      <c r="J1111" s="32"/>
      <c r="K1111" s="32"/>
      <c r="L1111" s="32"/>
    </row>
    <row r="1112" spans="2:12" s="29" customFormat="1" x14ac:dyDescent="0.25">
      <c r="B1112" s="28"/>
      <c r="C1112"/>
      <c r="E1112" s="30"/>
      <c r="F1112" s="30"/>
      <c r="G1112" s="32"/>
      <c r="H1112" s="32"/>
      <c r="I1112" s="32"/>
      <c r="J1112" s="32"/>
      <c r="K1112" s="32"/>
      <c r="L1112" s="32"/>
    </row>
    <row r="1113" spans="2:12" s="29" customFormat="1" x14ac:dyDescent="0.25">
      <c r="B1113" s="28"/>
      <c r="C1113"/>
      <c r="E1113" s="30"/>
      <c r="F1113" s="30"/>
      <c r="G1113" s="32"/>
      <c r="H1113" s="32"/>
      <c r="I1113" s="32"/>
      <c r="J1113" s="32"/>
      <c r="K1113" s="32"/>
      <c r="L1113" s="32"/>
    </row>
    <row r="1114" spans="2:12" s="29" customFormat="1" x14ac:dyDescent="0.25">
      <c r="B1114" s="28"/>
      <c r="C1114"/>
      <c r="E1114" s="30"/>
      <c r="F1114" s="30"/>
      <c r="G1114" s="32"/>
      <c r="H1114" s="32"/>
      <c r="I1114" s="32"/>
      <c r="J1114" s="32"/>
      <c r="K1114" s="32"/>
      <c r="L1114" s="32"/>
    </row>
    <row r="1115" spans="2:12" s="29" customFormat="1" x14ac:dyDescent="0.25">
      <c r="B1115" s="28"/>
      <c r="C1115"/>
      <c r="E1115" s="30"/>
      <c r="F1115" s="30"/>
      <c r="G1115" s="32"/>
      <c r="H1115" s="32"/>
      <c r="I1115" s="32"/>
      <c r="J1115" s="32"/>
      <c r="K1115" s="32"/>
      <c r="L1115" s="32"/>
    </row>
    <row r="1116" spans="2:12" s="29" customFormat="1" x14ac:dyDescent="0.25">
      <c r="B1116" s="28"/>
      <c r="C1116"/>
      <c r="E1116" s="30"/>
      <c r="F1116" s="30"/>
      <c r="G1116" s="32"/>
      <c r="H1116" s="32"/>
      <c r="I1116" s="32"/>
      <c r="J1116" s="32"/>
      <c r="K1116" s="32"/>
      <c r="L1116" s="32"/>
    </row>
    <row r="1117" spans="2:12" s="29" customFormat="1" x14ac:dyDescent="0.25">
      <c r="B1117" s="28"/>
      <c r="C1117"/>
      <c r="E1117" s="30"/>
      <c r="F1117" s="30"/>
      <c r="G1117" s="32"/>
      <c r="H1117" s="32"/>
      <c r="I1117" s="32"/>
      <c r="J1117" s="32"/>
      <c r="K1117" s="32"/>
      <c r="L1117" s="32"/>
    </row>
    <row r="1118" spans="2:12" s="29" customFormat="1" x14ac:dyDescent="0.25">
      <c r="B1118" s="28"/>
      <c r="C1118"/>
      <c r="E1118" s="30"/>
      <c r="F1118" s="30"/>
      <c r="G1118" s="32"/>
      <c r="H1118" s="32"/>
      <c r="I1118" s="32"/>
      <c r="J1118" s="32"/>
      <c r="K1118" s="32"/>
      <c r="L1118" s="32"/>
    </row>
    <row r="1119" spans="2:12" s="29" customFormat="1" x14ac:dyDescent="0.25">
      <c r="B1119" s="28"/>
      <c r="C1119"/>
      <c r="E1119" s="30"/>
      <c r="F1119" s="30"/>
      <c r="G1119" s="32"/>
      <c r="H1119" s="32"/>
      <c r="I1119" s="32"/>
      <c r="J1119" s="32"/>
      <c r="K1119" s="32"/>
      <c r="L1119" s="32"/>
    </row>
    <row r="1120" spans="2:12" s="29" customFormat="1" x14ac:dyDescent="0.25">
      <c r="B1120" s="28"/>
      <c r="C1120"/>
      <c r="E1120" s="30"/>
      <c r="F1120" s="30"/>
      <c r="G1120" s="32"/>
      <c r="H1120" s="32"/>
      <c r="I1120" s="32"/>
      <c r="J1120" s="32"/>
      <c r="K1120" s="32"/>
      <c r="L1120" s="32"/>
    </row>
    <row r="1121" spans="2:12" s="29" customFormat="1" x14ac:dyDescent="0.25">
      <c r="B1121" s="28"/>
      <c r="C1121"/>
      <c r="E1121" s="30"/>
      <c r="F1121" s="30"/>
      <c r="G1121" s="32"/>
      <c r="H1121" s="32"/>
      <c r="I1121" s="32"/>
      <c r="J1121" s="32"/>
      <c r="K1121" s="32"/>
      <c r="L1121" s="32"/>
    </row>
    <row r="1122" spans="2:12" s="29" customFormat="1" x14ac:dyDescent="0.25">
      <c r="B1122" s="28"/>
      <c r="C1122"/>
      <c r="E1122" s="30"/>
      <c r="F1122" s="30"/>
      <c r="G1122" s="32"/>
      <c r="H1122" s="32"/>
      <c r="I1122" s="32"/>
      <c r="J1122" s="32"/>
      <c r="K1122" s="32"/>
      <c r="L1122" s="32"/>
    </row>
    <row r="1123" spans="2:12" s="29" customFormat="1" x14ac:dyDescent="0.25">
      <c r="B1123" s="28"/>
      <c r="C1123"/>
      <c r="E1123" s="30"/>
      <c r="F1123" s="30"/>
      <c r="G1123" s="32"/>
      <c r="H1123" s="32"/>
      <c r="I1123" s="32"/>
      <c r="J1123" s="32"/>
      <c r="K1123" s="32"/>
      <c r="L1123" s="32"/>
    </row>
    <row r="1124" spans="2:12" s="29" customFormat="1" x14ac:dyDescent="0.25">
      <c r="B1124" s="28"/>
      <c r="C1124"/>
      <c r="E1124" s="30"/>
      <c r="F1124" s="30"/>
      <c r="G1124" s="32"/>
      <c r="H1124" s="32"/>
      <c r="I1124" s="32"/>
      <c r="J1124" s="32"/>
      <c r="K1124" s="32"/>
      <c r="L1124" s="32"/>
    </row>
    <row r="1125" spans="2:12" s="29" customFormat="1" x14ac:dyDescent="0.25">
      <c r="B1125" s="28"/>
      <c r="C1125"/>
      <c r="E1125" s="30"/>
      <c r="F1125" s="30"/>
      <c r="G1125" s="32"/>
      <c r="H1125" s="32"/>
      <c r="I1125" s="32"/>
      <c r="J1125" s="32"/>
      <c r="K1125" s="32"/>
      <c r="L1125" s="32"/>
    </row>
    <row r="1126" spans="2:12" s="29" customFormat="1" x14ac:dyDescent="0.25">
      <c r="B1126" s="28"/>
      <c r="C1126"/>
      <c r="E1126" s="30"/>
      <c r="F1126" s="30"/>
      <c r="G1126" s="32"/>
      <c r="H1126" s="32"/>
      <c r="I1126" s="32"/>
      <c r="J1126" s="32"/>
      <c r="K1126" s="32"/>
      <c r="L1126" s="32"/>
    </row>
    <row r="1127" spans="2:12" s="29" customFormat="1" x14ac:dyDescent="0.25">
      <c r="B1127" s="28"/>
      <c r="C1127"/>
      <c r="E1127" s="30"/>
      <c r="F1127" s="30"/>
      <c r="G1127" s="32"/>
      <c r="H1127" s="32"/>
      <c r="I1127" s="32"/>
      <c r="J1127" s="32"/>
      <c r="K1127" s="32"/>
      <c r="L1127" s="32"/>
    </row>
    <row r="1128" spans="2:12" s="29" customFormat="1" x14ac:dyDescent="0.25">
      <c r="B1128" s="28"/>
      <c r="C1128"/>
      <c r="E1128" s="30"/>
      <c r="F1128" s="30"/>
      <c r="G1128" s="32"/>
      <c r="H1128" s="32"/>
      <c r="I1128" s="32"/>
      <c r="J1128" s="32"/>
      <c r="K1128" s="32"/>
      <c r="L1128" s="32"/>
    </row>
    <row r="1129" spans="2:12" s="29" customFormat="1" x14ac:dyDescent="0.25">
      <c r="B1129" s="28"/>
      <c r="C1129"/>
      <c r="E1129" s="30"/>
      <c r="F1129" s="30"/>
      <c r="G1129" s="32"/>
      <c r="H1129" s="32"/>
      <c r="I1129" s="32"/>
      <c r="J1129" s="32"/>
      <c r="K1129" s="32"/>
      <c r="L1129" s="32"/>
    </row>
    <row r="1130" spans="2:12" s="29" customFormat="1" x14ac:dyDescent="0.25">
      <c r="B1130" s="28"/>
      <c r="C1130"/>
      <c r="E1130" s="30"/>
      <c r="F1130" s="30"/>
      <c r="G1130" s="32"/>
      <c r="H1130" s="32"/>
      <c r="I1130" s="32"/>
      <c r="J1130" s="32"/>
      <c r="K1130" s="32"/>
      <c r="L1130" s="32"/>
    </row>
    <row r="1131" spans="2:12" s="29" customFormat="1" x14ac:dyDescent="0.25">
      <c r="B1131" s="28"/>
      <c r="C1131"/>
      <c r="E1131" s="30"/>
      <c r="F1131" s="30"/>
      <c r="G1131" s="32"/>
      <c r="H1131" s="32"/>
      <c r="I1131" s="32"/>
      <c r="J1131" s="32"/>
      <c r="K1131" s="32"/>
      <c r="L1131" s="32"/>
    </row>
    <row r="1132" spans="2:12" s="29" customFormat="1" x14ac:dyDescent="0.25">
      <c r="B1132" s="28"/>
      <c r="C1132"/>
      <c r="E1132" s="30"/>
      <c r="F1132" s="30"/>
      <c r="G1132" s="32"/>
      <c r="H1132" s="32"/>
      <c r="I1132" s="32"/>
      <c r="J1132" s="32"/>
      <c r="K1132" s="32"/>
      <c r="L1132" s="32"/>
    </row>
    <row r="1133" spans="2:12" s="29" customFormat="1" x14ac:dyDescent="0.25">
      <c r="B1133" s="28"/>
      <c r="C1133"/>
      <c r="E1133" s="30"/>
      <c r="F1133" s="30"/>
      <c r="G1133" s="32"/>
      <c r="H1133" s="32"/>
      <c r="I1133" s="32"/>
      <c r="J1133" s="32"/>
      <c r="K1133" s="32"/>
      <c r="L1133" s="32"/>
    </row>
    <row r="1134" spans="2:12" s="29" customFormat="1" x14ac:dyDescent="0.25">
      <c r="B1134" s="28"/>
      <c r="C1134"/>
      <c r="E1134" s="30"/>
      <c r="F1134" s="30"/>
      <c r="G1134" s="32"/>
      <c r="H1134" s="32"/>
      <c r="I1134" s="32"/>
      <c r="J1134" s="32"/>
      <c r="K1134" s="32"/>
      <c r="L1134" s="32"/>
    </row>
    <row r="1135" spans="2:12" s="29" customFormat="1" x14ac:dyDescent="0.25">
      <c r="B1135" s="28"/>
      <c r="C1135"/>
      <c r="E1135" s="30"/>
      <c r="F1135" s="30"/>
      <c r="G1135" s="32"/>
      <c r="H1135" s="32"/>
      <c r="I1135" s="32"/>
      <c r="J1135" s="32"/>
      <c r="K1135" s="32"/>
      <c r="L1135" s="32"/>
    </row>
    <row r="1136" spans="2:12" s="29" customFormat="1" x14ac:dyDescent="0.25">
      <c r="B1136" s="28"/>
      <c r="C1136"/>
      <c r="E1136" s="30"/>
      <c r="F1136" s="30"/>
      <c r="G1136" s="32"/>
      <c r="H1136" s="32"/>
      <c r="I1136" s="32"/>
      <c r="J1136" s="32"/>
      <c r="K1136" s="32"/>
      <c r="L1136" s="32"/>
    </row>
    <row r="1137" spans="2:12" s="29" customFormat="1" x14ac:dyDescent="0.25">
      <c r="B1137" s="28"/>
      <c r="C1137"/>
      <c r="E1137" s="30"/>
      <c r="F1137" s="30"/>
      <c r="G1137" s="32"/>
      <c r="H1137" s="32"/>
      <c r="I1137" s="32"/>
      <c r="J1137" s="32"/>
      <c r="K1137" s="32"/>
      <c r="L1137" s="32"/>
    </row>
    <row r="1138" spans="2:12" s="29" customFormat="1" x14ac:dyDescent="0.25">
      <c r="B1138" s="28"/>
      <c r="C1138"/>
      <c r="E1138" s="30"/>
      <c r="F1138" s="30"/>
      <c r="G1138" s="32"/>
      <c r="H1138" s="32"/>
      <c r="I1138" s="32"/>
      <c r="J1138" s="32"/>
      <c r="K1138" s="32"/>
      <c r="L1138" s="32"/>
    </row>
    <row r="1139" spans="2:12" s="29" customFormat="1" x14ac:dyDescent="0.25">
      <c r="B1139" s="28"/>
      <c r="C1139"/>
      <c r="E1139" s="30"/>
      <c r="F1139" s="30"/>
      <c r="G1139" s="32"/>
      <c r="H1139" s="32"/>
      <c r="I1139" s="32"/>
      <c r="J1139" s="32"/>
      <c r="K1139" s="32"/>
      <c r="L1139" s="32"/>
    </row>
    <row r="1140" spans="2:12" s="29" customFormat="1" x14ac:dyDescent="0.25">
      <c r="B1140" s="28"/>
      <c r="C1140"/>
      <c r="E1140" s="30"/>
      <c r="F1140" s="30"/>
      <c r="G1140" s="32"/>
      <c r="H1140" s="32"/>
      <c r="I1140" s="32"/>
      <c r="J1140" s="32"/>
      <c r="K1140" s="32"/>
      <c r="L1140" s="32"/>
    </row>
    <row r="1141" spans="2:12" s="29" customFormat="1" x14ac:dyDescent="0.25">
      <c r="B1141" s="28"/>
      <c r="C1141"/>
      <c r="E1141" s="30"/>
      <c r="F1141" s="30"/>
      <c r="G1141" s="32"/>
      <c r="H1141" s="32"/>
      <c r="I1141" s="32"/>
      <c r="J1141" s="32"/>
      <c r="K1141" s="32"/>
      <c r="L1141" s="32"/>
    </row>
    <row r="1142" spans="2:12" s="29" customFormat="1" x14ac:dyDescent="0.25">
      <c r="B1142" s="28"/>
      <c r="C1142"/>
      <c r="E1142" s="30"/>
      <c r="F1142" s="30"/>
      <c r="G1142" s="32"/>
      <c r="H1142" s="32"/>
      <c r="I1142" s="32"/>
      <c r="J1142" s="32"/>
      <c r="K1142" s="32"/>
      <c r="L1142" s="32"/>
    </row>
    <row r="1143" spans="2:12" s="29" customFormat="1" x14ac:dyDescent="0.25">
      <c r="B1143" s="28"/>
      <c r="C1143"/>
      <c r="E1143" s="30"/>
      <c r="F1143" s="30"/>
      <c r="G1143" s="32"/>
      <c r="H1143" s="32"/>
      <c r="I1143" s="32"/>
      <c r="J1143" s="32"/>
      <c r="K1143" s="32"/>
      <c r="L1143" s="32"/>
    </row>
    <row r="1144" spans="2:12" s="29" customFormat="1" x14ac:dyDescent="0.25">
      <c r="B1144" s="28"/>
      <c r="C1144"/>
      <c r="E1144" s="30"/>
      <c r="F1144" s="30"/>
      <c r="G1144" s="32"/>
      <c r="H1144" s="32"/>
      <c r="I1144" s="32"/>
      <c r="J1144" s="32"/>
      <c r="K1144" s="32"/>
      <c r="L1144" s="32"/>
    </row>
    <row r="1145" spans="2:12" s="29" customFormat="1" x14ac:dyDescent="0.25">
      <c r="B1145" s="28"/>
      <c r="C1145"/>
      <c r="E1145" s="30"/>
      <c r="F1145" s="30"/>
      <c r="G1145" s="32"/>
      <c r="H1145" s="32"/>
      <c r="I1145" s="32"/>
      <c r="J1145" s="32"/>
      <c r="K1145" s="32"/>
      <c r="L1145" s="32"/>
    </row>
    <row r="1146" spans="2:12" s="29" customFormat="1" x14ac:dyDescent="0.25">
      <c r="B1146" s="28"/>
      <c r="C1146"/>
      <c r="E1146" s="30"/>
      <c r="F1146" s="30"/>
      <c r="G1146" s="32"/>
      <c r="H1146" s="32"/>
      <c r="I1146" s="32"/>
      <c r="J1146" s="32"/>
      <c r="K1146" s="32"/>
      <c r="L1146" s="32"/>
    </row>
    <row r="1147" spans="2:12" s="29" customFormat="1" x14ac:dyDescent="0.25">
      <c r="B1147" s="28"/>
      <c r="C1147"/>
      <c r="E1147" s="30"/>
      <c r="F1147" s="30"/>
      <c r="G1147" s="32"/>
      <c r="H1147" s="32"/>
      <c r="I1147" s="32"/>
      <c r="J1147" s="32"/>
      <c r="K1147" s="32"/>
      <c r="L1147" s="32"/>
    </row>
    <row r="1148" spans="2:12" s="29" customFormat="1" x14ac:dyDescent="0.25">
      <c r="B1148" s="28"/>
      <c r="C1148"/>
      <c r="E1148" s="30"/>
      <c r="F1148" s="30"/>
      <c r="G1148" s="32"/>
      <c r="H1148" s="32"/>
      <c r="I1148" s="32"/>
      <c r="J1148" s="32"/>
      <c r="K1148" s="32"/>
      <c r="L1148" s="32"/>
    </row>
    <row r="1149" spans="2:12" s="29" customFormat="1" x14ac:dyDescent="0.25">
      <c r="B1149" s="28"/>
      <c r="C1149"/>
      <c r="E1149" s="30"/>
      <c r="F1149" s="30"/>
      <c r="G1149" s="32"/>
      <c r="H1149" s="32"/>
      <c r="I1149" s="32"/>
      <c r="J1149" s="32"/>
      <c r="K1149" s="32"/>
      <c r="L1149" s="32"/>
    </row>
    <row r="1150" spans="2:12" s="29" customFormat="1" x14ac:dyDescent="0.25">
      <c r="B1150" s="28"/>
      <c r="C1150"/>
      <c r="E1150" s="30"/>
      <c r="F1150" s="30"/>
      <c r="G1150" s="32"/>
      <c r="H1150" s="32"/>
      <c r="I1150" s="32"/>
      <c r="J1150" s="32"/>
      <c r="K1150" s="32"/>
      <c r="L1150" s="32"/>
    </row>
    <row r="1151" spans="2:12" s="29" customFormat="1" x14ac:dyDescent="0.25">
      <c r="B1151" s="28"/>
      <c r="C1151"/>
      <c r="E1151" s="30"/>
      <c r="F1151" s="30"/>
      <c r="G1151" s="32"/>
      <c r="H1151" s="32"/>
      <c r="I1151" s="32"/>
      <c r="J1151" s="32"/>
      <c r="K1151" s="32"/>
      <c r="L1151" s="32"/>
    </row>
    <row r="1152" spans="2:12" s="29" customFormat="1" x14ac:dyDescent="0.25">
      <c r="B1152" s="28"/>
      <c r="C1152"/>
      <c r="E1152" s="30"/>
      <c r="F1152" s="30"/>
      <c r="G1152" s="32"/>
      <c r="H1152" s="32"/>
      <c r="I1152" s="32"/>
      <c r="J1152" s="32"/>
      <c r="K1152" s="32"/>
      <c r="L1152" s="32"/>
    </row>
    <row r="1153" spans="2:12" s="29" customFormat="1" x14ac:dyDescent="0.25">
      <c r="B1153" s="28"/>
      <c r="C1153"/>
      <c r="E1153" s="30"/>
      <c r="F1153" s="30"/>
      <c r="G1153" s="32"/>
      <c r="H1153" s="32"/>
      <c r="I1153" s="32"/>
      <c r="J1153" s="32"/>
      <c r="K1153" s="32"/>
      <c r="L1153" s="32"/>
    </row>
    <row r="1154" spans="2:12" s="29" customFormat="1" x14ac:dyDescent="0.25">
      <c r="B1154" s="28"/>
      <c r="C1154"/>
      <c r="E1154" s="30"/>
      <c r="F1154" s="30"/>
      <c r="G1154" s="32"/>
      <c r="H1154" s="32"/>
      <c r="I1154" s="32"/>
      <c r="J1154" s="32"/>
      <c r="K1154" s="32"/>
      <c r="L1154" s="32"/>
    </row>
    <row r="1155" spans="2:12" s="29" customFormat="1" x14ac:dyDescent="0.25">
      <c r="B1155" s="28"/>
      <c r="C1155"/>
      <c r="E1155" s="30"/>
      <c r="F1155" s="30"/>
      <c r="G1155" s="32"/>
      <c r="H1155" s="32"/>
      <c r="I1155" s="32"/>
      <c r="J1155" s="32"/>
      <c r="K1155" s="32"/>
      <c r="L1155" s="32"/>
    </row>
    <row r="1156" spans="2:12" s="29" customFormat="1" x14ac:dyDescent="0.25">
      <c r="B1156" s="28"/>
      <c r="C1156"/>
      <c r="E1156" s="30"/>
      <c r="F1156" s="30"/>
      <c r="G1156" s="32"/>
      <c r="H1156" s="32"/>
      <c r="I1156" s="32"/>
      <c r="J1156" s="32"/>
      <c r="K1156" s="32"/>
      <c r="L1156" s="32"/>
    </row>
    <row r="1157" spans="2:12" s="29" customFormat="1" x14ac:dyDescent="0.25">
      <c r="B1157" s="28"/>
      <c r="C1157"/>
      <c r="E1157" s="30"/>
      <c r="F1157" s="30"/>
      <c r="G1157" s="32"/>
      <c r="H1157" s="32"/>
      <c r="I1157" s="32"/>
      <c r="J1157" s="32"/>
      <c r="K1157" s="32"/>
      <c r="L1157" s="32"/>
    </row>
    <row r="1158" spans="2:12" s="29" customFormat="1" x14ac:dyDescent="0.25">
      <c r="B1158" s="28"/>
      <c r="C1158"/>
      <c r="E1158" s="30"/>
      <c r="F1158" s="30"/>
      <c r="G1158" s="32"/>
      <c r="H1158" s="32"/>
      <c r="I1158" s="32"/>
      <c r="J1158" s="32"/>
      <c r="K1158" s="32"/>
      <c r="L1158" s="32"/>
    </row>
    <row r="1159" spans="2:12" s="29" customFormat="1" x14ac:dyDescent="0.25">
      <c r="B1159" s="28"/>
      <c r="C1159"/>
      <c r="E1159" s="30"/>
      <c r="F1159" s="30"/>
      <c r="G1159" s="32"/>
      <c r="H1159" s="32"/>
      <c r="I1159" s="32"/>
      <c r="J1159" s="32"/>
      <c r="K1159" s="32"/>
      <c r="L1159" s="32"/>
    </row>
    <row r="1160" spans="2:12" s="29" customFormat="1" x14ac:dyDescent="0.25">
      <c r="B1160" s="28"/>
      <c r="C1160"/>
      <c r="E1160" s="30"/>
      <c r="F1160" s="30"/>
      <c r="G1160" s="32"/>
      <c r="H1160" s="32"/>
      <c r="I1160" s="32"/>
      <c r="J1160" s="32"/>
      <c r="K1160" s="32"/>
      <c r="L1160" s="32"/>
    </row>
    <row r="1161" spans="2:12" s="29" customFormat="1" x14ac:dyDescent="0.25">
      <c r="B1161" s="28"/>
      <c r="C1161"/>
      <c r="E1161" s="30"/>
      <c r="F1161" s="30"/>
      <c r="G1161" s="32"/>
      <c r="H1161" s="32"/>
      <c r="I1161" s="32"/>
      <c r="J1161" s="32"/>
      <c r="K1161" s="32"/>
      <c r="L1161" s="32"/>
    </row>
    <row r="1162" spans="2:12" s="29" customFormat="1" x14ac:dyDescent="0.25">
      <c r="B1162" s="28"/>
      <c r="C1162"/>
      <c r="E1162" s="30"/>
      <c r="F1162" s="30"/>
      <c r="G1162" s="32"/>
      <c r="H1162" s="32"/>
      <c r="I1162" s="32"/>
      <c r="J1162" s="32"/>
      <c r="K1162" s="32"/>
      <c r="L1162" s="32"/>
    </row>
    <row r="1163" spans="2:12" s="29" customFormat="1" x14ac:dyDescent="0.25">
      <c r="B1163" s="28"/>
      <c r="C1163"/>
      <c r="E1163" s="30"/>
      <c r="F1163" s="30"/>
      <c r="G1163" s="32"/>
      <c r="H1163" s="32"/>
      <c r="I1163" s="32"/>
      <c r="J1163" s="32"/>
      <c r="K1163" s="32"/>
      <c r="L1163" s="32"/>
    </row>
    <row r="1164" spans="2:12" s="29" customFormat="1" x14ac:dyDescent="0.25">
      <c r="B1164" s="28"/>
      <c r="C1164"/>
      <c r="E1164" s="30"/>
      <c r="F1164" s="30"/>
      <c r="G1164" s="32"/>
      <c r="H1164" s="32"/>
      <c r="I1164" s="32"/>
      <c r="J1164" s="32"/>
      <c r="K1164" s="32"/>
      <c r="L1164" s="32"/>
    </row>
    <row r="1165" spans="2:12" s="29" customFormat="1" x14ac:dyDescent="0.25">
      <c r="B1165" s="28"/>
      <c r="C1165"/>
      <c r="E1165" s="30"/>
      <c r="F1165" s="30"/>
      <c r="G1165" s="32"/>
      <c r="H1165" s="32"/>
      <c r="I1165" s="32"/>
      <c r="J1165" s="32"/>
      <c r="K1165" s="32"/>
      <c r="L1165" s="32"/>
    </row>
    <row r="1166" spans="2:12" s="29" customFormat="1" x14ac:dyDescent="0.25">
      <c r="B1166" s="28"/>
      <c r="C1166"/>
      <c r="E1166" s="30"/>
      <c r="F1166" s="30"/>
      <c r="G1166" s="32"/>
      <c r="H1166" s="32"/>
      <c r="I1166" s="32"/>
      <c r="J1166" s="32"/>
      <c r="K1166" s="32"/>
      <c r="L1166" s="32"/>
    </row>
    <row r="1167" spans="2:12" s="29" customFormat="1" x14ac:dyDescent="0.25">
      <c r="B1167" s="28"/>
      <c r="C1167"/>
      <c r="E1167" s="30"/>
      <c r="F1167" s="30"/>
      <c r="G1167" s="32"/>
      <c r="H1167" s="32"/>
      <c r="I1167" s="32"/>
      <c r="J1167" s="32"/>
      <c r="K1167" s="32"/>
      <c r="L1167" s="32"/>
    </row>
    <row r="1168" spans="2:12" s="29" customFormat="1" x14ac:dyDescent="0.25">
      <c r="B1168" s="28"/>
      <c r="C1168"/>
      <c r="E1168" s="30"/>
      <c r="F1168" s="30"/>
      <c r="G1168" s="32"/>
      <c r="H1168" s="32"/>
      <c r="I1168" s="32"/>
      <c r="J1168" s="32"/>
      <c r="K1168" s="32"/>
      <c r="L1168" s="32"/>
    </row>
    <row r="1169" spans="2:12" s="29" customFormat="1" x14ac:dyDescent="0.25">
      <c r="B1169" s="28"/>
      <c r="C1169"/>
      <c r="E1169" s="30"/>
      <c r="F1169" s="30"/>
      <c r="G1169" s="32"/>
      <c r="H1169" s="32"/>
      <c r="I1169" s="32"/>
      <c r="J1169" s="32"/>
      <c r="K1169" s="32"/>
      <c r="L1169" s="32"/>
    </row>
    <row r="1170" spans="2:12" s="29" customFormat="1" x14ac:dyDescent="0.25">
      <c r="B1170" s="28"/>
      <c r="C1170"/>
      <c r="E1170" s="30"/>
      <c r="F1170" s="30"/>
      <c r="G1170" s="32"/>
      <c r="H1170" s="32"/>
      <c r="I1170" s="32"/>
      <c r="J1170" s="32"/>
      <c r="K1170" s="32"/>
      <c r="L1170" s="32"/>
    </row>
    <row r="1171" spans="2:12" s="29" customFormat="1" x14ac:dyDescent="0.25">
      <c r="B1171" s="28"/>
      <c r="C1171"/>
      <c r="E1171" s="30"/>
      <c r="F1171" s="30"/>
      <c r="G1171" s="32"/>
      <c r="H1171" s="32"/>
      <c r="I1171" s="32"/>
      <c r="J1171" s="32"/>
      <c r="K1171" s="32"/>
      <c r="L1171" s="32"/>
    </row>
    <row r="1172" spans="2:12" s="29" customFormat="1" x14ac:dyDescent="0.25">
      <c r="B1172" s="28"/>
      <c r="C1172"/>
      <c r="E1172" s="30"/>
      <c r="F1172" s="30"/>
      <c r="G1172" s="32"/>
      <c r="H1172" s="32"/>
      <c r="I1172" s="32"/>
      <c r="J1172" s="32"/>
      <c r="K1172" s="32"/>
      <c r="L1172" s="32"/>
    </row>
    <row r="1173" spans="2:12" s="29" customFormat="1" x14ac:dyDescent="0.25">
      <c r="B1173" s="28"/>
      <c r="C1173"/>
      <c r="E1173" s="30"/>
      <c r="F1173" s="30"/>
      <c r="G1173" s="32"/>
      <c r="H1173" s="32"/>
      <c r="I1173" s="32"/>
      <c r="J1173" s="32"/>
      <c r="K1173" s="32"/>
      <c r="L1173" s="32"/>
    </row>
    <row r="1174" spans="2:12" s="29" customFormat="1" x14ac:dyDescent="0.25">
      <c r="B1174" s="28"/>
      <c r="C1174"/>
      <c r="E1174" s="30"/>
      <c r="F1174" s="30"/>
      <c r="G1174" s="32"/>
      <c r="H1174" s="32"/>
      <c r="I1174" s="32"/>
      <c r="J1174" s="32"/>
      <c r="K1174" s="32"/>
      <c r="L1174" s="32"/>
    </row>
    <row r="1175" spans="2:12" s="29" customFormat="1" x14ac:dyDescent="0.25">
      <c r="B1175" s="28"/>
      <c r="C1175"/>
      <c r="E1175" s="30"/>
      <c r="F1175" s="30"/>
      <c r="G1175" s="32"/>
      <c r="H1175" s="32"/>
      <c r="I1175" s="32"/>
      <c r="J1175" s="32"/>
      <c r="K1175" s="32"/>
      <c r="L1175" s="32"/>
    </row>
    <row r="1176" spans="2:12" s="29" customFormat="1" x14ac:dyDescent="0.25">
      <c r="B1176" s="28"/>
      <c r="C1176"/>
      <c r="E1176" s="30"/>
      <c r="F1176" s="30"/>
      <c r="G1176" s="32"/>
      <c r="H1176" s="32"/>
      <c r="I1176" s="32"/>
      <c r="J1176" s="32"/>
      <c r="K1176" s="32"/>
      <c r="L1176" s="32"/>
    </row>
    <row r="1177" spans="2:12" s="29" customFormat="1" x14ac:dyDescent="0.25">
      <c r="B1177" s="28"/>
      <c r="C1177"/>
      <c r="E1177" s="30"/>
      <c r="F1177" s="30"/>
      <c r="G1177" s="32"/>
      <c r="H1177" s="32"/>
      <c r="I1177" s="32"/>
      <c r="J1177" s="32"/>
      <c r="K1177" s="32"/>
      <c r="L1177" s="32"/>
    </row>
    <row r="1178" spans="2:12" s="29" customFormat="1" x14ac:dyDescent="0.25">
      <c r="B1178" s="28"/>
      <c r="C1178"/>
      <c r="E1178" s="30"/>
      <c r="F1178" s="30"/>
      <c r="G1178" s="32"/>
      <c r="H1178" s="32"/>
      <c r="I1178" s="32"/>
      <c r="J1178" s="32"/>
      <c r="K1178" s="32"/>
      <c r="L1178" s="32"/>
    </row>
    <row r="1179" spans="2:12" s="29" customFormat="1" x14ac:dyDescent="0.25">
      <c r="B1179" s="28"/>
      <c r="C1179"/>
      <c r="E1179" s="30"/>
      <c r="F1179" s="30"/>
      <c r="G1179" s="32"/>
      <c r="H1179" s="32"/>
      <c r="I1179" s="32"/>
      <c r="J1179" s="32"/>
      <c r="K1179" s="32"/>
      <c r="L1179" s="32"/>
    </row>
    <row r="1180" spans="2:12" s="29" customFormat="1" x14ac:dyDescent="0.25">
      <c r="B1180" s="28"/>
      <c r="C1180"/>
      <c r="E1180" s="30"/>
      <c r="F1180" s="30"/>
      <c r="G1180" s="32"/>
      <c r="H1180" s="32"/>
      <c r="I1180" s="32"/>
      <c r="J1180" s="32"/>
      <c r="K1180" s="32"/>
      <c r="L1180" s="32"/>
    </row>
    <row r="1181" spans="2:12" s="29" customFormat="1" x14ac:dyDescent="0.25">
      <c r="B1181" s="28"/>
      <c r="C1181"/>
      <c r="E1181" s="30"/>
      <c r="F1181" s="30"/>
      <c r="G1181" s="32"/>
      <c r="H1181" s="32"/>
      <c r="I1181" s="32"/>
      <c r="J1181" s="32"/>
      <c r="K1181" s="32"/>
      <c r="L1181" s="32"/>
    </row>
    <row r="1182" spans="2:12" s="29" customFormat="1" x14ac:dyDescent="0.25">
      <c r="B1182" s="28"/>
      <c r="C1182"/>
      <c r="E1182" s="30"/>
      <c r="F1182" s="30"/>
      <c r="G1182" s="32"/>
      <c r="H1182" s="32"/>
      <c r="I1182" s="32"/>
      <c r="J1182" s="32"/>
      <c r="K1182" s="32"/>
      <c r="L1182" s="32"/>
    </row>
    <row r="1183" spans="2:12" s="29" customFormat="1" x14ac:dyDescent="0.25">
      <c r="B1183" s="28"/>
      <c r="C1183"/>
      <c r="E1183" s="30"/>
      <c r="F1183" s="30"/>
      <c r="G1183" s="32"/>
      <c r="H1183" s="32"/>
      <c r="I1183" s="32"/>
      <c r="J1183" s="32"/>
      <c r="K1183" s="32"/>
      <c r="L1183" s="32"/>
    </row>
    <row r="1184" spans="2:12" s="29" customFormat="1" x14ac:dyDescent="0.25">
      <c r="B1184" s="28"/>
      <c r="C1184"/>
      <c r="E1184" s="30"/>
      <c r="F1184" s="30"/>
      <c r="G1184" s="32"/>
      <c r="H1184" s="32"/>
      <c r="I1184" s="32"/>
      <c r="J1184" s="32"/>
      <c r="K1184" s="32"/>
      <c r="L1184" s="32"/>
    </row>
    <row r="1185" spans="2:12" s="29" customFormat="1" x14ac:dyDescent="0.25">
      <c r="B1185" s="28"/>
      <c r="C1185"/>
      <c r="E1185" s="30"/>
      <c r="F1185" s="30"/>
      <c r="G1185" s="32"/>
      <c r="H1185" s="32"/>
      <c r="I1185" s="32"/>
      <c r="J1185" s="32"/>
      <c r="K1185" s="32"/>
      <c r="L1185" s="32"/>
    </row>
    <row r="1186" spans="2:12" s="29" customFormat="1" x14ac:dyDescent="0.25">
      <c r="B1186" s="28"/>
      <c r="C1186"/>
      <c r="E1186" s="30"/>
      <c r="F1186" s="30"/>
      <c r="G1186" s="32"/>
      <c r="H1186" s="32"/>
      <c r="I1186" s="32"/>
      <c r="J1186" s="32"/>
      <c r="K1186" s="32"/>
      <c r="L1186" s="32"/>
    </row>
    <row r="1187" spans="2:12" s="29" customFormat="1" x14ac:dyDescent="0.25">
      <c r="B1187" s="28"/>
      <c r="C1187"/>
      <c r="E1187" s="30"/>
      <c r="F1187" s="30"/>
      <c r="G1187" s="32"/>
      <c r="H1187" s="32"/>
      <c r="I1187" s="32"/>
      <c r="J1187" s="32"/>
      <c r="K1187" s="32"/>
      <c r="L1187" s="32"/>
    </row>
    <row r="1188" spans="2:12" s="29" customFormat="1" x14ac:dyDescent="0.25">
      <c r="B1188" s="28"/>
      <c r="C1188"/>
      <c r="E1188" s="30"/>
      <c r="F1188" s="30"/>
      <c r="G1188" s="32"/>
      <c r="H1188" s="32"/>
      <c r="I1188" s="32"/>
      <c r="J1188" s="32"/>
      <c r="K1188" s="32"/>
      <c r="L1188" s="32"/>
    </row>
    <row r="1189" spans="2:12" s="29" customFormat="1" x14ac:dyDescent="0.25">
      <c r="B1189" s="28"/>
      <c r="C1189"/>
      <c r="E1189" s="30"/>
      <c r="F1189" s="30"/>
      <c r="G1189" s="32"/>
      <c r="H1189" s="32"/>
      <c r="I1189" s="32"/>
      <c r="J1189" s="32"/>
      <c r="K1189" s="32"/>
      <c r="L1189" s="32"/>
    </row>
    <row r="1190" spans="2:12" s="29" customFormat="1" x14ac:dyDescent="0.25">
      <c r="B1190" s="28"/>
      <c r="C1190"/>
      <c r="E1190" s="30"/>
      <c r="F1190" s="30"/>
      <c r="G1190" s="32"/>
      <c r="H1190" s="32"/>
      <c r="I1190" s="32"/>
      <c r="J1190" s="32"/>
      <c r="K1190" s="32"/>
      <c r="L1190" s="32"/>
    </row>
    <row r="1191" spans="2:12" s="29" customFormat="1" x14ac:dyDescent="0.25">
      <c r="B1191" s="28"/>
      <c r="C1191"/>
      <c r="E1191" s="30"/>
      <c r="F1191" s="30"/>
      <c r="G1191" s="32"/>
      <c r="H1191" s="32"/>
      <c r="I1191" s="32"/>
      <c r="J1191" s="32"/>
      <c r="K1191" s="32"/>
      <c r="L1191" s="32"/>
    </row>
    <row r="1192" spans="2:12" s="29" customFormat="1" x14ac:dyDescent="0.25">
      <c r="B1192" s="28"/>
      <c r="C1192"/>
      <c r="E1192" s="30"/>
      <c r="F1192" s="30"/>
      <c r="G1192" s="32"/>
      <c r="H1192" s="32"/>
      <c r="I1192" s="32"/>
      <c r="J1192" s="32"/>
      <c r="K1192" s="32"/>
      <c r="L1192" s="32"/>
    </row>
    <row r="1193" spans="2:12" s="29" customFormat="1" x14ac:dyDescent="0.25">
      <c r="B1193" s="28"/>
      <c r="C1193"/>
      <c r="E1193" s="30"/>
      <c r="F1193" s="30"/>
      <c r="G1193" s="32"/>
      <c r="H1193" s="32"/>
      <c r="I1193" s="32"/>
      <c r="J1193" s="32"/>
      <c r="K1193" s="32"/>
      <c r="L1193" s="32"/>
    </row>
    <row r="1194" spans="2:12" s="29" customFormat="1" x14ac:dyDescent="0.25">
      <c r="B1194" s="28"/>
      <c r="C1194"/>
      <c r="E1194" s="30"/>
      <c r="F1194" s="30"/>
      <c r="G1194" s="32"/>
      <c r="H1194" s="32"/>
      <c r="I1194" s="32"/>
      <c r="J1194" s="32"/>
      <c r="K1194" s="32"/>
      <c r="L1194" s="32"/>
    </row>
    <row r="1195" spans="2:12" s="29" customFormat="1" x14ac:dyDescent="0.25">
      <c r="B1195" s="28"/>
      <c r="C1195"/>
      <c r="E1195" s="30"/>
      <c r="F1195" s="30"/>
      <c r="G1195" s="32"/>
      <c r="H1195" s="32"/>
      <c r="I1195" s="32"/>
      <c r="J1195" s="32"/>
      <c r="K1195" s="32"/>
      <c r="L1195" s="32"/>
    </row>
    <row r="1196" spans="2:12" s="29" customFormat="1" x14ac:dyDescent="0.25">
      <c r="B1196" s="28"/>
      <c r="C1196"/>
      <c r="E1196" s="30"/>
      <c r="F1196" s="30"/>
      <c r="G1196" s="32"/>
      <c r="H1196" s="32"/>
      <c r="I1196" s="32"/>
      <c r="J1196" s="32"/>
      <c r="K1196" s="32"/>
      <c r="L1196" s="32"/>
    </row>
    <row r="1197" spans="2:12" s="29" customFormat="1" x14ac:dyDescent="0.25">
      <c r="B1197" s="28"/>
      <c r="C1197"/>
      <c r="E1197" s="30"/>
      <c r="F1197" s="30"/>
      <c r="G1197" s="32"/>
      <c r="H1197" s="32"/>
      <c r="I1197" s="32"/>
      <c r="J1197" s="32"/>
      <c r="K1197" s="32"/>
      <c r="L1197" s="32"/>
    </row>
    <row r="1198" spans="2:12" s="29" customFormat="1" x14ac:dyDescent="0.25">
      <c r="B1198" s="28"/>
      <c r="C1198"/>
      <c r="E1198" s="30"/>
      <c r="F1198" s="30"/>
      <c r="G1198" s="32"/>
      <c r="H1198" s="32"/>
      <c r="I1198" s="32"/>
      <c r="J1198" s="32"/>
      <c r="K1198" s="32"/>
      <c r="L1198" s="32"/>
    </row>
    <row r="1199" spans="2:12" s="29" customFormat="1" x14ac:dyDescent="0.25">
      <c r="B1199" s="28"/>
      <c r="C1199"/>
      <c r="E1199" s="30"/>
      <c r="F1199" s="30"/>
      <c r="G1199" s="32"/>
      <c r="H1199" s="32"/>
      <c r="I1199" s="32"/>
      <c r="J1199" s="32"/>
      <c r="K1199" s="32"/>
      <c r="L1199" s="32"/>
    </row>
    <row r="1200" spans="2:12" s="29" customFormat="1" x14ac:dyDescent="0.25">
      <c r="B1200" s="28"/>
      <c r="C1200"/>
      <c r="E1200" s="30"/>
      <c r="F1200" s="30"/>
      <c r="G1200" s="32"/>
      <c r="H1200" s="32"/>
      <c r="I1200" s="32"/>
      <c r="J1200" s="32"/>
      <c r="K1200" s="32"/>
      <c r="L1200" s="32"/>
    </row>
    <row r="1201" spans="2:12" s="29" customFormat="1" x14ac:dyDescent="0.25">
      <c r="B1201" s="28"/>
      <c r="C1201"/>
      <c r="E1201" s="30"/>
      <c r="F1201" s="30"/>
      <c r="G1201" s="32"/>
      <c r="H1201" s="32"/>
      <c r="I1201" s="32"/>
      <c r="J1201" s="32"/>
      <c r="K1201" s="32"/>
      <c r="L1201" s="32"/>
    </row>
    <row r="1202" spans="2:12" s="29" customFormat="1" x14ac:dyDescent="0.25">
      <c r="B1202" s="28"/>
      <c r="C1202"/>
      <c r="E1202" s="30"/>
      <c r="F1202" s="30"/>
      <c r="G1202" s="32"/>
      <c r="H1202" s="32"/>
      <c r="I1202" s="32"/>
      <c r="J1202" s="32"/>
      <c r="K1202" s="32"/>
      <c r="L1202" s="32"/>
    </row>
    <row r="1203" spans="2:12" s="29" customFormat="1" x14ac:dyDescent="0.25">
      <c r="B1203" s="28"/>
      <c r="C1203"/>
      <c r="E1203" s="30"/>
      <c r="F1203" s="30"/>
      <c r="G1203" s="32"/>
      <c r="H1203" s="32"/>
      <c r="I1203" s="32"/>
      <c r="J1203" s="32"/>
      <c r="K1203" s="32"/>
      <c r="L1203" s="32"/>
    </row>
    <row r="1204" spans="2:12" s="29" customFormat="1" x14ac:dyDescent="0.25">
      <c r="B1204" s="28"/>
      <c r="C1204"/>
      <c r="E1204" s="30"/>
      <c r="F1204" s="30"/>
      <c r="G1204" s="32"/>
      <c r="H1204" s="32"/>
      <c r="I1204" s="32"/>
      <c r="J1204" s="32"/>
      <c r="K1204" s="32"/>
      <c r="L1204" s="32"/>
    </row>
    <row r="1205" spans="2:12" s="29" customFormat="1" x14ac:dyDescent="0.25">
      <c r="B1205" s="28"/>
      <c r="C1205"/>
      <c r="E1205" s="30"/>
      <c r="F1205" s="30"/>
      <c r="G1205" s="32"/>
      <c r="H1205" s="32"/>
      <c r="I1205" s="32"/>
      <c r="J1205" s="32"/>
      <c r="K1205" s="32"/>
      <c r="L1205" s="32"/>
    </row>
    <row r="1206" spans="2:12" s="29" customFormat="1" x14ac:dyDescent="0.25">
      <c r="B1206" s="28"/>
      <c r="C1206"/>
      <c r="E1206" s="30"/>
      <c r="F1206" s="30"/>
      <c r="G1206" s="32"/>
      <c r="H1206" s="32"/>
      <c r="I1206" s="32"/>
      <c r="J1206" s="32"/>
      <c r="K1206" s="32"/>
      <c r="L1206" s="32"/>
    </row>
    <row r="1207" spans="2:12" s="29" customFormat="1" x14ac:dyDescent="0.25">
      <c r="B1207" s="28"/>
      <c r="C1207"/>
      <c r="E1207" s="30"/>
      <c r="F1207" s="30"/>
      <c r="G1207" s="32"/>
      <c r="H1207" s="32"/>
      <c r="I1207" s="32"/>
      <c r="J1207" s="32"/>
      <c r="K1207" s="32"/>
      <c r="L1207" s="32"/>
    </row>
    <row r="1208" spans="2:12" s="29" customFormat="1" x14ac:dyDescent="0.25">
      <c r="B1208" s="28"/>
      <c r="C1208"/>
      <c r="E1208" s="30"/>
      <c r="F1208" s="30"/>
      <c r="G1208" s="32"/>
      <c r="H1208" s="32"/>
      <c r="I1208" s="32"/>
      <c r="J1208" s="32"/>
      <c r="K1208" s="32"/>
      <c r="L1208" s="32"/>
    </row>
    <row r="1209" spans="2:12" s="29" customFormat="1" x14ac:dyDescent="0.25">
      <c r="B1209" s="28"/>
      <c r="C1209"/>
      <c r="E1209" s="30"/>
      <c r="F1209" s="30"/>
      <c r="G1209" s="32"/>
      <c r="H1209" s="32"/>
      <c r="I1209" s="32"/>
      <c r="J1209" s="32"/>
      <c r="K1209" s="32"/>
      <c r="L1209" s="32"/>
    </row>
    <row r="1210" spans="2:12" s="29" customFormat="1" x14ac:dyDescent="0.25">
      <c r="B1210" s="28"/>
      <c r="C1210"/>
      <c r="E1210" s="30"/>
      <c r="F1210" s="30"/>
      <c r="G1210" s="32"/>
      <c r="H1210" s="32"/>
      <c r="I1210" s="32"/>
      <c r="J1210" s="32"/>
      <c r="K1210" s="32"/>
      <c r="L1210" s="32"/>
    </row>
    <row r="1211" spans="2:12" s="29" customFormat="1" x14ac:dyDescent="0.25">
      <c r="B1211" s="28"/>
      <c r="C1211"/>
      <c r="E1211" s="30"/>
      <c r="F1211" s="30"/>
      <c r="G1211" s="32"/>
      <c r="H1211" s="32"/>
      <c r="I1211" s="32"/>
      <c r="J1211" s="32"/>
      <c r="K1211" s="32"/>
      <c r="L1211" s="32"/>
    </row>
    <row r="1212" spans="2:12" s="29" customFormat="1" x14ac:dyDescent="0.25">
      <c r="B1212" s="28"/>
      <c r="C1212"/>
      <c r="E1212" s="30"/>
      <c r="F1212" s="30"/>
      <c r="G1212" s="32"/>
      <c r="H1212" s="32"/>
      <c r="I1212" s="32"/>
      <c r="J1212" s="32"/>
      <c r="K1212" s="32"/>
      <c r="L1212" s="32"/>
    </row>
    <row r="1213" spans="2:12" s="29" customFormat="1" x14ac:dyDescent="0.25">
      <c r="B1213" s="28"/>
      <c r="C1213"/>
      <c r="E1213" s="30"/>
      <c r="F1213" s="30"/>
      <c r="G1213" s="32"/>
      <c r="H1213" s="32"/>
      <c r="I1213" s="32"/>
      <c r="J1213" s="32"/>
      <c r="K1213" s="32"/>
      <c r="L1213" s="32"/>
    </row>
    <row r="1214" spans="2:12" s="29" customFormat="1" x14ac:dyDescent="0.25">
      <c r="B1214" s="28"/>
      <c r="C1214"/>
      <c r="E1214" s="30"/>
      <c r="F1214" s="30"/>
      <c r="G1214" s="32"/>
      <c r="H1214" s="32"/>
      <c r="I1214" s="32"/>
      <c r="J1214" s="32"/>
      <c r="K1214" s="32"/>
      <c r="L1214" s="32"/>
    </row>
    <row r="1215" spans="2:12" s="29" customFormat="1" x14ac:dyDescent="0.25">
      <c r="B1215" s="28"/>
      <c r="C1215"/>
      <c r="E1215" s="30"/>
      <c r="F1215" s="30"/>
      <c r="G1215" s="32"/>
      <c r="H1215" s="32"/>
      <c r="I1215" s="32"/>
      <c r="J1215" s="32"/>
      <c r="K1215" s="32"/>
      <c r="L1215" s="32"/>
    </row>
    <row r="1216" spans="2:12" s="29" customFormat="1" x14ac:dyDescent="0.25">
      <c r="B1216" s="28"/>
      <c r="C1216"/>
      <c r="E1216" s="30"/>
      <c r="F1216" s="30"/>
      <c r="G1216" s="32"/>
      <c r="H1216" s="32"/>
      <c r="I1216" s="32"/>
      <c r="J1216" s="32"/>
      <c r="K1216" s="32"/>
      <c r="L1216" s="32"/>
    </row>
    <row r="1217" spans="2:12" s="29" customFormat="1" x14ac:dyDescent="0.25">
      <c r="B1217" s="28"/>
      <c r="C1217"/>
      <c r="E1217" s="30"/>
      <c r="F1217" s="30"/>
      <c r="G1217" s="32"/>
      <c r="H1217" s="32"/>
      <c r="I1217" s="32"/>
      <c r="J1217" s="32"/>
      <c r="K1217" s="32"/>
      <c r="L1217" s="32"/>
    </row>
    <row r="1218" spans="2:12" s="29" customFormat="1" x14ac:dyDescent="0.25">
      <c r="B1218" s="28"/>
      <c r="C1218"/>
      <c r="E1218" s="30"/>
      <c r="F1218" s="30"/>
      <c r="G1218" s="32"/>
      <c r="H1218" s="32"/>
      <c r="I1218" s="32"/>
      <c r="J1218" s="32"/>
      <c r="K1218" s="32"/>
      <c r="L1218" s="32"/>
    </row>
    <row r="1219" spans="2:12" s="29" customFormat="1" x14ac:dyDescent="0.25">
      <c r="B1219" s="28"/>
      <c r="C1219"/>
      <c r="E1219" s="30"/>
      <c r="F1219" s="30"/>
      <c r="G1219" s="32"/>
      <c r="H1219" s="32"/>
      <c r="I1219" s="32"/>
      <c r="J1219" s="32"/>
      <c r="K1219" s="32"/>
      <c r="L1219" s="32"/>
    </row>
    <row r="1220" spans="2:12" s="29" customFormat="1" x14ac:dyDescent="0.25">
      <c r="B1220" s="28"/>
      <c r="C1220"/>
      <c r="E1220" s="30"/>
      <c r="F1220" s="30"/>
      <c r="G1220" s="32"/>
      <c r="H1220" s="32"/>
      <c r="I1220" s="32"/>
      <c r="J1220" s="32"/>
      <c r="K1220" s="32"/>
      <c r="L1220" s="32"/>
    </row>
    <row r="1221" spans="2:12" s="29" customFormat="1" x14ac:dyDescent="0.25">
      <c r="B1221" s="28"/>
      <c r="C1221"/>
      <c r="E1221" s="30"/>
      <c r="F1221" s="30"/>
      <c r="G1221" s="32"/>
      <c r="H1221" s="32"/>
      <c r="I1221" s="32"/>
      <c r="J1221" s="32"/>
      <c r="K1221" s="32"/>
      <c r="L1221" s="32"/>
    </row>
    <row r="1222" spans="2:12" s="29" customFormat="1" x14ac:dyDescent="0.25">
      <c r="B1222" s="28"/>
      <c r="C1222"/>
      <c r="E1222" s="30"/>
      <c r="F1222" s="30"/>
      <c r="G1222" s="32"/>
      <c r="H1222" s="32"/>
      <c r="I1222" s="32"/>
      <c r="J1222" s="32"/>
      <c r="K1222" s="32"/>
      <c r="L1222" s="32"/>
    </row>
    <row r="1223" spans="2:12" s="29" customFormat="1" x14ac:dyDescent="0.25">
      <c r="B1223" s="28"/>
      <c r="C1223"/>
      <c r="E1223" s="30"/>
      <c r="F1223" s="30"/>
      <c r="G1223" s="32"/>
      <c r="H1223" s="32"/>
      <c r="I1223" s="32"/>
      <c r="J1223" s="32"/>
      <c r="K1223" s="32"/>
      <c r="L1223" s="32"/>
    </row>
    <row r="1224" spans="2:12" s="29" customFormat="1" x14ac:dyDescent="0.25">
      <c r="B1224" s="28"/>
      <c r="C1224"/>
      <c r="E1224" s="30"/>
      <c r="F1224" s="30"/>
      <c r="G1224" s="32"/>
      <c r="H1224" s="32"/>
      <c r="I1224" s="32"/>
      <c r="J1224" s="32"/>
      <c r="K1224" s="32"/>
      <c r="L1224" s="32"/>
    </row>
    <row r="1225" spans="2:12" s="29" customFormat="1" x14ac:dyDescent="0.25">
      <c r="B1225" s="28"/>
      <c r="C1225"/>
      <c r="E1225" s="30"/>
      <c r="F1225" s="30"/>
      <c r="G1225" s="32"/>
      <c r="H1225" s="32"/>
      <c r="I1225" s="32"/>
      <c r="J1225" s="32"/>
      <c r="K1225" s="32"/>
      <c r="L1225" s="32"/>
    </row>
    <row r="1226" spans="2:12" s="29" customFormat="1" x14ac:dyDescent="0.25">
      <c r="B1226" s="28"/>
      <c r="C1226"/>
      <c r="E1226" s="30"/>
      <c r="F1226" s="30"/>
      <c r="G1226" s="32"/>
      <c r="H1226" s="32"/>
      <c r="I1226" s="32"/>
      <c r="J1226" s="32"/>
      <c r="K1226" s="32"/>
      <c r="L1226" s="32"/>
    </row>
    <row r="1227" spans="2:12" s="29" customFormat="1" x14ac:dyDescent="0.25">
      <c r="B1227" s="28"/>
      <c r="C1227"/>
      <c r="E1227" s="30"/>
      <c r="F1227" s="30"/>
      <c r="G1227" s="32"/>
      <c r="H1227" s="32"/>
      <c r="I1227" s="32"/>
      <c r="J1227" s="32"/>
      <c r="K1227" s="32"/>
      <c r="L1227" s="32"/>
    </row>
    <row r="1228" spans="2:12" s="29" customFormat="1" x14ac:dyDescent="0.25">
      <c r="B1228" s="28"/>
      <c r="C1228"/>
      <c r="E1228" s="30"/>
      <c r="F1228" s="30"/>
      <c r="G1228" s="32"/>
      <c r="H1228" s="32"/>
      <c r="I1228" s="32"/>
      <c r="J1228" s="32"/>
      <c r="K1228" s="32"/>
      <c r="L1228" s="32"/>
    </row>
    <row r="1229" spans="2:12" s="29" customFormat="1" x14ac:dyDescent="0.25">
      <c r="B1229" s="28"/>
      <c r="C1229"/>
      <c r="E1229" s="30"/>
      <c r="F1229" s="30"/>
      <c r="G1229" s="32"/>
      <c r="H1229" s="32"/>
      <c r="I1229" s="32"/>
      <c r="J1229" s="32"/>
      <c r="K1229" s="32"/>
      <c r="L1229" s="32"/>
    </row>
    <row r="1230" spans="2:12" s="29" customFormat="1" x14ac:dyDescent="0.25">
      <c r="B1230" s="28"/>
      <c r="C1230"/>
      <c r="E1230" s="30"/>
      <c r="F1230" s="30"/>
      <c r="G1230" s="32"/>
      <c r="H1230" s="32"/>
      <c r="I1230" s="32"/>
      <c r="J1230" s="32"/>
      <c r="K1230" s="32"/>
      <c r="L1230" s="32"/>
    </row>
    <row r="1231" spans="2:12" s="29" customFormat="1" x14ac:dyDescent="0.25">
      <c r="B1231" s="28"/>
      <c r="C1231"/>
      <c r="E1231" s="30"/>
      <c r="F1231" s="30"/>
      <c r="G1231" s="32"/>
      <c r="H1231" s="32"/>
      <c r="I1231" s="32"/>
      <c r="J1231" s="32"/>
      <c r="K1231" s="32"/>
      <c r="L1231" s="32"/>
    </row>
    <row r="1232" spans="2:12" s="29" customFormat="1" x14ac:dyDescent="0.25">
      <c r="B1232" s="28"/>
      <c r="C1232"/>
      <c r="E1232" s="30"/>
      <c r="F1232" s="30"/>
      <c r="G1232" s="32"/>
      <c r="H1232" s="32"/>
      <c r="I1232" s="32"/>
      <c r="J1232" s="32"/>
      <c r="K1232" s="32"/>
      <c r="L1232" s="32"/>
    </row>
    <row r="1233" spans="2:12" s="29" customFormat="1" x14ac:dyDescent="0.25">
      <c r="B1233" s="28"/>
      <c r="C1233"/>
      <c r="E1233" s="30"/>
      <c r="F1233" s="30"/>
      <c r="G1233" s="32"/>
      <c r="H1233" s="32"/>
      <c r="I1233" s="32"/>
      <c r="J1233" s="32"/>
      <c r="K1233" s="32"/>
      <c r="L1233" s="32"/>
    </row>
    <row r="1234" spans="2:12" s="29" customFormat="1" x14ac:dyDescent="0.25">
      <c r="B1234" s="28"/>
      <c r="C1234"/>
      <c r="E1234" s="30"/>
      <c r="F1234" s="30"/>
      <c r="G1234" s="32"/>
      <c r="H1234" s="32"/>
      <c r="I1234" s="32"/>
      <c r="J1234" s="32"/>
      <c r="K1234" s="32"/>
      <c r="L1234" s="32"/>
    </row>
    <row r="1235" spans="2:12" s="29" customFormat="1" x14ac:dyDescent="0.25">
      <c r="B1235" s="28"/>
      <c r="C1235"/>
      <c r="E1235" s="30"/>
      <c r="F1235" s="30"/>
      <c r="G1235" s="32"/>
      <c r="H1235" s="32"/>
      <c r="I1235" s="32"/>
      <c r="J1235" s="32"/>
      <c r="K1235" s="32"/>
      <c r="L1235" s="32"/>
    </row>
    <row r="1236" spans="2:12" s="29" customFormat="1" x14ac:dyDescent="0.25">
      <c r="B1236" s="28"/>
      <c r="C1236"/>
      <c r="E1236" s="30"/>
      <c r="F1236" s="30"/>
      <c r="G1236" s="32"/>
      <c r="H1236" s="32"/>
      <c r="I1236" s="32"/>
      <c r="J1236" s="32"/>
      <c r="K1236" s="32"/>
      <c r="L1236" s="32"/>
    </row>
    <row r="1237" spans="2:12" s="29" customFormat="1" x14ac:dyDescent="0.25">
      <c r="B1237" s="28"/>
      <c r="C1237"/>
      <c r="E1237" s="30"/>
      <c r="F1237" s="30"/>
      <c r="G1237" s="32"/>
      <c r="H1237" s="32"/>
      <c r="I1237" s="32"/>
      <c r="J1237" s="32"/>
      <c r="K1237" s="32"/>
      <c r="L1237" s="32"/>
    </row>
    <row r="1238" spans="2:12" s="29" customFormat="1" x14ac:dyDescent="0.25">
      <c r="B1238" s="28"/>
      <c r="C1238"/>
      <c r="E1238" s="30"/>
      <c r="F1238" s="30"/>
      <c r="G1238" s="32"/>
      <c r="H1238" s="32"/>
      <c r="I1238" s="32"/>
      <c r="J1238" s="32"/>
      <c r="K1238" s="32"/>
      <c r="L1238" s="32"/>
    </row>
  </sheetData>
  <mergeCells count="11">
    <mergeCell ref="A1:F1"/>
    <mergeCell ref="A17:F17"/>
    <mergeCell ref="C12:D12"/>
    <mergeCell ref="C13:D13"/>
    <mergeCell ref="C14:D14"/>
    <mergeCell ref="B11:E11"/>
    <mergeCell ref="B2:E2"/>
    <mergeCell ref="B3:E3"/>
    <mergeCell ref="A6:E6"/>
    <mergeCell ref="A5:E5"/>
    <mergeCell ref="B4:F4"/>
  </mergeCells>
  <printOptions horizontalCentered="1"/>
  <pageMargins left="0.70866141732283472" right="0.59055118110236227" top="0.74803149606299213" bottom="0.74803149606299213" header="0.31496062992125984" footer="0.31496062992125984"/>
  <pageSetup orientation="landscape" copies="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40"/>
  <sheetViews>
    <sheetView view="pageBreakPreview" zoomScaleSheetLayoutView="100" workbookViewId="0">
      <selection activeCell="I7" sqref="I7"/>
    </sheetView>
  </sheetViews>
  <sheetFormatPr baseColWidth="10" defaultColWidth="9.140625" defaultRowHeight="21" x14ac:dyDescent="0.25"/>
  <cols>
    <col min="1" max="1" width="9.140625" style="32"/>
    <col min="2" max="2" width="11.42578125" style="28" customWidth="1"/>
    <col min="3" max="3" width="38.5703125" style="29" customWidth="1"/>
    <col min="4" max="4" width="20.5703125" style="29" hidden="1" customWidth="1"/>
    <col min="5" max="5" width="18" style="30" bestFit="1" customWidth="1"/>
    <col min="6" max="6" width="18" style="30" customWidth="1"/>
    <col min="7" max="16384" width="9.140625" style="32"/>
  </cols>
  <sheetData>
    <row r="1" spans="1:7" s="27" customFormat="1" ht="15.75" customHeight="1" x14ac:dyDescent="0.25">
      <c r="B1" s="329" t="s">
        <v>1823</v>
      </c>
      <c r="C1" s="329"/>
      <c r="D1" s="329"/>
      <c r="E1" s="329"/>
      <c r="F1" s="159"/>
    </row>
    <row r="2" spans="1:7" s="27" customFormat="1" ht="15.75" customHeight="1" x14ac:dyDescent="0.25">
      <c r="B2" s="329" t="s">
        <v>1</v>
      </c>
      <c r="C2" s="329"/>
      <c r="D2" s="329"/>
      <c r="E2" s="329"/>
      <c r="F2" s="159"/>
    </row>
    <row r="3" spans="1:7" s="27" customFormat="1" ht="18" customHeight="1" x14ac:dyDescent="0.25">
      <c r="B3" s="330" t="s">
        <v>2200</v>
      </c>
      <c r="C3" s="330"/>
      <c r="D3" s="330"/>
      <c r="E3" s="330"/>
      <c r="F3" s="160"/>
    </row>
    <row r="4" spans="1:7" s="27" customFormat="1" ht="15.75" customHeight="1" x14ac:dyDescent="0.25">
      <c r="B4" s="366" t="s">
        <v>2192</v>
      </c>
      <c r="C4" s="366"/>
      <c r="D4" s="366"/>
      <c r="E4" s="366"/>
      <c r="F4" s="168"/>
    </row>
    <row r="5" spans="1:7" s="27" customFormat="1" ht="6" customHeight="1" x14ac:dyDescent="0.25">
      <c r="A5" s="332"/>
      <c r="B5" s="332"/>
      <c r="C5" s="332"/>
      <c r="D5" s="332"/>
      <c r="E5" s="332"/>
      <c r="F5" s="161"/>
    </row>
    <row r="6" spans="1:7" s="27" customFormat="1" ht="6" customHeight="1" x14ac:dyDescent="0.25">
      <c r="A6" s="323"/>
      <c r="B6" s="323"/>
      <c r="C6" s="323"/>
      <c r="D6" s="323"/>
      <c r="E6" s="323"/>
      <c r="F6" s="158"/>
    </row>
    <row r="7" spans="1:7" ht="48" customHeight="1" x14ac:dyDescent="0.25"/>
    <row r="8" spans="1:7" ht="24.75" customHeight="1" x14ac:dyDescent="0.25">
      <c r="A8" s="65"/>
      <c r="B8" s="65" t="e">
        <f>#REF!</f>
        <v>#REF!</v>
      </c>
      <c r="C8" s="33" t="s">
        <v>1825</v>
      </c>
      <c r="D8" s="33"/>
      <c r="E8" s="34"/>
      <c r="F8" s="34"/>
    </row>
    <row r="9" spans="1:7" ht="24" customHeight="1" x14ac:dyDescent="0.25">
      <c r="A9" s="66"/>
      <c r="B9" s="66" t="e">
        <f>#REF!+#REF!</f>
        <v>#REF!</v>
      </c>
      <c r="C9" s="165" t="s">
        <v>2117</v>
      </c>
      <c r="D9" s="165"/>
      <c r="E9" s="35" t="e">
        <f>B9/B8</f>
        <v>#REF!</v>
      </c>
      <c r="F9" s="35"/>
      <c r="G9" s="167"/>
    </row>
    <row r="10" spans="1:7" ht="27.75" customHeight="1" x14ac:dyDescent="0.25">
      <c r="A10" s="66"/>
      <c r="B10" s="66">
        <v>402</v>
      </c>
      <c r="C10" s="170" t="s">
        <v>2201</v>
      </c>
      <c r="D10" s="165"/>
      <c r="E10" s="35" t="e">
        <f>B10/B9</f>
        <v>#REF!</v>
      </c>
      <c r="F10" s="35"/>
      <c r="G10" s="167"/>
    </row>
    <row r="11" spans="1:7" ht="9.75" customHeight="1" x14ac:dyDescent="0.25">
      <c r="B11" s="36"/>
      <c r="C11" s="163"/>
      <c r="D11" s="163"/>
      <c r="E11" s="38"/>
      <c r="F11" s="38"/>
      <c r="G11" s="167"/>
    </row>
    <row r="12" spans="1:7" s="28" customFormat="1" ht="21" customHeight="1" x14ac:dyDescent="0.25">
      <c r="A12" s="162"/>
      <c r="B12" s="336" t="s">
        <v>2193</v>
      </c>
      <c r="C12" s="336"/>
      <c r="D12" s="336"/>
      <c r="E12" s="336"/>
      <c r="F12" s="162"/>
      <c r="G12" s="166"/>
    </row>
    <row r="13" spans="1:7" s="28" customFormat="1" ht="21.75" thickBot="1" x14ac:dyDescent="0.3">
      <c r="B13" s="133">
        <v>277</v>
      </c>
      <c r="C13" s="365" t="s">
        <v>2195</v>
      </c>
      <c r="D13" s="365"/>
      <c r="E13" s="135">
        <v>0.69910000000000005</v>
      </c>
      <c r="F13" s="135"/>
      <c r="G13" s="68"/>
    </row>
    <row r="14" spans="1:7" s="28" customFormat="1" ht="37.5" x14ac:dyDescent="0.25">
      <c r="B14" s="133">
        <v>93</v>
      </c>
      <c r="C14" s="169" t="s">
        <v>2197</v>
      </c>
      <c r="D14" s="169"/>
      <c r="E14" s="135">
        <v>0.23130000000000001</v>
      </c>
      <c r="F14" s="135"/>
      <c r="G14" s="133"/>
    </row>
    <row r="15" spans="1:7" s="28" customFormat="1" ht="21" customHeight="1" x14ac:dyDescent="0.25">
      <c r="B15" s="67">
        <v>22</v>
      </c>
      <c r="C15" s="364" t="s">
        <v>2194</v>
      </c>
      <c r="D15" s="364"/>
      <c r="E15" s="135">
        <v>5.4699999999999999E-2</v>
      </c>
      <c r="F15" s="135"/>
      <c r="G15" s="67"/>
    </row>
    <row r="16" spans="1:7" s="28" customFormat="1" x14ac:dyDescent="0.25">
      <c r="B16" s="133">
        <v>10</v>
      </c>
      <c r="C16" s="365" t="s">
        <v>2196</v>
      </c>
      <c r="D16" s="365"/>
      <c r="E16" s="135">
        <v>2.4899999999999999E-2</v>
      </c>
      <c r="F16" s="135"/>
      <c r="G16" s="133"/>
    </row>
    <row r="17" spans="1:12" s="28" customFormat="1" x14ac:dyDescent="0.25">
      <c r="A17" s="164"/>
      <c r="B17" s="134">
        <f>SUM(B13:B16)</f>
        <v>402</v>
      </c>
      <c r="C17" s="165" t="s">
        <v>2198</v>
      </c>
      <c r="D17" s="162"/>
      <c r="E17" s="164"/>
      <c r="F17" s="164"/>
    </row>
    <row r="18" spans="1:12" s="29" customFormat="1" x14ac:dyDescent="0.25">
      <c r="B18" s="171">
        <v>337</v>
      </c>
      <c r="C18" s="1" t="s">
        <v>2199</v>
      </c>
      <c r="E18" s="135">
        <f>B18/B17</f>
        <v>0.8383084577114428</v>
      </c>
      <c r="F18" s="30"/>
      <c r="G18" s="32"/>
      <c r="H18" s="32"/>
      <c r="I18" s="32"/>
      <c r="J18" s="32"/>
      <c r="K18" s="32"/>
      <c r="L18" s="32"/>
    </row>
    <row r="19" spans="1:12" s="29" customFormat="1" x14ac:dyDescent="0.25">
      <c r="B19" s="95">
        <f>437-B16</f>
        <v>427</v>
      </c>
      <c r="C19"/>
      <c r="E19" s="30"/>
      <c r="F19" s="30"/>
      <c r="G19" s="32"/>
      <c r="H19" s="32"/>
      <c r="I19" s="32"/>
      <c r="J19" s="32"/>
      <c r="K19" s="32"/>
      <c r="L19" s="32"/>
    </row>
    <row r="20" spans="1:12" s="29" customFormat="1" x14ac:dyDescent="0.25">
      <c r="B20" s="28"/>
      <c r="C20"/>
      <c r="E20" s="30"/>
      <c r="F20" s="30"/>
      <c r="G20" s="32"/>
      <c r="H20" s="32"/>
      <c r="I20" s="32"/>
      <c r="J20" s="32"/>
      <c r="K20" s="32"/>
      <c r="L20" s="32"/>
    </row>
    <row r="21" spans="1:12" s="29" customFormat="1" x14ac:dyDescent="0.25">
      <c r="B21" s="28"/>
      <c r="C21"/>
      <c r="E21" s="30"/>
      <c r="F21" s="30"/>
      <c r="G21" s="32"/>
      <c r="H21" s="32"/>
      <c r="I21" s="32"/>
      <c r="J21" s="32"/>
      <c r="K21" s="32"/>
      <c r="L21" s="32"/>
    </row>
    <row r="22" spans="1:12" s="29" customFormat="1" x14ac:dyDescent="0.25">
      <c r="B22" s="28"/>
      <c r="C22"/>
      <c r="E22" s="30"/>
      <c r="F22" s="30"/>
      <c r="G22" s="32"/>
      <c r="H22" s="32"/>
      <c r="I22" s="32"/>
      <c r="J22" s="32"/>
      <c r="K22" s="32"/>
      <c r="L22" s="32"/>
    </row>
    <row r="23" spans="1:12" s="29" customFormat="1" x14ac:dyDescent="0.25">
      <c r="B23" s="28"/>
      <c r="C23"/>
      <c r="E23" s="30"/>
      <c r="F23" s="30"/>
      <c r="G23" s="32"/>
      <c r="H23" s="32"/>
      <c r="I23" s="32"/>
      <c r="J23" s="32"/>
      <c r="K23" s="32"/>
      <c r="L23" s="32"/>
    </row>
    <row r="24" spans="1:12" s="29" customFormat="1" x14ac:dyDescent="0.25">
      <c r="B24" s="28"/>
      <c r="C24"/>
      <c r="E24" s="30"/>
      <c r="F24" s="30"/>
      <c r="G24" s="32"/>
      <c r="H24" s="32"/>
      <c r="I24" s="32"/>
      <c r="J24" s="32"/>
      <c r="K24" s="32"/>
      <c r="L24" s="32"/>
    </row>
    <row r="25" spans="1:12" s="29" customFormat="1" x14ac:dyDescent="0.25">
      <c r="B25" s="28"/>
      <c r="C25"/>
      <c r="E25" s="30"/>
      <c r="F25" s="30"/>
      <c r="G25" s="32"/>
      <c r="H25" s="32"/>
      <c r="I25" s="32"/>
      <c r="J25" s="32"/>
      <c r="K25" s="32"/>
      <c r="L25" s="32"/>
    </row>
    <row r="26" spans="1:12" s="29" customFormat="1" x14ac:dyDescent="0.25">
      <c r="B26" s="28"/>
      <c r="C26"/>
      <c r="E26" s="30"/>
      <c r="F26" s="30"/>
      <c r="G26" s="32"/>
      <c r="H26" s="32"/>
      <c r="I26" s="32"/>
      <c r="J26" s="32"/>
      <c r="K26" s="32"/>
      <c r="L26" s="32"/>
    </row>
    <row r="27" spans="1:12" s="29" customFormat="1" x14ac:dyDescent="0.25">
      <c r="B27" s="28"/>
      <c r="C27"/>
      <c r="E27" s="30"/>
      <c r="F27" s="30"/>
      <c r="G27" s="32"/>
      <c r="H27" s="32"/>
      <c r="I27" s="32"/>
      <c r="J27" s="32"/>
      <c r="K27" s="32"/>
      <c r="L27" s="32"/>
    </row>
    <row r="28" spans="1:12" s="29" customFormat="1" x14ac:dyDescent="0.25">
      <c r="B28" s="28"/>
      <c r="C28"/>
      <c r="E28" s="30"/>
      <c r="F28" s="30"/>
      <c r="G28" s="32"/>
      <c r="H28" s="32"/>
      <c r="I28" s="32"/>
      <c r="J28" s="32"/>
      <c r="K28" s="32"/>
      <c r="L28" s="32"/>
    </row>
    <row r="29" spans="1:12" s="29" customFormat="1" x14ac:dyDescent="0.25">
      <c r="B29" s="28"/>
      <c r="C29"/>
      <c r="E29" s="30"/>
      <c r="F29" s="30"/>
      <c r="G29" s="32"/>
      <c r="H29" s="32"/>
      <c r="I29" s="32"/>
      <c r="J29" s="32"/>
      <c r="K29" s="32"/>
      <c r="L29" s="32"/>
    </row>
    <row r="30" spans="1:12" s="29" customFormat="1" x14ac:dyDescent="0.25">
      <c r="B30" s="28"/>
      <c r="C30"/>
      <c r="E30" s="30"/>
      <c r="F30" s="30"/>
      <c r="G30" s="32"/>
      <c r="H30" s="32"/>
      <c r="I30" s="32"/>
      <c r="J30" s="32"/>
      <c r="K30" s="32"/>
      <c r="L30" s="32"/>
    </row>
    <row r="31" spans="1:12" s="29" customFormat="1" x14ac:dyDescent="0.25">
      <c r="B31" s="28"/>
      <c r="C31"/>
      <c r="E31" s="30"/>
      <c r="F31" s="30"/>
      <c r="G31" s="32"/>
      <c r="H31" s="32"/>
      <c r="I31" s="32"/>
      <c r="J31" s="32"/>
      <c r="K31" s="32"/>
      <c r="L31" s="32"/>
    </row>
    <row r="32" spans="1:12" s="29" customFormat="1" x14ac:dyDescent="0.25">
      <c r="B32" s="28"/>
      <c r="C32"/>
      <c r="E32" s="30"/>
      <c r="F32" s="30"/>
      <c r="G32" s="32"/>
      <c r="H32" s="32"/>
      <c r="I32" s="32"/>
      <c r="J32" s="32"/>
      <c r="K32" s="32"/>
      <c r="L32" s="32"/>
    </row>
    <row r="33" spans="2:12" s="29" customFormat="1" x14ac:dyDescent="0.25">
      <c r="B33" s="28"/>
      <c r="C33"/>
      <c r="E33" s="30"/>
      <c r="F33" s="30"/>
      <c r="G33" s="32"/>
      <c r="H33" s="32"/>
      <c r="I33" s="32"/>
      <c r="J33" s="32"/>
      <c r="K33" s="32"/>
      <c r="L33" s="32"/>
    </row>
    <row r="34" spans="2:12" s="29" customFormat="1" x14ac:dyDescent="0.25">
      <c r="B34" s="28"/>
      <c r="C34"/>
      <c r="E34" s="30"/>
      <c r="F34" s="30"/>
      <c r="G34" s="32"/>
      <c r="H34" s="32"/>
      <c r="I34" s="32"/>
      <c r="J34" s="32"/>
      <c r="K34" s="32"/>
      <c r="L34" s="32"/>
    </row>
    <row r="35" spans="2:12" s="29" customFormat="1" x14ac:dyDescent="0.25">
      <c r="B35" s="28"/>
      <c r="C35"/>
      <c r="E35" s="30"/>
      <c r="F35" s="30"/>
      <c r="G35" s="32"/>
      <c r="H35" s="32"/>
      <c r="I35" s="32"/>
      <c r="J35" s="32"/>
      <c r="K35" s="32"/>
      <c r="L35" s="32"/>
    </row>
    <row r="36" spans="2:12" s="29" customFormat="1" x14ac:dyDescent="0.25">
      <c r="B36" s="28"/>
      <c r="C36"/>
      <c r="E36" s="30"/>
      <c r="F36" s="30"/>
      <c r="G36" s="32"/>
      <c r="H36" s="32"/>
      <c r="I36" s="32"/>
      <c r="J36" s="32"/>
      <c r="K36" s="32"/>
      <c r="L36" s="32"/>
    </row>
    <row r="37" spans="2:12" s="29" customFormat="1" x14ac:dyDescent="0.25">
      <c r="B37" s="28"/>
      <c r="C37"/>
      <c r="E37" s="30"/>
      <c r="F37" s="30"/>
      <c r="G37" s="32"/>
      <c r="H37" s="32"/>
      <c r="I37" s="32"/>
      <c r="J37" s="32"/>
      <c r="K37" s="32"/>
      <c r="L37" s="32"/>
    </row>
    <row r="38" spans="2:12" s="29" customFormat="1" x14ac:dyDescent="0.25">
      <c r="B38" s="28"/>
      <c r="C38"/>
      <c r="E38" s="30"/>
      <c r="F38" s="30"/>
      <c r="G38" s="32"/>
      <c r="H38" s="32"/>
      <c r="I38" s="32"/>
      <c r="J38" s="32"/>
      <c r="K38" s="32"/>
      <c r="L38" s="32"/>
    </row>
    <row r="39" spans="2:12" s="29" customFormat="1" x14ac:dyDescent="0.25">
      <c r="B39" s="28"/>
      <c r="C39"/>
      <c r="E39" s="30"/>
      <c r="F39" s="30"/>
      <c r="G39" s="32"/>
      <c r="H39" s="32"/>
      <c r="I39" s="32"/>
      <c r="J39" s="32"/>
      <c r="K39" s="32"/>
      <c r="L39" s="32"/>
    </row>
    <row r="40" spans="2:12" s="29" customFormat="1" x14ac:dyDescent="0.25">
      <c r="B40" s="28"/>
      <c r="C40"/>
      <c r="E40" s="30"/>
      <c r="F40" s="30"/>
      <c r="G40" s="32"/>
      <c r="H40" s="32"/>
      <c r="I40" s="32"/>
      <c r="J40" s="32"/>
      <c r="K40" s="32"/>
      <c r="L40" s="32"/>
    </row>
    <row r="41" spans="2:12" s="29" customFormat="1" x14ac:dyDescent="0.25">
      <c r="B41" s="28"/>
      <c r="C41"/>
      <c r="E41" s="30"/>
      <c r="F41" s="30"/>
      <c r="G41" s="32"/>
      <c r="H41" s="32"/>
      <c r="I41" s="32"/>
      <c r="J41" s="32"/>
      <c r="K41" s="32"/>
      <c r="L41" s="32"/>
    </row>
    <row r="42" spans="2:12" s="29" customFormat="1" x14ac:dyDescent="0.25">
      <c r="B42" s="28"/>
      <c r="C42"/>
      <c r="E42" s="30"/>
      <c r="F42" s="30"/>
      <c r="G42" s="32"/>
      <c r="H42" s="32"/>
      <c r="I42" s="32"/>
      <c r="J42" s="32"/>
      <c r="K42" s="32"/>
      <c r="L42" s="32"/>
    </row>
    <row r="43" spans="2:12" s="29" customFormat="1" x14ac:dyDescent="0.25">
      <c r="B43" s="28"/>
      <c r="C43"/>
      <c r="E43" s="30"/>
      <c r="F43" s="30"/>
      <c r="G43" s="32"/>
      <c r="H43" s="32"/>
      <c r="I43" s="32"/>
      <c r="J43" s="32"/>
      <c r="K43" s="32"/>
      <c r="L43" s="32"/>
    </row>
    <row r="44" spans="2:12" s="29" customFormat="1" x14ac:dyDescent="0.25">
      <c r="B44" s="28"/>
      <c r="C44"/>
      <c r="E44" s="30"/>
      <c r="F44" s="30"/>
      <c r="G44" s="32"/>
      <c r="H44" s="32"/>
      <c r="I44" s="32"/>
      <c r="J44" s="32"/>
      <c r="K44" s="32"/>
      <c r="L44" s="32"/>
    </row>
    <row r="45" spans="2:12" s="29" customFormat="1" x14ac:dyDescent="0.25">
      <c r="B45" s="28"/>
      <c r="C45"/>
      <c r="E45" s="30"/>
      <c r="F45" s="30"/>
      <c r="G45" s="32"/>
      <c r="H45" s="32"/>
      <c r="I45" s="32"/>
      <c r="J45" s="32"/>
      <c r="K45" s="32"/>
      <c r="L45" s="32"/>
    </row>
    <row r="46" spans="2:12" s="29" customFormat="1" x14ac:dyDescent="0.25">
      <c r="B46" s="28"/>
      <c r="C46"/>
      <c r="E46" s="30"/>
      <c r="F46" s="30"/>
      <c r="G46" s="32"/>
      <c r="H46" s="32"/>
      <c r="I46" s="32"/>
      <c r="J46" s="32"/>
      <c r="K46" s="32"/>
      <c r="L46" s="32"/>
    </row>
    <row r="47" spans="2:12" s="29" customFormat="1" x14ac:dyDescent="0.25">
      <c r="B47" s="28"/>
      <c r="C47"/>
      <c r="E47" s="30"/>
      <c r="F47" s="30"/>
      <c r="G47" s="32"/>
      <c r="H47" s="32"/>
      <c r="I47" s="32"/>
      <c r="J47" s="32"/>
      <c r="K47" s="32"/>
      <c r="L47" s="32"/>
    </row>
    <row r="48" spans="2:12" s="29" customFormat="1" x14ac:dyDescent="0.25">
      <c r="B48" s="28"/>
      <c r="C48"/>
      <c r="E48" s="30"/>
      <c r="F48" s="30"/>
      <c r="G48" s="32"/>
      <c r="H48" s="32"/>
      <c r="I48" s="32"/>
      <c r="J48" s="32"/>
      <c r="K48" s="32"/>
      <c r="L48" s="32"/>
    </row>
    <row r="49" spans="2:12" s="29" customFormat="1" x14ac:dyDescent="0.25">
      <c r="B49" s="28"/>
      <c r="C49"/>
      <c r="E49" s="30"/>
      <c r="F49" s="30"/>
      <c r="G49" s="32"/>
      <c r="H49" s="32"/>
      <c r="I49" s="32"/>
      <c r="J49" s="32"/>
      <c r="K49" s="32"/>
      <c r="L49" s="32"/>
    </row>
    <row r="50" spans="2:12" s="29" customFormat="1" x14ac:dyDescent="0.25">
      <c r="B50" s="28"/>
      <c r="C50"/>
      <c r="E50" s="30"/>
      <c r="F50" s="30"/>
      <c r="G50" s="32"/>
      <c r="H50" s="32"/>
      <c r="I50" s="32"/>
      <c r="J50" s="32"/>
      <c r="K50" s="32"/>
      <c r="L50" s="32"/>
    </row>
    <row r="51" spans="2:12" s="29" customFormat="1" x14ac:dyDescent="0.25">
      <c r="B51" s="28"/>
      <c r="C51"/>
      <c r="E51" s="30"/>
      <c r="F51" s="30"/>
      <c r="G51" s="32"/>
      <c r="H51" s="32"/>
      <c r="I51" s="32"/>
      <c r="J51" s="32"/>
      <c r="K51" s="32"/>
      <c r="L51" s="32"/>
    </row>
    <row r="52" spans="2:12" s="29" customFormat="1" x14ac:dyDescent="0.25">
      <c r="B52" s="28"/>
      <c r="C52"/>
      <c r="E52" s="30"/>
      <c r="F52" s="30"/>
      <c r="G52" s="32"/>
      <c r="H52" s="32"/>
      <c r="I52" s="32"/>
      <c r="J52" s="32"/>
      <c r="K52" s="32"/>
      <c r="L52" s="32"/>
    </row>
    <row r="53" spans="2:12" s="29" customFormat="1" x14ac:dyDescent="0.25">
      <c r="B53" s="28"/>
      <c r="C53"/>
      <c r="E53" s="30"/>
      <c r="F53" s="30"/>
      <c r="G53" s="32"/>
      <c r="H53" s="32"/>
      <c r="I53" s="32"/>
      <c r="J53" s="32"/>
      <c r="K53" s="32"/>
      <c r="L53" s="32"/>
    </row>
    <row r="54" spans="2:12" s="29" customFormat="1" x14ac:dyDescent="0.25">
      <c r="B54" s="28"/>
      <c r="C54"/>
      <c r="E54" s="30"/>
      <c r="F54" s="30"/>
      <c r="G54" s="32"/>
      <c r="H54" s="32"/>
      <c r="I54" s="32"/>
      <c r="J54" s="32"/>
      <c r="K54" s="32"/>
      <c r="L54" s="32"/>
    </row>
    <row r="55" spans="2:12" s="29" customFormat="1" x14ac:dyDescent="0.25">
      <c r="B55" s="28"/>
      <c r="C55"/>
      <c r="E55" s="30"/>
      <c r="F55" s="30"/>
      <c r="G55" s="32"/>
      <c r="H55" s="32"/>
      <c r="I55" s="32"/>
      <c r="J55" s="32"/>
      <c r="K55" s="32"/>
      <c r="L55" s="32"/>
    </row>
    <row r="56" spans="2:12" s="29" customFormat="1" x14ac:dyDescent="0.25">
      <c r="B56" s="28"/>
      <c r="C56"/>
      <c r="E56" s="30"/>
      <c r="F56" s="30"/>
      <c r="G56" s="32"/>
      <c r="H56" s="32"/>
      <c r="I56" s="32"/>
      <c r="J56" s="32"/>
      <c r="K56" s="32"/>
      <c r="L56" s="32"/>
    </row>
    <row r="57" spans="2:12" s="29" customFormat="1" x14ac:dyDescent="0.25">
      <c r="B57" s="28"/>
      <c r="C57"/>
      <c r="E57" s="30"/>
      <c r="F57" s="30"/>
      <c r="G57" s="32"/>
      <c r="H57" s="32"/>
      <c r="I57" s="32"/>
      <c r="J57" s="32"/>
      <c r="K57" s="32"/>
      <c r="L57" s="32"/>
    </row>
    <row r="58" spans="2:12" s="29" customFormat="1" x14ac:dyDescent="0.25">
      <c r="B58" s="28"/>
      <c r="C58"/>
      <c r="E58" s="30"/>
      <c r="F58" s="30"/>
      <c r="G58" s="32"/>
      <c r="H58" s="32"/>
      <c r="I58" s="32"/>
      <c r="J58" s="32"/>
      <c r="K58" s="32"/>
      <c r="L58" s="32"/>
    </row>
    <row r="59" spans="2:12" s="29" customFormat="1" x14ac:dyDescent="0.25">
      <c r="B59" s="28"/>
      <c r="C59"/>
      <c r="E59" s="30"/>
      <c r="F59" s="30"/>
      <c r="G59" s="32"/>
      <c r="H59" s="32"/>
      <c r="I59" s="32"/>
      <c r="J59" s="32"/>
      <c r="K59" s="32"/>
      <c r="L59" s="32"/>
    </row>
    <row r="60" spans="2:12" s="29" customFormat="1" x14ac:dyDescent="0.25">
      <c r="B60" s="28"/>
      <c r="C60"/>
      <c r="E60" s="30"/>
      <c r="F60" s="30"/>
      <c r="G60" s="32"/>
      <c r="H60" s="32"/>
      <c r="I60" s="32"/>
      <c r="J60" s="32"/>
      <c r="K60" s="32"/>
      <c r="L60" s="32"/>
    </row>
    <row r="61" spans="2:12" s="29" customFormat="1" x14ac:dyDescent="0.25">
      <c r="B61" s="28"/>
      <c r="C61"/>
      <c r="E61" s="30"/>
      <c r="F61" s="30"/>
      <c r="G61" s="32"/>
      <c r="H61" s="32"/>
      <c r="I61" s="32"/>
      <c r="J61" s="32"/>
      <c r="K61" s="32"/>
      <c r="L61" s="32"/>
    </row>
    <row r="62" spans="2:12" s="29" customFormat="1" x14ac:dyDescent="0.25">
      <c r="B62" s="28"/>
      <c r="C62"/>
      <c r="E62" s="30"/>
      <c r="F62" s="30"/>
      <c r="G62" s="32"/>
      <c r="H62" s="32"/>
      <c r="I62" s="32"/>
      <c r="J62" s="32"/>
      <c r="K62" s="32"/>
      <c r="L62" s="32"/>
    </row>
    <row r="63" spans="2:12" s="29" customFormat="1" x14ac:dyDescent="0.25">
      <c r="B63" s="28"/>
      <c r="C63"/>
      <c r="E63" s="30"/>
      <c r="F63" s="30"/>
      <c r="G63" s="32"/>
      <c r="H63" s="32"/>
      <c r="I63" s="32"/>
      <c r="J63" s="32"/>
      <c r="K63" s="32"/>
      <c r="L63" s="32"/>
    </row>
    <row r="64" spans="2:12" s="29" customFormat="1" x14ac:dyDescent="0.25">
      <c r="B64" s="28"/>
      <c r="C64"/>
      <c r="E64" s="30"/>
      <c r="F64" s="30"/>
      <c r="G64" s="32"/>
      <c r="H64" s="32"/>
      <c r="I64" s="32"/>
      <c r="J64" s="32"/>
      <c r="K64" s="32"/>
      <c r="L64" s="32"/>
    </row>
    <row r="65" spans="2:12" s="29" customFormat="1" x14ac:dyDescent="0.25">
      <c r="B65" s="28"/>
      <c r="C65"/>
      <c r="E65" s="30"/>
      <c r="F65" s="30"/>
      <c r="G65" s="32"/>
      <c r="H65" s="32"/>
      <c r="I65" s="32"/>
      <c r="J65" s="32"/>
      <c r="K65" s="32"/>
      <c r="L65" s="32"/>
    </row>
    <row r="66" spans="2:12" s="29" customFormat="1" x14ac:dyDescent="0.25">
      <c r="B66" s="28"/>
      <c r="C66"/>
      <c r="E66" s="30"/>
      <c r="F66" s="30"/>
      <c r="G66" s="32"/>
      <c r="H66" s="32"/>
      <c r="I66" s="32"/>
      <c r="J66" s="32"/>
      <c r="K66" s="32"/>
      <c r="L66" s="32"/>
    </row>
    <row r="67" spans="2:12" s="29" customFormat="1" x14ac:dyDescent="0.25">
      <c r="B67" s="28"/>
      <c r="C67"/>
      <c r="E67" s="30"/>
      <c r="F67" s="30"/>
      <c r="G67" s="32"/>
      <c r="H67" s="32"/>
      <c r="I67" s="32"/>
      <c r="J67" s="32"/>
      <c r="K67" s="32"/>
      <c r="L67" s="32"/>
    </row>
    <row r="68" spans="2:12" s="29" customFormat="1" x14ac:dyDescent="0.25">
      <c r="B68" s="28"/>
      <c r="C68"/>
      <c r="E68" s="30"/>
      <c r="F68" s="30"/>
      <c r="G68" s="32"/>
      <c r="H68" s="32"/>
      <c r="I68" s="32"/>
      <c r="J68" s="32"/>
      <c r="K68" s="32"/>
      <c r="L68" s="32"/>
    </row>
    <row r="69" spans="2:12" s="29" customFormat="1" x14ac:dyDescent="0.25">
      <c r="B69" s="28"/>
      <c r="C69"/>
      <c r="E69" s="30"/>
      <c r="F69" s="30"/>
      <c r="G69" s="32"/>
      <c r="H69" s="32"/>
      <c r="I69" s="32"/>
      <c r="J69" s="32"/>
      <c r="K69" s="32"/>
      <c r="L69" s="32"/>
    </row>
    <row r="70" spans="2:12" s="29" customFormat="1" x14ac:dyDescent="0.25">
      <c r="B70" s="28"/>
      <c r="C70"/>
      <c r="E70" s="30"/>
      <c r="F70" s="30"/>
      <c r="G70" s="32"/>
      <c r="H70" s="32"/>
      <c r="I70" s="32"/>
      <c r="J70" s="32"/>
      <c r="K70" s="32"/>
      <c r="L70" s="32"/>
    </row>
    <row r="71" spans="2:12" s="29" customFormat="1" x14ac:dyDescent="0.25">
      <c r="B71" s="28"/>
      <c r="C71"/>
      <c r="E71" s="30"/>
      <c r="F71" s="30"/>
      <c r="G71" s="32"/>
      <c r="H71" s="32"/>
      <c r="I71" s="32"/>
      <c r="J71" s="32"/>
      <c r="K71" s="32"/>
      <c r="L71" s="32"/>
    </row>
    <row r="72" spans="2:12" s="29" customFormat="1" x14ac:dyDescent="0.25">
      <c r="B72" s="28"/>
      <c r="C72"/>
      <c r="E72" s="30"/>
      <c r="F72" s="30"/>
      <c r="G72" s="32"/>
      <c r="H72" s="32"/>
      <c r="I72" s="32"/>
      <c r="J72" s="32"/>
      <c r="K72" s="32"/>
      <c r="L72" s="32"/>
    </row>
    <row r="73" spans="2:12" s="29" customFormat="1" x14ac:dyDescent="0.25">
      <c r="B73" s="28"/>
      <c r="C73"/>
      <c r="E73" s="30"/>
      <c r="F73" s="30"/>
      <c r="G73" s="32"/>
      <c r="H73" s="32"/>
      <c r="I73" s="32"/>
      <c r="J73" s="32"/>
      <c r="K73" s="32"/>
      <c r="L73" s="32"/>
    </row>
    <row r="74" spans="2:12" s="29" customFormat="1" x14ac:dyDescent="0.25">
      <c r="B74" s="28"/>
      <c r="C74"/>
      <c r="E74" s="30"/>
      <c r="F74" s="30"/>
      <c r="G74" s="32"/>
      <c r="H74" s="32"/>
      <c r="I74" s="32"/>
      <c r="J74" s="32"/>
      <c r="K74" s="32"/>
      <c r="L74" s="32"/>
    </row>
    <row r="75" spans="2:12" s="29" customFormat="1" x14ac:dyDescent="0.25">
      <c r="B75" s="28"/>
      <c r="C75"/>
      <c r="E75" s="30"/>
      <c r="F75" s="30"/>
      <c r="G75" s="32"/>
      <c r="H75" s="32"/>
      <c r="I75" s="32"/>
      <c r="J75" s="32"/>
      <c r="K75" s="32"/>
      <c r="L75" s="32"/>
    </row>
    <row r="76" spans="2:12" s="29" customFormat="1" x14ac:dyDescent="0.25">
      <c r="B76" s="28"/>
      <c r="C76"/>
      <c r="E76" s="30"/>
      <c r="F76" s="30"/>
      <c r="G76" s="32"/>
      <c r="H76" s="32"/>
      <c r="I76" s="32"/>
      <c r="J76" s="32"/>
      <c r="K76" s="32"/>
      <c r="L76" s="32"/>
    </row>
    <row r="77" spans="2:12" s="29" customFormat="1" x14ac:dyDescent="0.25">
      <c r="B77" s="28"/>
      <c r="C77"/>
      <c r="E77" s="30"/>
      <c r="F77" s="30"/>
      <c r="G77" s="32"/>
      <c r="H77" s="32"/>
      <c r="I77" s="32"/>
      <c r="J77" s="32"/>
      <c r="K77" s="32"/>
      <c r="L77" s="32"/>
    </row>
    <row r="78" spans="2:12" s="29" customFormat="1" x14ac:dyDescent="0.25">
      <c r="B78" s="28"/>
      <c r="C78"/>
      <c r="E78" s="30"/>
      <c r="F78" s="30"/>
      <c r="G78" s="32"/>
      <c r="H78" s="32"/>
      <c r="I78" s="32"/>
      <c r="J78" s="32"/>
      <c r="K78" s="32"/>
      <c r="L78" s="32"/>
    </row>
    <row r="79" spans="2:12" s="29" customFormat="1" x14ac:dyDescent="0.25">
      <c r="B79" s="28"/>
      <c r="C79"/>
      <c r="E79" s="30"/>
      <c r="F79" s="30"/>
      <c r="G79" s="32"/>
      <c r="H79" s="32"/>
      <c r="I79" s="32"/>
      <c r="J79" s="32"/>
      <c r="K79" s="32"/>
      <c r="L79" s="32"/>
    </row>
    <row r="80" spans="2:12" s="29" customFormat="1" x14ac:dyDescent="0.25">
      <c r="B80" s="28"/>
      <c r="C80"/>
      <c r="E80" s="30"/>
      <c r="F80" s="30"/>
      <c r="G80" s="32"/>
      <c r="H80" s="32"/>
      <c r="I80" s="32"/>
      <c r="J80" s="32"/>
      <c r="K80" s="32"/>
      <c r="L80" s="32"/>
    </row>
    <row r="81" spans="2:12" s="29" customFormat="1" x14ac:dyDescent="0.25">
      <c r="B81" s="28"/>
      <c r="C81"/>
      <c r="E81" s="30"/>
      <c r="F81" s="30"/>
      <c r="G81" s="32"/>
      <c r="H81" s="32"/>
      <c r="I81" s="32"/>
      <c r="J81" s="32"/>
      <c r="K81" s="32"/>
      <c r="L81" s="32"/>
    </row>
    <row r="82" spans="2:12" s="29" customFormat="1" x14ac:dyDescent="0.25">
      <c r="B82" s="28"/>
      <c r="C82"/>
      <c r="E82" s="30"/>
      <c r="F82" s="30"/>
      <c r="G82" s="32"/>
      <c r="H82" s="32"/>
      <c r="I82" s="32"/>
      <c r="J82" s="32"/>
      <c r="K82" s="32"/>
      <c r="L82" s="32"/>
    </row>
    <row r="83" spans="2:12" s="29" customFormat="1" x14ac:dyDescent="0.25">
      <c r="B83" s="28"/>
      <c r="C83"/>
      <c r="E83" s="30"/>
      <c r="F83" s="30"/>
      <c r="G83" s="32"/>
      <c r="H83" s="32"/>
      <c r="I83" s="32"/>
      <c r="J83" s="32"/>
      <c r="K83" s="32"/>
      <c r="L83" s="32"/>
    </row>
    <row r="84" spans="2:12" s="29" customFormat="1" x14ac:dyDescent="0.25">
      <c r="B84" s="28"/>
      <c r="C84"/>
      <c r="E84" s="30"/>
      <c r="F84" s="30"/>
      <c r="G84" s="32"/>
      <c r="H84" s="32"/>
      <c r="I84" s="32"/>
      <c r="J84" s="32"/>
      <c r="K84" s="32"/>
      <c r="L84" s="32"/>
    </row>
    <row r="85" spans="2:12" s="29" customFormat="1" x14ac:dyDescent="0.25">
      <c r="B85" s="28"/>
      <c r="C85"/>
      <c r="E85" s="30"/>
      <c r="F85" s="30"/>
      <c r="G85" s="32"/>
      <c r="H85" s="32"/>
      <c r="I85" s="32"/>
      <c r="J85" s="32"/>
      <c r="K85" s="32"/>
      <c r="L85" s="32"/>
    </row>
    <row r="86" spans="2:12" s="29" customFormat="1" x14ac:dyDescent="0.25">
      <c r="B86" s="28"/>
      <c r="C86"/>
      <c r="E86" s="30"/>
      <c r="F86" s="30"/>
      <c r="G86" s="32"/>
      <c r="H86" s="32"/>
      <c r="I86" s="32"/>
      <c r="J86" s="32"/>
      <c r="K86" s="32"/>
      <c r="L86" s="32"/>
    </row>
    <row r="87" spans="2:12" s="29" customFormat="1" x14ac:dyDescent="0.25">
      <c r="B87" s="28"/>
      <c r="C87"/>
      <c r="E87" s="30"/>
      <c r="F87" s="30"/>
      <c r="G87" s="32"/>
      <c r="H87" s="32"/>
      <c r="I87" s="32"/>
      <c r="J87" s="32"/>
      <c r="K87" s="32"/>
      <c r="L87" s="32"/>
    </row>
    <row r="88" spans="2:12" s="29" customFormat="1" x14ac:dyDescent="0.25">
      <c r="B88" s="28"/>
      <c r="C88"/>
      <c r="E88" s="30"/>
      <c r="F88" s="30"/>
      <c r="G88" s="32"/>
      <c r="H88" s="32"/>
      <c r="I88" s="32"/>
      <c r="J88" s="32"/>
      <c r="K88" s="32"/>
      <c r="L88" s="32"/>
    </row>
    <row r="89" spans="2:12" s="29" customFormat="1" x14ac:dyDescent="0.25">
      <c r="B89" s="28"/>
      <c r="C89"/>
      <c r="E89" s="30"/>
      <c r="F89" s="30"/>
      <c r="G89" s="32"/>
      <c r="H89" s="32"/>
      <c r="I89" s="32"/>
      <c r="J89" s="32"/>
      <c r="K89" s="32"/>
      <c r="L89" s="32"/>
    </row>
    <row r="90" spans="2:12" s="29" customFormat="1" x14ac:dyDescent="0.25">
      <c r="B90" s="28"/>
      <c r="C90"/>
      <c r="E90" s="30"/>
      <c r="F90" s="30"/>
      <c r="G90" s="32"/>
      <c r="H90" s="32"/>
      <c r="I90" s="32"/>
      <c r="J90" s="32"/>
      <c r="K90" s="32"/>
      <c r="L90" s="32"/>
    </row>
    <row r="91" spans="2:12" s="29" customFormat="1" x14ac:dyDescent="0.25">
      <c r="B91" s="28"/>
      <c r="C91"/>
      <c r="E91" s="30"/>
      <c r="F91" s="30"/>
      <c r="G91" s="32"/>
      <c r="H91" s="32"/>
      <c r="I91" s="32"/>
      <c r="J91" s="32"/>
      <c r="K91" s="32"/>
      <c r="L91" s="32"/>
    </row>
    <row r="92" spans="2:12" s="29" customFormat="1" x14ac:dyDescent="0.25">
      <c r="B92" s="28"/>
      <c r="C92"/>
      <c r="E92" s="30"/>
      <c r="F92" s="30"/>
      <c r="G92" s="32"/>
      <c r="H92" s="32"/>
      <c r="I92" s="32"/>
      <c r="J92" s="32"/>
      <c r="K92" s="32"/>
      <c r="L92" s="32"/>
    </row>
    <row r="93" spans="2:12" s="29" customFormat="1" x14ac:dyDescent="0.25">
      <c r="B93" s="28"/>
      <c r="C93"/>
      <c r="E93" s="30"/>
      <c r="F93" s="30"/>
      <c r="G93" s="32"/>
      <c r="H93" s="32"/>
      <c r="I93" s="32"/>
      <c r="J93" s="32"/>
      <c r="K93" s="32"/>
      <c r="L93" s="32"/>
    </row>
    <row r="94" spans="2:12" s="29" customFormat="1" x14ac:dyDescent="0.25">
      <c r="B94" s="28"/>
      <c r="C94"/>
      <c r="E94" s="30"/>
      <c r="F94" s="30"/>
      <c r="G94" s="32"/>
      <c r="H94" s="32"/>
      <c r="I94" s="32"/>
      <c r="J94" s="32"/>
      <c r="K94" s="32"/>
      <c r="L94" s="32"/>
    </row>
    <row r="95" spans="2:12" s="29" customFormat="1" x14ac:dyDescent="0.25">
      <c r="B95" s="28"/>
      <c r="C95"/>
      <c r="E95" s="30"/>
      <c r="F95" s="30"/>
      <c r="G95" s="32"/>
      <c r="H95" s="32"/>
      <c r="I95" s="32"/>
      <c r="J95" s="32"/>
      <c r="K95" s="32"/>
      <c r="L95" s="32"/>
    </row>
    <row r="96" spans="2:12" s="29" customFormat="1" x14ac:dyDescent="0.25">
      <c r="B96" s="28"/>
      <c r="C96"/>
      <c r="E96" s="30"/>
      <c r="F96" s="30"/>
      <c r="G96" s="32"/>
      <c r="H96" s="32"/>
      <c r="I96" s="32"/>
      <c r="J96" s="32"/>
      <c r="K96" s="32"/>
      <c r="L96" s="32"/>
    </row>
    <row r="97" spans="2:12" s="29" customFormat="1" x14ac:dyDescent="0.25">
      <c r="B97" s="28"/>
      <c r="C97"/>
      <c r="E97" s="30"/>
      <c r="F97" s="30"/>
      <c r="G97" s="32"/>
      <c r="H97" s="32"/>
      <c r="I97" s="32"/>
      <c r="J97" s="32"/>
      <c r="K97" s="32"/>
      <c r="L97" s="32"/>
    </row>
    <row r="98" spans="2:12" s="29" customFormat="1" x14ac:dyDescent="0.25">
      <c r="B98" s="28"/>
      <c r="C98"/>
      <c r="E98" s="30"/>
      <c r="F98" s="30"/>
      <c r="G98" s="32"/>
      <c r="H98" s="32"/>
      <c r="I98" s="32"/>
      <c r="J98" s="32"/>
      <c r="K98" s="32"/>
      <c r="L98" s="32"/>
    </row>
    <row r="99" spans="2:12" s="29" customFormat="1" x14ac:dyDescent="0.25">
      <c r="B99" s="28"/>
      <c r="C99"/>
      <c r="E99" s="30"/>
      <c r="F99" s="30"/>
      <c r="G99" s="32"/>
      <c r="H99" s="32"/>
      <c r="I99" s="32"/>
      <c r="J99" s="32"/>
      <c r="K99" s="32"/>
      <c r="L99" s="32"/>
    </row>
    <row r="100" spans="2:12" s="29" customFormat="1" x14ac:dyDescent="0.25">
      <c r="B100" s="28"/>
      <c r="C100"/>
      <c r="E100" s="30"/>
      <c r="F100" s="30"/>
      <c r="G100" s="32"/>
      <c r="H100" s="32"/>
      <c r="I100" s="32"/>
      <c r="J100" s="32"/>
      <c r="K100" s="32"/>
      <c r="L100" s="32"/>
    </row>
    <row r="101" spans="2:12" s="29" customFormat="1" x14ac:dyDescent="0.25">
      <c r="B101" s="28"/>
      <c r="C101"/>
      <c r="E101" s="30"/>
      <c r="F101" s="30"/>
      <c r="G101" s="32"/>
      <c r="H101" s="32"/>
      <c r="I101" s="32"/>
      <c r="J101" s="32"/>
      <c r="K101" s="32"/>
      <c r="L101" s="32"/>
    </row>
    <row r="102" spans="2:12" s="29" customFormat="1" x14ac:dyDescent="0.25">
      <c r="B102" s="28"/>
      <c r="C102"/>
      <c r="E102" s="30"/>
      <c r="F102" s="30"/>
      <c r="G102" s="32"/>
      <c r="H102" s="32"/>
      <c r="I102" s="32"/>
      <c r="J102" s="32"/>
      <c r="K102" s="32"/>
      <c r="L102" s="32"/>
    </row>
    <row r="103" spans="2:12" s="29" customFormat="1" x14ac:dyDescent="0.25">
      <c r="B103" s="28"/>
      <c r="C103"/>
      <c r="E103" s="30"/>
      <c r="F103" s="30"/>
      <c r="G103" s="32"/>
      <c r="H103" s="32"/>
      <c r="I103" s="32"/>
      <c r="J103" s="32"/>
      <c r="K103" s="32"/>
      <c r="L103" s="32"/>
    </row>
    <row r="104" spans="2:12" s="29" customFormat="1" x14ac:dyDescent="0.25">
      <c r="B104" s="28"/>
      <c r="C104"/>
      <c r="E104" s="30"/>
      <c r="F104" s="30"/>
      <c r="G104" s="32"/>
      <c r="H104" s="32"/>
      <c r="I104" s="32"/>
      <c r="J104" s="32"/>
      <c r="K104" s="32"/>
      <c r="L104" s="32"/>
    </row>
    <row r="105" spans="2:12" s="29" customFormat="1" x14ac:dyDescent="0.25">
      <c r="B105" s="28"/>
      <c r="C105"/>
      <c r="E105" s="30"/>
      <c r="F105" s="30"/>
      <c r="G105" s="32"/>
      <c r="H105" s="32"/>
      <c r="I105" s="32"/>
      <c r="J105" s="32"/>
      <c r="K105" s="32"/>
      <c r="L105" s="32"/>
    </row>
    <row r="106" spans="2:12" s="29" customFormat="1" x14ac:dyDescent="0.25">
      <c r="B106" s="28"/>
      <c r="C106"/>
      <c r="E106" s="30"/>
      <c r="F106" s="30"/>
      <c r="G106" s="32"/>
      <c r="H106" s="32"/>
      <c r="I106" s="32"/>
      <c r="J106" s="32"/>
      <c r="K106" s="32"/>
      <c r="L106" s="32"/>
    </row>
    <row r="107" spans="2:12" s="29" customFormat="1" x14ac:dyDescent="0.25">
      <c r="B107" s="28"/>
      <c r="C107"/>
      <c r="E107" s="30"/>
      <c r="F107" s="30"/>
      <c r="G107" s="32"/>
      <c r="H107" s="32"/>
      <c r="I107" s="32"/>
      <c r="J107" s="32"/>
      <c r="K107" s="32"/>
      <c r="L107" s="32"/>
    </row>
    <row r="108" spans="2:12" s="29" customFormat="1" x14ac:dyDescent="0.25">
      <c r="B108" s="28"/>
      <c r="C108"/>
      <c r="E108" s="30"/>
      <c r="F108" s="30"/>
      <c r="G108" s="32"/>
      <c r="H108" s="32"/>
      <c r="I108" s="32"/>
      <c r="J108" s="32"/>
      <c r="K108" s="32"/>
      <c r="L108" s="32"/>
    </row>
    <row r="109" spans="2:12" s="29" customFormat="1" x14ac:dyDescent="0.25">
      <c r="B109" s="28"/>
      <c r="C109"/>
      <c r="E109" s="30"/>
      <c r="F109" s="30"/>
      <c r="G109" s="32"/>
      <c r="H109" s="32"/>
      <c r="I109" s="32"/>
      <c r="J109" s="32"/>
      <c r="K109" s="32"/>
      <c r="L109" s="32"/>
    </row>
    <row r="110" spans="2:12" s="29" customFormat="1" x14ac:dyDescent="0.25">
      <c r="B110" s="28"/>
      <c r="C110"/>
      <c r="E110" s="30"/>
      <c r="F110" s="30"/>
      <c r="G110" s="32"/>
      <c r="H110" s="32"/>
      <c r="I110" s="32"/>
      <c r="J110" s="32"/>
      <c r="K110" s="32"/>
      <c r="L110" s="32"/>
    </row>
    <row r="111" spans="2:12" s="29" customFormat="1" x14ac:dyDescent="0.25">
      <c r="B111" s="28"/>
      <c r="C111"/>
      <c r="E111" s="30"/>
      <c r="F111" s="30"/>
      <c r="G111" s="32"/>
      <c r="H111" s="32"/>
      <c r="I111" s="32"/>
      <c r="J111" s="32"/>
      <c r="K111" s="32"/>
      <c r="L111" s="32"/>
    </row>
    <row r="112" spans="2:12" s="29" customFormat="1" x14ac:dyDescent="0.25">
      <c r="B112" s="28"/>
      <c r="C112"/>
      <c r="E112" s="30"/>
      <c r="F112" s="30"/>
      <c r="G112" s="32"/>
      <c r="H112" s="32"/>
      <c r="I112" s="32"/>
      <c r="J112" s="32"/>
      <c r="K112" s="32"/>
      <c r="L112" s="32"/>
    </row>
    <row r="113" spans="2:12" s="29" customFormat="1" x14ac:dyDescent="0.25">
      <c r="B113" s="28"/>
      <c r="C113"/>
      <c r="E113" s="30"/>
      <c r="F113" s="30"/>
      <c r="G113" s="32"/>
      <c r="H113" s="32"/>
      <c r="I113" s="32"/>
      <c r="J113" s="32"/>
      <c r="K113" s="32"/>
      <c r="L113" s="32"/>
    </row>
    <row r="114" spans="2:12" s="29" customFormat="1" x14ac:dyDescent="0.25">
      <c r="B114" s="28"/>
      <c r="C114"/>
      <c r="E114" s="30"/>
      <c r="F114" s="30"/>
      <c r="G114" s="32"/>
      <c r="H114" s="32"/>
      <c r="I114" s="32"/>
      <c r="J114" s="32"/>
      <c r="K114" s="32"/>
      <c r="L114" s="32"/>
    </row>
    <row r="115" spans="2:12" s="29" customFormat="1" x14ac:dyDescent="0.25">
      <c r="B115" s="28"/>
      <c r="C115"/>
      <c r="E115" s="30"/>
      <c r="F115" s="30"/>
      <c r="G115" s="32"/>
      <c r="H115" s="32"/>
      <c r="I115" s="32"/>
      <c r="J115" s="32"/>
      <c r="K115" s="32"/>
      <c r="L115" s="32"/>
    </row>
    <row r="116" spans="2:12" s="29" customFormat="1" x14ac:dyDescent="0.25">
      <c r="B116" s="28"/>
      <c r="C116"/>
      <c r="E116" s="30"/>
      <c r="F116" s="30"/>
      <c r="G116" s="32"/>
      <c r="H116" s="32"/>
      <c r="I116" s="32"/>
      <c r="J116" s="32"/>
      <c r="K116" s="32"/>
      <c r="L116" s="32"/>
    </row>
    <row r="117" spans="2:12" s="29" customFormat="1" x14ac:dyDescent="0.25">
      <c r="B117" s="28"/>
      <c r="C117"/>
      <c r="E117" s="30"/>
      <c r="F117" s="30"/>
      <c r="G117" s="32"/>
      <c r="H117" s="32"/>
      <c r="I117" s="32"/>
      <c r="J117" s="32"/>
      <c r="K117" s="32"/>
      <c r="L117" s="32"/>
    </row>
    <row r="118" spans="2:12" s="29" customFormat="1" x14ac:dyDescent="0.25">
      <c r="B118" s="28"/>
      <c r="C118"/>
      <c r="E118" s="30"/>
      <c r="F118" s="30"/>
      <c r="G118" s="32"/>
      <c r="H118" s="32"/>
      <c r="I118" s="32"/>
      <c r="J118" s="32"/>
      <c r="K118" s="32"/>
      <c r="L118" s="32"/>
    </row>
    <row r="119" spans="2:12" s="29" customFormat="1" x14ac:dyDescent="0.25">
      <c r="B119" s="28"/>
      <c r="C119"/>
      <c r="E119" s="30"/>
      <c r="F119" s="30"/>
      <c r="G119" s="32"/>
      <c r="H119" s="32"/>
      <c r="I119" s="32"/>
      <c r="J119" s="32"/>
      <c r="K119" s="32"/>
      <c r="L119" s="32"/>
    </row>
    <row r="120" spans="2:12" s="29" customFormat="1" x14ac:dyDescent="0.25">
      <c r="B120" s="28"/>
      <c r="C120"/>
      <c r="E120" s="30"/>
      <c r="F120" s="30"/>
      <c r="G120" s="32"/>
      <c r="H120" s="32"/>
      <c r="I120" s="32"/>
      <c r="J120" s="32"/>
      <c r="K120" s="32"/>
      <c r="L120" s="32"/>
    </row>
    <row r="121" spans="2:12" s="29" customFormat="1" x14ac:dyDescent="0.25">
      <c r="B121" s="28"/>
      <c r="C121"/>
      <c r="E121" s="30"/>
      <c r="F121" s="30"/>
      <c r="G121" s="32"/>
      <c r="H121" s="32"/>
      <c r="I121" s="32"/>
      <c r="J121" s="32"/>
      <c r="K121" s="32"/>
      <c r="L121" s="32"/>
    </row>
    <row r="122" spans="2:12" s="29" customFormat="1" x14ac:dyDescent="0.25">
      <c r="B122" s="28"/>
      <c r="C122"/>
      <c r="E122" s="30"/>
      <c r="F122" s="30"/>
      <c r="G122" s="32"/>
      <c r="H122" s="32"/>
      <c r="I122" s="32"/>
      <c r="J122" s="32"/>
      <c r="K122" s="32"/>
      <c r="L122" s="32"/>
    </row>
    <row r="123" spans="2:12" s="29" customFormat="1" x14ac:dyDescent="0.25">
      <c r="B123" s="28"/>
      <c r="C123"/>
      <c r="E123" s="30"/>
      <c r="F123" s="30"/>
      <c r="G123" s="32"/>
      <c r="H123" s="32"/>
      <c r="I123" s="32"/>
      <c r="J123" s="32"/>
      <c r="K123" s="32"/>
      <c r="L123" s="32"/>
    </row>
    <row r="124" spans="2:12" s="29" customFormat="1" x14ac:dyDescent="0.25">
      <c r="B124" s="28"/>
      <c r="C124"/>
      <c r="E124" s="30"/>
      <c r="F124" s="30"/>
      <c r="G124" s="32"/>
      <c r="H124" s="32"/>
      <c r="I124" s="32"/>
      <c r="J124" s="32"/>
      <c r="K124" s="32"/>
      <c r="L124" s="32"/>
    </row>
    <row r="125" spans="2:12" s="29" customFormat="1" x14ac:dyDescent="0.25">
      <c r="B125" s="28"/>
      <c r="C125"/>
      <c r="E125" s="30"/>
      <c r="F125" s="30"/>
      <c r="G125" s="32"/>
      <c r="H125" s="32"/>
      <c r="I125" s="32"/>
      <c r="J125" s="32"/>
      <c r="K125" s="32"/>
      <c r="L125" s="32"/>
    </row>
    <row r="126" spans="2:12" s="29" customFormat="1" x14ac:dyDescent="0.25">
      <c r="B126" s="28"/>
      <c r="C126"/>
      <c r="E126" s="30"/>
      <c r="F126" s="30"/>
      <c r="G126" s="32"/>
      <c r="H126" s="32"/>
      <c r="I126" s="32"/>
      <c r="J126" s="32"/>
      <c r="K126" s="32"/>
      <c r="L126" s="32"/>
    </row>
    <row r="127" spans="2:12" s="29" customFormat="1" x14ac:dyDescent="0.25">
      <c r="B127" s="28"/>
      <c r="C127"/>
      <c r="E127" s="30"/>
      <c r="F127" s="30"/>
      <c r="G127" s="32"/>
      <c r="H127" s="32"/>
      <c r="I127" s="32"/>
      <c r="J127" s="32"/>
      <c r="K127" s="32"/>
      <c r="L127" s="32"/>
    </row>
    <row r="128" spans="2:12" s="29" customFormat="1" x14ac:dyDescent="0.25">
      <c r="B128" s="28"/>
      <c r="C128"/>
      <c r="E128" s="30"/>
      <c r="F128" s="30"/>
      <c r="G128" s="32"/>
      <c r="H128" s="32"/>
      <c r="I128" s="32"/>
      <c r="J128" s="32"/>
      <c r="K128" s="32"/>
      <c r="L128" s="32"/>
    </row>
    <row r="129" spans="2:12" s="29" customFormat="1" x14ac:dyDescent="0.25">
      <c r="B129" s="28"/>
      <c r="C129"/>
      <c r="E129" s="30"/>
      <c r="F129" s="30"/>
      <c r="G129" s="32"/>
      <c r="H129" s="32"/>
      <c r="I129" s="32"/>
      <c r="J129" s="32"/>
      <c r="K129" s="32"/>
      <c r="L129" s="32"/>
    </row>
    <row r="130" spans="2:12" s="29" customFormat="1" x14ac:dyDescent="0.25">
      <c r="B130" s="28"/>
      <c r="C130"/>
      <c r="E130" s="30"/>
      <c r="F130" s="30"/>
      <c r="G130" s="32"/>
      <c r="H130" s="32"/>
      <c r="I130" s="32"/>
      <c r="J130" s="32"/>
      <c r="K130" s="32"/>
      <c r="L130" s="32"/>
    </row>
    <row r="131" spans="2:12" s="29" customFormat="1" x14ac:dyDescent="0.25">
      <c r="B131" s="28"/>
      <c r="C131"/>
      <c r="E131" s="30"/>
      <c r="F131" s="30"/>
      <c r="G131" s="32"/>
      <c r="H131" s="32"/>
      <c r="I131" s="32"/>
      <c r="J131" s="32"/>
      <c r="K131" s="32"/>
      <c r="L131" s="32"/>
    </row>
    <row r="132" spans="2:12" s="29" customFormat="1" x14ac:dyDescent="0.25">
      <c r="B132" s="28"/>
      <c r="C132"/>
      <c r="E132" s="30"/>
      <c r="F132" s="30"/>
      <c r="G132" s="32"/>
      <c r="H132" s="32"/>
      <c r="I132" s="32"/>
      <c r="J132" s="32"/>
      <c r="K132" s="32"/>
      <c r="L132" s="32"/>
    </row>
    <row r="133" spans="2:12" s="29" customFormat="1" x14ac:dyDescent="0.25">
      <c r="B133" s="28"/>
      <c r="C133"/>
      <c r="E133" s="30"/>
      <c r="F133" s="30"/>
      <c r="G133" s="32"/>
      <c r="H133" s="32"/>
      <c r="I133" s="32"/>
      <c r="J133" s="32"/>
      <c r="K133" s="32"/>
      <c r="L133" s="32"/>
    </row>
    <row r="134" spans="2:12" s="29" customFormat="1" x14ac:dyDescent="0.25">
      <c r="B134" s="28"/>
      <c r="C134"/>
      <c r="E134" s="30"/>
      <c r="F134" s="30"/>
      <c r="G134" s="32"/>
      <c r="H134" s="32"/>
      <c r="I134" s="32"/>
      <c r="J134" s="32"/>
      <c r="K134" s="32"/>
      <c r="L134" s="32"/>
    </row>
    <row r="135" spans="2:12" s="29" customFormat="1" x14ac:dyDescent="0.25">
      <c r="B135" s="28"/>
      <c r="C135"/>
      <c r="E135" s="30"/>
      <c r="F135" s="30"/>
      <c r="G135" s="32"/>
      <c r="H135" s="32"/>
      <c r="I135" s="32"/>
      <c r="J135" s="32"/>
      <c r="K135" s="32"/>
      <c r="L135" s="32"/>
    </row>
    <row r="136" spans="2:12" s="29" customFormat="1" x14ac:dyDescent="0.25">
      <c r="B136" s="28"/>
      <c r="C136"/>
      <c r="E136" s="30"/>
      <c r="F136" s="30"/>
      <c r="G136" s="32"/>
      <c r="H136" s="32"/>
      <c r="I136" s="32"/>
      <c r="J136" s="32"/>
      <c r="K136" s="32"/>
      <c r="L136" s="32"/>
    </row>
    <row r="137" spans="2:12" s="29" customFormat="1" x14ac:dyDescent="0.25">
      <c r="B137" s="28"/>
      <c r="C137"/>
      <c r="E137" s="30"/>
      <c r="F137" s="30"/>
      <c r="G137" s="32"/>
      <c r="H137" s="32"/>
      <c r="I137" s="32"/>
      <c r="J137" s="32"/>
      <c r="K137" s="32"/>
      <c r="L137" s="32"/>
    </row>
    <row r="138" spans="2:12" s="29" customFormat="1" x14ac:dyDescent="0.25">
      <c r="B138" s="28"/>
      <c r="C138"/>
      <c r="E138" s="30"/>
      <c r="F138" s="30"/>
      <c r="G138" s="32"/>
      <c r="H138" s="32"/>
      <c r="I138" s="32"/>
      <c r="J138" s="32"/>
      <c r="K138" s="32"/>
      <c r="L138" s="32"/>
    </row>
    <row r="139" spans="2:12" s="29" customFormat="1" x14ac:dyDescent="0.25">
      <c r="B139" s="28"/>
      <c r="C139"/>
      <c r="E139" s="30"/>
      <c r="F139" s="30"/>
      <c r="G139" s="32"/>
      <c r="H139" s="32"/>
      <c r="I139" s="32"/>
      <c r="J139" s="32"/>
      <c r="K139" s="32"/>
      <c r="L139" s="32"/>
    </row>
    <row r="140" spans="2:12" s="29" customFormat="1" x14ac:dyDescent="0.25">
      <c r="B140" s="28"/>
      <c r="C140"/>
      <c r="E140" s="30"/>
      <c r="F140" s="30"/>
      <c r="G140" s="32"/>
      <c r="H140" s="32"/>
      <c r="I140" s="32"/>
      <c r="J140" s="32"/>
      <c r="K140" s="32"/>
      <c r="L140" s="32"/>
    </row>
    <row r="141" spans="2:12" s="29" customFormat="1" x14ac:dyDescent="0.25">
      <c r="B141" s="28"/>
      <c r="C141"/>
      <c r="E141" s="30"/>
      <c r="F141" s="30"/>
      <c r="G141" s="32"/>
      <c r="H141" s="32"/>
      <c r="I141" s="32"/>
      <c r="J141" s="32"/>
      <c r="K141" s="32"/>
      <c r="L141" s="32"/>
    </row>
    <row r="142" spans="2:12" s="29" customFormat="1" x14ac:dyDescent="0.25">
      <c r="B142" s="28"/>
      <c r="C142"/>
      <c r="E142" s="30"/>
      <c r="F142" s="30"/>
      <c r="G142" s="32"/>
      <c r="H142" s="32"/>
      <c r="I142" s="32"/>
      <c r="J142" s="32"/>
      <c r="K142" s="32"/>
      <c r="L142" s="32"/>
    </row>
    <row r="143" spans="2:12" s="29" customFormat="1" x14ac:dyDescent="0.25">
      <c r="B143" s="28"/>
      <c r="C143"/>
      <c r="E143" s="30"/>
      <c r="F143" s="30"/>
      <c r="G143" s="32"/>
      <c r="H143" s="32"/>
      <c r="I143" s="32"/>
      <c r="J143" s="32"/>
      <c r="K143" s="32"/>
      <c r="L143" s="32"/>
    </row>
    <row r="144" spans="2:12" s="29" customFormat="1" x14ac:dyDescent="0.25">
      <c r="B144" s="28"/>
      <c r="C144"/>
      <c r="E144" s="30"/>
      <c r="F144" s="30"/>
      <c r="G144" s="32"/>
      <c r="H144" s="32"/>
      <c r="I144" s="32"/>
      <c r="J144" s="32"/>
      <c r="K144" s="32"/>
      <c r="L144" s="32"/>
    </row>
    <row r="145" spans="2:12" s="29" customFormat="1" x14ac:dyDescent="0.25">
      <c r="B145" s="28"/>
      <c r="C145"/>
      <c r="E145" s="30"/>
      <c r="F145" s="30"/>
      <c r="G145" s="32"/>
      <c r="H145" s="32"/>
      <c r="I145" s="32"/>
      <c r="J145" s="32"/>
      <c r="K145" s="32"/>
      <c r="L145" s="32"/>
    </row>
    <row r="146" spans="2:12" s="29" customFormat="1" x14ac:dyDescent="0.25">
      <c r="B146" s="28"/>
      <c r="C146"/>
      <c r="E146" s="30"/>
      <c r="F146" s="30"/>
      <c r="G146" s="32"/>
      <c r="H146" s="32"/>
      <c r="I146" s="32"/>
      <c r="J146" s="32"/>
      <c r="K146" s="32"/>
      <c r="L146" s="32"/>
    </row>
    <row r="147" spans="2:12" s="29" customFormat="1" x14ac:dyDescent="0.25">
      <c r="B147" s="28"/>
      <c r="C147"/>
      <c r="E147" s="30"/>
      <c r="F147" s="30"/>
      <c r="G147" s="32"/>
      <c r="H147" s="32"/>
      <c r="I147" s="32"/>
      <c r="J147" s="32"/>
      <c r="K147" s="32"/>
      <c r="L147" s="32"/>
    </row>
    <row r="148" spans="2:12" s="29" customFormat="1" x14ac:dyDescent="0.25">
      <c r="B148" s="28"/>
      <c r="C148"/>
      <c r="E148" s="30"/>
      <c r="F148" s="30"/>
      <c r="G148" s="32"/>
      <c r="H148" s="32"/>
      <c r="I148" s="32"/>
      <c r="J148" s="32"/>
      <c r="K148" s="32"/>
      <c r="L148" s="32"/>
    </row>
    <row r="149" spans="2:12" s="29" customFormat="1" x14ac:dyDescent="0.25">
      <c r="B149" s="28"/>
      <c r="C149"/>
      <c r="E149" s="30"/>
      <c r="F149" s="30"/>
      <c r="G149" s="32"/>
      <c r="H149" s="32"/>
      <c r="I149" s="32"/>
      <c r="J149" s="32"/>
      <c r="K149" s="32"/>
      <c r="L149" s="32"/>
    </row>
    <row r="150" spans="2:12" s="29" customFormat="1" x14ac:dyDescent="0.25">
      <c r="B150" s="28"/>
      <c r="C150"/>
      <c r="E150" s="30"/>
      <c r="F150" s="30"/>
      <c r="G150" s="32"/>
      <c r="H150" s="32"/>
      <c r="I150" s="32"/>
      <c r="J150" s="32"/>
      <c r="K150" s="32"/>
      <c r="L150" s="32"/>
    </row>
    <row r="151" spans="2:12" s="29" customFormat="1" x14ac:dyDescent="0.25">
      <c r="B151" s="28"/>
      <c r="C151"/>
      <c r="E151" s="30"/>
      <c r="F151" s="30"/>
      <c r="G151" s="32"/>
      <c r="H151" s="32"/>
      <c r="I151" s="32"/>
      <c r="J151" s="32"/>
      <c r="K151" s="32"/>
      <c r="L151" s="32"/>
    </row>
    <row r="152" spans="2:12" s="29" customFormat="1" x14ac:dyDescent="0.25">
      <c r="B152" s="28"/>
      <c r="C152"/>
      <c r="E152" s="30"/>
      <c r="F152" s="30"/>
      <c r="G152" s="32"/>
      <c r="H152" s="32"/>
      <c r="I152" s="32"/>
      <c r="J152" s="32"/>
      <c r="K152" s="32"/>
      <c r="L152" s="32"/>
    </row>
    <row r="153" spans="2:12" s="29" customFormat="1" x14ac:dyDescent="0.25">
      <c r="B153" s="28"/>
      <c r="C153"/>
      <c r="E153" s="30"/>
      <c r="F153" s="30"/>
      <c r="G153" s="32"/>
      <c r="H153" s="32"/>
      <c r="I153" s="32"/>
      <c r="J153" s="32"/>
      <c r="K153" s="32"/>
      <c r="L153" s="32"/>
    </row>
    <row r="154" spans="2:12" s="29" customFormat="1" x14ac:dyDescent="0.25">
      <c r="B154" s="28"/>
      <c r="C154"/>
      <c r="E154" s="30"/>
      <c r="F154" s="30"/>
      <c r="G154" s="32"/>
      <c r="H154" s="32"/>
      <c r="I154" s="32"/>
      <c r="J154" s="32"/>
      <c r="K154" s="32"/>
      <c r="L154" s="32"/>
    </row>
    <row r="155" spans="2:12" s="29" customFormat="1" x14ac:dyDescent="0.25">
      <c r="B155" s="28"/>
      <c r="C155"/>
      <c r="E155" s="30"/>
      <c r="F155" s="30"/>
      <c r="G155" s="32"/>
      <c r="H155" s="32"/>
      <c r="I155" s="32"/>
      <c r="J155" s="32"/>
      <c r="K155" s="32"/>
      <c r="L155" s="32"/>
    </row>
    <row r="156" spans="2:12" s="29" customFormat="1" x14ac:dyDescent="0.25">
      <c r="B156" s="28"/>
      <c r="C156"/>
      <c r="E156" s="30"/>
      <c r="F156" s="30"/>
      <c r="G156" s="32"/>
      <c r="H156" s="32"/>
      <c r="I156" s="32"/>
      <c r="J156" s="32"/>
      <c r="K156" s="32"/>
      <c r="L156" s="32"/>
    </row>
    <row r="157" spans="2:12" s="29" customFormat="1" x14ac:dyDescent="0.25">
      <c r="B157" s="28"/>
      <c r="C157"/>
      <c r="E157" s="30"/>
      <c r="F157" s="30"/>
      <c r="G157" s="32"/>
      <c r="H157" s="32"/>
      <c r="I157" s="32"/>
      <c r="J157" s="32"/>
      <c r="K157" s="32"/>
      <c r="L157" s="32"/>
    </row>
    <row r="158" spans="2:12" s="29" customFormat="1" x14ac:dyDescent="0.25">
      <c r="B158" s="28"/>
      <c r="C158"/>
      <c r="E158" s="30"/>
      <c r="F158" s="30"/>
      <c r="G158" s="32"/>
      <c r="H158" s="32"/>
      <c r="I158" s="32"/>
      <c r="J158" s="32"/>
      <c r="K158" s="32"/>
      <c r="L158" s="32"/>
    </row>
    <row r="159" spans="2:12" s="29" customFormat="1" x14ac:dyDescent="0.25">
      <c r="B159" s="28"/>
      <c r="C159"/>
      <c r="E159" s="30"/>
      <c r="F159" s="30"/>
      <c r="G159" s="32"/>
      <c r="H159" s="32"/>
      <c r="I159" s="32"/>
      <c r="J159" s="32"/>
      <c r="K159" s="32"/>
      <c r="L159" s="32"/>
    </row>
    <row r="160" spans="2:12" s="29" customFormat="1" x14ac:dyDescent="0.25">
      <c r="B160" s="28"/>
      <c r="C160"/>
      <c r="E160" s="30"/>
      <c r="F160" s="30"/>
      <c r="G160" s="32"/>
      <c r="H160" s="32"/>
      <c r="I160" s="32"/>
      <c r="J160" s="32"/>
      <c r="K160" s="32"/>
      <c r="L160" s="32"/>
    </row>
    <row r="161" spans="2:12" s="29" customFormat="1" x14ac:dyDescent="0.25">
      <c r="B161" s="28"/>
      <c r="C161"/>
      <c r="E161" s="30"/>
      <c r="F161" s="30"/>
      <c r="G161" s="32"/>
      <c r="H161" s="32"/>
      <c r="I161" s="32"/>
      <c r="J161" s="32"/>
      <c r="K161" s="32"/>
      <c r="L161" s="32"/>
    </row>
    <row r="162" spans="2:12" s="29" customFormat="1" x14ac:dyDescent="0.25">
      <c r="B162" s="28"/>
      <c r="C162"/>
      <c r="E162" s="30"/>
      <c r="F162" s="30"/>
      <c r="G162" s="32"/>
      <c r="H162" s="32"/>
      <c r="I162" s="32"/>
      <c r="J162" s="32"/>
      <c r="K162" s="32"/>
      <c r="L162" s="32"/>
    </row>
    <row r="163" spans="2:12" s="29" customFormat="1" x14ac:dyDescent="0.25">
      <c r="B163" s="28"/>
      <c r="C163"/>
      <c r="E163" s="30"/>
      <c r="F163" s="30"/>
      <c r="G163" s="32"/>
      <c r="H163" s="32"/>
      <c r="I163" s="32"/>
      <c r="J163" s="32"/>
      <c r="K163" s="32"/>
      <c r="L163" s="32"/>
    </row>
    <row r="164" spans="2:12" s="29" customFormat="1" x14ac:dyDescent="0.25">
      <c r="B164" s="28"/>
      <c r="C164"/>
      <c r="E164" s="30"/>
      <c r="F164" s="30"/>
      <c r="G164" s="32"/>
      <c r="H164" s="32"/>
      <c r="I164" s="32"/>
      <c r="J164" s="32"/>
      <c r="K164" s="32"/>
      <c r="L164" s="32"/>
    </row>
    <row r="165" spans="2:12" s="29" customFormat="1" x14ac:dyDescent="0.25">
      <c r="B165" s="28"/>
      <c r="C165"/>
      <c r="E165" s="30"/>
      <c r="F165" s="30"/>
      <c r="G165" s="32"/>
      <c r="H165" s="32"/>
      <c r="I165" s="32"/>
      <c r="J165" s="32"/>
      <c r="K165" s="32"/>
      <c r="L165" s="32"/>
    </row>
    <row r="166" spans="2:12" s="29" customFormat="1" x14ac:dyDescent="0.25">
      <c r="B166" s="28"/>
      <c r="C166"/>
      <c r="E166" s="30"/>
      <c r="F166" s="30"/>
      <c r="G166" s="32"/>
      <c r="H166" s="32"/>
      <c r="I166" s="32"/>
      <c r="J166" s="32"/>
      <c r="K166" s="32"/>
      <c r="L166" s="32"/>
    </row>
    <row r="167" spans="2:12" s="29" customFormat="1" x14ac:dyDescent="0.25">
      <c r="B167" s="28"/>
      <c r="C167"/>
      <c r="E167" s="30"/>
      <c r="F167" s="30"/>
      <c r="G167" s="32"/>
      <c r="H167" s="32"/>
      <c r="I167" s="32"/>
      <c r="J167" s="32"/>
      <c r="K167" s="32"/>
      <c r="L167" s="32"/>
    </row>
    <row r="168" spans="2:12" s="29" customFormat="1" x14ac:dyDescent="0.25">
      <c r="B168" s="28"/>
      <c r="C168"/>
      <c r="E168" s="30"/>
      <c r="F168" s="30"/>
      <c r="G168" s="32"/>
      <c r="H168" s="32"/>
      <c r="I168" s="32"/>
      <c r="J168" s="32"/>
      <c r="K168" s="32"/>
      <c r="L168" s="32"/>
    </row>
    <row r="169" spans="2:12" s="29" customFormat="1" x14ac:dyDescent="0.25">
      <c r="B169" s="28"/>
      <c r="C169"/>
      <c r="E169" s="30"/>
      <c r="F169" s="30"/>
      <c r="G169" s="32"/>
      <c r="H169" s="32"/>
      <c r="I169" s="32"/>
      <c r="J169" s="32"/>
      <c r="K169" s="32"/>
      <c r="L169" s="32"/>
    </row>
    <row r="170" spans="2:12" s="29" customFormat="1" x14ac:dyDescent="0.25">
      <c r="B170" s="28"/>
      <c r="C170"/>
      <c r="E170" s="30"/>
      <c r="F170" s="30"/>
      <c r="G170" s="32"/>
      <c r="H170" s="32"/>
      <c r="I170" s="32"/>
      <c r="J170" s="32"/>
      <c r="K170" s="32"/>
      <c r="L170" s="32"/>
    </row>
    <row r="171" spans="2:12" s="29" customFormat="1" x14ac:dyDescent="0.25">
      <c r="B171" s="28"/>
      <c r="C171"/>
      <c r="E171" s="30"/>
      <c r="F171" s="30"/>
      <c r="G171" s="32"/>
      <c r="H171" s="32"/>
      <c r="I171" s="32"/>
      <c r="J171" s="32"/>
      <c r="K171" s="32"/>
      <c r="L171" s="32"/>
    </row>
    <row r="172" spans="2:12" s="29" customFormat="1" x14ac:dyDescent="0.25">
      <c r="B172" s="28"/>
      <c r="C172"/>
      <c r="E172" s="30"/>
      <c r="F172" s="30"/>
      <c r="G172" s="32"/>
      <c r="H172" s="32"/>
      <c r="I172" s="32"/>
      <c r="J172" s="32"/>
      <c r="K172" s="32"/>
      <c r="L172" s="32"/>
    </row>
    <row r="173" spans="2:12" s="29" customFormat="1" x14ac:dyDescent="0.25">
      <c r="B173" s="28"/>
      <c r="C173"/>
      <c r="E173" s="30"/>
      <c r="F173" s="30"/>
      <c r="G173" s="32"/>
      <c r="H173" s="32"/>
      <c r="I173" s="32"/>
      <c r="J173" s="32"/>
      <c r="K173" s="32"/>
      <c r="L173" s="32"/>
    </row>
    <row r="174" spans="2:12" s="29" customFormat="1" x14ac:dyDescent="0.25">
      <c r="B174" s="28"/>
      <c r="C174"/>
      <c r="E174" s="30"/>
      <c r="F174" s="30"/>
      <c r="G174" s="32"/>
      <c r="H174" s="32"/>
      <c r="I174" s="32"/>
      <c r="J174" s="32"/>
      <c r="K174" s="32"/>
      <c r="L174" s="32"/>
    </row>
    <row r="175" spans="2:12" s="29" customFormat="1" x14ac:dyDescent="0.25">
      <c r="B175" s="28"/>
      <c r="C175"/>
      <c r="E175" s="30"/>
      <c r="F175" s="30"/>
      <c r="G175" s="32"/>
      <c r="H175" s="32"/>
      <c r="I175" s="32"/>
      <c r="J175" s="32"/>
      <c r="K175" s="32"/>
      <c r="L175" s="32"/>
    </row>
    <row r="176" spans="2:12" s="29" customFormat="1" x14ac:dyDescent="0.25">
      <c r="B176" s="28"/>
      <c r="C176"/>
      <c r="E176" s="30"/>
      <c r="F176" s="30"/>
      <c r="G176" s="32"/>
      <c r="H176" s="32"/>
      <c r="I176" s="32"/>
      <c r="J176" s="32"/>
      <c r="K176" s="32"/>
      <c r="L176" s="32"/>
    </row>
    <row r="177" spans="2:12" s="29" customFormat="1" x14ac:dyDescent="0.25">
      <c r="B177" s="28"/>
      <c r="C177"/>
      <c r="E177" s="30"/>
      <c r="F177" s="30"/>
      <c r="G177" s="32"/>
      <c r="H177" s="32"/>
      <c r="I177" s="32"/>
      <c r="J177" s="32"/>
      <c r="K177" s="32"/>
      <c r="L177" s="32"/>
    </row>
    <row r="178" spans="2:12" s="29" customFormat="1" x14ac:dyDescent="0.25">
      <c r="B178" s="28"/>
      <c r="C178"/>
      <c r="E178" s="30"/>
      <c r="F178" s="30"/>
      <c r="G178" s="32"/>
      <c r="H178" s="32"/>
      <c r="I178" s="32"/>
      <c r="J178" s="32"/>
      <c r="K178" s="32"/>
      <c r="L178" s="32"/>
    </row>
    <row r="179" spans="2:12" s="29" customFormat="1" x14ac:dyDescent="0.25">
      <c r="B179" s="28"/>
      <c r="C179"/>
      <c r="E179" s="30"/>
      <c r="F179" s="30"/>
      <c r="G179" s="32"/>
      <c r="H179" s="32"/>
      <c r="I179" s="32"/>
      <c r="J179" s="32"/>
      <c r="K179" s="32"/>
      <c r="L179" s="32"/>
    </row>
    <row r="180" spans="2:12" s="29" customFormat="1" x14ac:dyDescent="0.25">
      <c r="B180" s="28"/>
      <c r="C180"/>
      <c r="E180" s="30"/>
      <c r="F180" s="30"/>
      <c r="G180" s="32"/>
      <c r="H180" s="32"/>
      <c r="I180" s="32"/>
      <c r="J180" s="32"/>
      <c r="K180" s="32"/>
      <c r="L180" s="32"/>
    </row>
    <row r="181" spans="2:12" s="29" customFormat="1" x14ac:dyDescent="0.25">
      <c r="B181" s="28"/>
      <c r="C181"/>
      <c r="E181" s="30"/>
      <c r="F181" s="30"/>
      <c r="G181" s="32"/>
      <c r="H181" s="32"/>
      <c r="I181" s="32"/>
      <c r="J181" s="32"/>
      <c r="K181" s="32"/>
      <c r="L181" s="32"/>
    </row>
    <row r="182" spans="2:12" s="29" customFormat="1" x14ac:dyDescent="0.25">
      <c r="B182" s="28"/>
      <c r="C182"/>
      <c r="E182" s="30"/>
      <c r="F182" s="30"/>
      <c r="G182" s="32"/>
      <c r="H182" s="32"/>
      <c r="I182" s="32"/>
      <c r="J182" s="32"/>
      <c r="K182" s="32"/>
      <c r="L182" s="32"/>
    </row>
    <row r="183" spans="2:12" s="29" customFormat="1" x14ac:dyDescent="0.25">
      <c r="B183" s="28"/>
      <c r="C183"/>
      <c r="E183" s="30"/>
      <c r="F183" s="30"/>
      <c r="G183" s="32"/>
      <c r="H183" s="32"/>
      <c r="I183" s="32"/>
      <c r="J183" s="32"/>
      <c r="K183" s="32"/>
      <c r="L183" s="32"/>
    </row>
    <row r="184" spans="2:12" s="29" customFormat="1" x14ac:dyDescent="0.25">
      <c r="B184" s="28"/>
      <c r="C184"/>
      <c r="E184" s="30"/>
      <c r="F184" s="30"/>
      <c r="G184" s="32"/>
      <c r="H184" s="32"/>
      <c r="I184" s="32"/>
      <c r="J184" s="32"/>
      <c r="K184" s="32"/>
      <c r="L184" s="32"/>
    </row>
    <row r="185" spans="2:12" s="29" customFormat="1" x14ac:dyDescent="0.25">
      <c r="B185" s="28"/>
      <c r="C185"/>
      <c r="E185" s="30"/>
      <c r="F185" s="30"/>
      <c r="G185" s="32"/>
      <c r="H185" s="32"/>
      <c r="I185" s="32"/>
      <c r="J185" s="32"/>
      <c r="K185" s="32"/>
      <c r="L185" s="32"/>
    </row>
    <row r="186" spans="2:12" s="29" customFormat="1" x14ac:dyDescent="0.25">
      <c r="B186" s="28"/>
      <c r="C186"/>
      <c r="E186" s="30"/>
      <c r="F186" s="30"/>
      <c r="G186" s="32"/>
      <c r="H186" s="32"/>
      <c r="I186" s="32"/>
      <c r="J186" s="32"/>
      <c r="K186" s="32"/>
      <c r="L186" s="32"/>
    </row>
    <row r="187" spans="2:12" s="29" customFormat="1" x14ac:dyDescent="0.25">
      <c r="B187" s="28"/>
      <c r="C187"/>
      <c r="E187" s="30"/>
      <c r="F187" s="30"/>
      <c r="G187" s="32"/>
      <c r="H187" s="32"/>
      <c r="I187" s="32"/>
      <c r="J187" s="32"/>
      <c r="K187" s="32"/>
      <c r="L187" s="32"/>
    </row>
    <row r="188" spans="2:12" s="29" customFormat="1" x14ac:dyDescent="0.25">
      <c r="B188" s="28"/>
      <c r="C188"/>
      <c r="E188" s="30"/>
      <c r="F188" s="30"/>
      <c r="G188" s="32"/>
      <c r="H188" s="32"/>
      <c r="I188" s="32"/>
      <c r="J188" s="32"/>
      <c r="K188" s="32"/>
      <c r="L188" s="32"/>
    </row>
    <row r="189" spans="2:12" s="29" customFormat="1" x14ac:dyDescent="0.25">
      <c r="B189" s="28"/>
      <c r="C189"/>
      <c r="E189" s="30"/>
      <c r="F189" s="30"/>
      <c r="G189" s="32"/>
      <c r="H189" s="32"/>
      <c r="I189" s="32"/>
      <c r="J189" s="32"/>
      <c r="K189" s="32"/>
      <c r="L189" s="32"/>
    </row>
    <row r="190" spans="2:12" s="29" customFormat="1" x14ac:dyDescent="0.25">
      <c r="B190" s="28"/>
      <c r="C190"/>
      <c r="E190" s="30"/>
      <c r="F190" s="30"/>
      <c r="G190" s="32"/>
      <c r="H190" s="32"/>
      <c r="I190" s="32"/>
      <c r="J190" s="32"/>
      <c r="K190" s="32"/>
      <c r="L190" s="32"/>
    </row>
    <row r="191" spans="2:12" s="29" customFormat="1" x14ac:dyDescent="0.25">
      <c r="B191" s="28"/>
      <c r="C191"/>
      <c r="E191" s="30"/>
      <c r="F191" s="30"/>
      <c r="G191" s="32"/>
      <c r="H191" s="32"/>
      <c r="I191" s="32"/>
      <c r="J191" s="32"/>
      <c r="K191" s="32"/>
      <c r="L191" s="32"/>
    </row>
    <row r="192" spans="2:12" s="29" customFormat="1" x14ac:dyDescent="0.25">
      <c r="B192" s="28"/>
      <c r="C192"/>
      <c r="E192" s="30"/>
      <c r="F192" s="30"/>
      <c r="G192" s="32"/>
      <c r="H192" s="32"/>
      <c r="I192" s="32"/>
      <c r="J192" s="32"/>
      <c r="K192" s="32"/>
      <c r="L192" s="32"/>
    </row>
    <row r="193" spans="2:12" s="29" customFormat="1" x14ac:dyDescent="0.25">
      <c r="B193" s="28"/>
      <c r="C193"/>
      <c r="E193" s="30"/>
      <c r="F193" s="30"/>
      <c r="G193" s="32"/>
      <c r="H193" s="32"/>
      <c r="I193" s="32"/>
      <c r="J193" s="32"/>
      <c r="K193" s="32"/>
      <c r="L193" s="32"/>
    </row>
    <row r="194" spans="2:12" s="29" customFormat="1" x14ac:dyDescent="0.25">
      <c r="B194" s="28"/>
      <c r="C194"/>
      <c r="E194" s="30"/>
      <c r="F194" s="30"/>
      <c r="G194" s="32"/>
      <c r="H194" s="32"/>
      <c r="I194" s="32"/>
      <c r="J194" s="32"/>
      <c r="K194" s="32"/>
      <c r="L194" s="32"/>
    </row>
    <row r="195" spans="2:12" s="29" customFormat="1" x14ac:dyDescent="0.25">
      <c r="B195" s="28"/>
      <c r="C195"/>
      <c r="E195" s="30"/>
      <c r="F195" s="30"/>
      <c r="G195" s="32"/>
      <c r="H195" s="32"/>
      <c r="I195" s="32"/>
      <c r="J195" s="32"/>
      <c r="K195" s="32"/>
      <c r="L195" s="32"/>
    </row>
    <row r="196" spans="2:12" s="29" customFormat="1" x14ac:dyDescent="0.25">
      <c r="B196" s="28"/>
      <c r="C196"/>
      <c r="E196" s="30"/>
      <c r="F196" s="30"/>
      <c r="G196" s="32"/>
      <c r="H196" s="32"/>
      <c r="I196" s="32"/>
      <c r="J196" s="32"/>
      <c r="K196" s="32"/>
      <c r="L196" s="32"/>
    </row>
    <row r="197" spans="2:12" s="29" customFormat="1" x14ac:dyDescent="0.25">
      <c r="B197" s="28"/>
      <c r="C197"/>
      <c r="E197" s="30"/>
      <c r="F197" s="30"/>
      <c r="G197" s="32"/>
      <c r="H197" s="32"/>
      <c r="I197" s="32"/>
      <c r="J197" s="32"/>
      <c r="K197" s="32"/>
      <c r="L197" s="32"/>
    </row>
    <row r="198" spans="2:12" s="29" customFormat="1" x14ac:dyDescent="0.25">
      <c r="B198" s="28"/>
      <c r="C198"/>
      <c r="E198" s="30"/>
      <c r="F198" s="30"/>
      <c r="G198" s="32"/>
      <c r="H198" s="32"/>
      <c r="I198" s="32"/>
      <c r="J198" s="32"/>
      <c r="K198" s="32"/>
      <c r="L198" s="32"/>
    </row>
    <row r="199" spans="2:12" s="29" customFormat="1" x14ac:dyDescent="0.25">
      <c r="B199" s="28"/>
      <c r="C199"/>
      <c r="E199" s="30"/>
      <c r="F199" s="30"/>
      <c r="G199" s="32"/>
      <c r="H199" s="32"/>
      <c r="I199" s="32"/>
      <c r="J199" s="32"/>
      <c r="K199" s="32"/>
      <c r="L199" s="32"/>
    </row>
    <row r="200" spans="2:12" s="29" customFormat="1" x14ac:dyDescent="0.25">
      <c r="B200" s="28"/>
      <c r="C200"/>
      <c r="E200" s="30"/>
      <c r="F200" s="30"/>
      <c r="G200" s="32"/>
      <c r="H200" s="32"/>
      <c r="I200" s="32"/>
      <c r="J200" s="32"/>
      <c r="K200" s="32"/>
      <c r="L200" s="32"/>
    </row>
    <row r="201" spans="2:12" s="29" customFormat="1" x14ac:dyDescent="0.25">
      <c r="B201" s="28"/>
      <c r="C201"/>
      <c r="E201" s="30"/>
      <c r="F201" s="30"/>
      <c r="G201" s="32"/>
      <c r="H201" s="32"/>
      <c r="I201" s="32"/>
      <c r="J201" s="32"/>
      <c r="K201" s="32"/>
      <c r="L201" s="32"/>
    </row>
    <row r="202" spans="2:12" s="29" customFormat="1" x14ac:dyDescent="0.25">
      <c r="B202" s="28"/>
      <c r="C202"/>
      <c r="E202" s="30"/>
      <c r="F202" s="30"/>
      <c r="G202" s="32"/>
      <c r="H202" s="32"/>
      <c r="I202" s="32"/>
      <c r="J202" s="32"/>
      <c r="K202" s="32"/>
      <c r="L202" s="32"/>
    </row>
    <row r="203" spans="2:12" s="29" customFormat="1" x14ac:dyDescent="0.25">
      <c r="B203" s="28"/>
      <c r="C203"/>
      <c r="E203" s="30"/>
      <c r="F203" s="30"/>
      <c r="G203" s="32"/>
      <c r="H203" s="32"/>
      <c r="I203" s="32"/>
      <c r="J203" s="32"/>
      <c r="K203" s="32"/>
      <c r="L203" s="32"/>
    </row>
    <row r="204" spans="2:12" s="29" customFormat="1" x14ac:dyDescent="0.25">
      <c r="B204" s="28"/>
      <c r="C204"/>
      <c r="E204" s="30"/>
      <c r="F204" s="30"/>
      <c r="G204" s="32"/>
      <c r="H204" s="32"/>
      <c r="I204" s="32"/>
      <c r="J204" s="32"/>
      <c r="K204" s="32"/>
      <c r="L204" s="32"/>
    </row>
    <row r="205" spans="2:12" s="29" customFormat="1" x14ac:dyDescent="0.25">
      <c r="B205" s="28"/>
      <c r="C205"/>
      <c r="E205" s="30"/>
      <c r="F205" s="30"/>
      <c r="G205" s="32"/>
      <c r="H205" s="32"/>
      <c r="I205" s="32"/>
      <c r="J205" s="32"/>
      <c r="K205" s="32"/>
      <c r="L205" s="32"/>
    </row>
    <row r="206" spans="2:12" s="29" customFormat="1" x14ac:dyDescent="0.25">
      <c r="B206" s="28"/>
      <c r="C206"/>
      <c r="E206" s="30"/>
      <c r="F206" s="30"/>
      <c r="G206" s="32"/>
      <c r="H206" s="32"/>
      <c r="I206" s="32"/>
      <c r="J206" s="32"/>
      <c r="K206" s="32"/>
      <c r="L206" s="32"/>
    </row>
    <row r="207" spans="2:12" s="29" customFormat="1" x14ac:dyDescent="0.25">
      <c r="B207" s="28"/>
      <c r="C207"/>
      <c r="E207" s="30"/>
      <c r="F207" s="30"/>
      <c r="G207" s="32"/>
      <c r="H207" s="32"/>
      <c r="I207" s="32"/>
      <c r="J207" s="32"/>
      <c r="K207" s="32"/>
      <c r="L207" s="32"/>
    </row>
    <row r="208" spans="2:12" s="29" customFormat="1" x14ac:dyDescent="0.25">
      <c r="B208" s="28"/>
      <c r="C208"/>
      <c r="E208" s="30"/>
      <c r="F208" s="30"/>
      <c r="G208" s="32"/>
      <c r="H208" s="32"/>
      <c r="I208" s="32"/>
      <c r="J208" s="32"/>
      <c r="K208" s="32"/>
      <c r="L208" s="32"/>
    </row>
    <row r="209" spans="2:12" s="29" customFormat="1" x14ac:dyDescent="0.25">
      <c r="B209" s="28"/>
      <c r="C209"/>
      <c r="E209" s="30"/>
      <c r="F209" s="30"/>
      <c r="G209" s="32"/>
      <c r="H209" s="32"/>
      <c r="I209" s="32"/>
      <c r="J209" s="32"/>
      <c r="K209" s="32"/>
      <c r="L209" s="32"/>
    </row>
    <row r="210" spans="2:12" s="29" customFormat="1" x14ac:dyDescent="0.25">
      <c r="B210" s="28"/>
      <c r="C210"/>
      <c r="E210" s="30"/>
      <c r="F210" s="30"/>
      <c r="G210" s="32"/>
      <c r="H210" s="32"/>
      <c r="I210" s="32"/>
      <c r="J210" s="32"/>
      <c r="K210" s="32"/>
      <c r="L210" s="32"/>
    </row>
    <row r="211" spans="2:12" s="29" customFormat="1" x14ac:dyDescent="0.25">
      <c r="B211" s="28"/>
      <c r="C211"/>
      <c r="E211" s="30"/>
      <c r="F211" s="30"/>
      <c r="G211" s="32"/>
      <c r="H211" s="32"/>
      <c r="I211" s="32"/>
      <c r="J211" s="32"/>
      <c r="K211" s="32"/>
      <c r="L211" s="32"/>
    </row>
    <row r="212" spans="2:12" s="29" customFormat="1" x14ac:dyDescent="0.25">
      <c r="B212" s="28"/>
      <c r="C212"/>
      <c r="E212" s="30"/>
      <c r="F212" s="30"/>
      <c r="G212" s="32"/>
      <c r="H212" s="32"/>
      <c r="I212" s="32"/>
      <c r="J212" s="32"/>
      <c r="K212" s="32"/>
      <c r="L212" s="32"/>
    </row>
    <row r="213" spans="2:12" s="29" customFormat="1" x14ac:dyDescent="0.25">
      <c r="B213" s="28"/>
      <c r="C213"/>
      <c r="E213" s="30"/>
      <c r="F213" s="30"/>
      <c r="G213" s="32"/>
      <c r="H213" s="32"/>
      <c r="I213" s="32"/>
      <c r="J213" s="32"/>
      <c r="K213" s="32"/>
      <c r="L213" s="32"/>
    </row>
    <row r="214" spans="2:12" s="29" customFormat="1" x14ac:dyDescent="0.25">
      <c r="B214" s="28"/>
      <c r="C214"/>
      <c r="E214" s="30"/>
      <c r="F214" s="30"/>
      <c r="G214" s="32"/>
      <c r="H214" s="32"/>
      <c r="I214" s="32"/>
      <c r="J214" s="32"/>
      <c r="K214" s="32"/>
      <c r="L214" s="32"/>
    </row>
    <row r="215" spans="2:12" s="29" customFormat="1" x14ac:dyDescent="0.25">
      <c r="B215" s="28"/>
      <c r="C215"/>
      <c r="E215" s="30"/>
      <c r="F215" s="30"/>
      <c r="G215" s="32"/>
      <c r="H215" s="32"/>
      <c r="I215" s="32"/>
      <c r="J215" s="32"/>
      <c r="K215" s="32"/>
      <c r="L215" s="32"/>
    </row>
    <row r="216" spans="2:12" s="29" customFormat="1" x14ac:dyDescent="0.25">
      <c r="B216" s="28"/>
      <c r="C216"/>
      <c r="E216" s="30"/>
      <c r="F216" s="30"/>
      <c r="G216" s="32"/>
      <c r="H216" s="32"/>
      <c r="I216" s="32"/>
      <c r="J216" s="32"/>
      <c r="K216" s="32"/>
      <c r="L216" s="32"/>
    </row>
    <row r="217" spans="2:12" s="29" customFormat="1" x14ac:dyDescent="0.25">
      <c r="B217" s="28"/>
      <c r="C217"/>
      <c r="E217" s="30"/>
      <c r="F217" s="30"/>
      <c r="G217" s="32"/>
      <c r="H217" s="32"/>
      <c r="I217" s="32"/>
      <c r="J217" s="32"/>
      <c r="K217" s="32"/>
      <c r="L217" s="32"/>
    </row>
    <row r="218" spans="2:12" s="29" customFormat="1" x14ac:dyDescent="0.25">
      <c r="B218" s="28"/>
      <c r="C218"/>
      <c r="E218" s="30"/>
      <c r="F218" s="30"/>
      <c r="G218" s="32"/>
      <c r="H218" s="32"/>
      <c r="I218" s="32"/>
      <c r="J218" s="32"/>
      <c r="K218" s="32"/>
      <c r="L218" s="32"/>
    </row>
    <row r="219" spans="2:12" s="29" customFormat="1" x14ac:dyDescent="0.25">
      <c r="B219" s="28"/>
      <c r="C219"/>
      <c r="E219" s="30"/>
      <c r="F219" s="30"/>
      <c r="G219" s="32"/>
      <c r="H219" s="32"/>
      <c r="I219" s="32"/>
      <c r="J219" s="32"/>
      <c r="K219" s="32"/>
      <c r="L219" s="32"/>
    </row>
    <row r="220" spans="2:12" s="29" customFormat="1" x14ac:dyDescent="0.25">
      <c r="B220" s="28"/>
      <c r="C220"/>
      <c r="E220" s="30"/>
      <c r="F220" s="30"/>
      <c r="G220" s="32"/>
      <c r="H220" s="32"/>
      <c r="I220" s="32"/>
      <c r="J220" s="32"/>
      <c r="K220" s="32"/>
      <c r="L220" s="32"/>
    </row>
    <row r="221" spans="2:12" s="29" customFormat="1" x14ac:dyDescent="0.25">
      <c r="B221" s="28"/>
      <c r="C221"/>
      <c r="E221" s="30"/>
      <c r="F221" s="30"/>
      <c r="G221" s="32"/>
      <c r="H221" s="32"/>
      <c r="I221" s="32"/>
      <c r="J221" s="32"/>
      <c r="K221" s="32"/>
      <c r="L221" s="32"/>
    </row>
    <row r="222" spans="2:12" s="29" customFormat="1" x14ac:dyDescent="0.25">
      <c r="B222" s="28"/>
      <c r="C222"/>
      <c r="E222" s="30"/>
      <c r="F222" s="30"/>
      <c r="G222" s="32"/>
      <c r="H222" s="32"/>
      <c r="I222" s="32"/>
      <c r="J222" s="32"/>
      <c r="K222" s="32"/>
      <c r="L222" s="32"/>
    </row>
    <row r="223" spans="2:12" s="29" customFormat="1" x14ac:dyDescent="0.25">
      <c r="B223" s="28"/>
      <c r="C223"/>
      <c r="E223" s="30"/>
      <c r="F223" s="30"/>
      <c r="G223" s="32"/>
      <c r="H223" s="32"/>
      <c r="I223" s="32"/>
      <c r="J223" s="32"/>
      <c r="K223" s="32"/>
      <c r="L223" s="32"/>
    </row>
    <row r="224" spans="2:12" s="29" customFormat="1" x14ac:dyDescent="0.25">
      <c r="B224" s="28"/>
      <c r="C224"/>
      <c r="E224" s="30"/>
      <c r="F224" s="30"/>
      <c r="G224" s="32"/>
      <c r="H224" s="32"/>
      <c r="I224" s="32"/>
      <c r="J224" s="32"/>
      <c r="K224" s="32"/>
      <c r="L224" s="32"/>
    </row>
    <row r="225" spans="2:12" s="29" customFormat="1" x14ac:dyDescent="0.25">
      <c r="B225" s="28"/>
      <c r="C225"/>
      <c r="E225" s="30"/>
      <c r="F225" s="30"/>
      <c r="G225" s="32"/>
      <c r="H225" s="32"/>
      <c r="I225" s="32"/>
      <c r="J225" s="32"/>
      <c r="K225" s="32"/>
      <c r="L225" s="32"/>
    </row>
    <row r="226" spans="2:12" s="29" customFormat="1" x14ac:dyDescent="0.25">
      <c r="B226" s="28"/>
      <c r="C226"/>
      <c r="E226" s="30"/>
      <c r="F226" s="30"/>
      <c r="G226" s="32"/>
      <c r="H226" s="32"/>
      <c r="I226" s="32"/>
      <c r="J226" s="32"/>
      <c r="K226" s="32"/>
      <c r="L226" s="32"/>
    </row>
    <row r="227" spans="2:12" s="29" customFormat="1" x14ac:dyDescent="0.25">
      <c r="B227" s="28"/>
      <c r="C227"/>
      <c r="E227" s="30"/>
      <c r="F227" s="30"/>
      <c r="G227" s="32"/>
      <c r="H227" s="32"/>
      <c r="I227" s="32"/>
      <c r="J227" s="32"/>
      <c r="K227" s="32"/>
      <c r="L227" s="32"/>
    </row>
    <row r="228" spans="2:12" s="29" customFormat="1" x14ac:dyDescent="0.25">
      <c r="B228" s="28"/>
      <c r="C228"/>
      <c r="E228" s="30"/>
      <c r="F228" s="30"/>
      <c r="G228" s="32"/>
      <c r="H228" s="32"/>
      <c r="I228" s="32"/>
      <c r="J228" s="32"/>
      <c r="K228" s="32"/>
      <c r="L228" s="32"/>
    </row>
    <row r="229" spans="2:12" s="29" customFormat="1" x14ac:dyDescent="0.25">
      <c r="B229" s="28"/>
      <c r="C229"/>
      <c r="E229" s="30"/>
      <c r="F229" s="30"/>
      <c r="G229" s="32"/>
      <c r="H229" s="32"/>
      <c r="I229" s="32"/>
      <c r="J229" s="32"/>
      <c r="K229" s="32"/>
      <c r="L229" s="32"/>
    </row>
    <row r="230" spans="2:12" s="29" customFormat="1" x14ac:dyDescent="0.25">
      <c r="B230" s="28"/>
      <c r="C230"/>
      <c r="E230" s="30"/>
      <c r="F230" s="30"/>
      <c r="G230" s="32"/>
      <c r="H230" s="32"/>
      <c r="I230" s="32"/>
      <c r="J230" s="32"/>
      <c r="K230" s="32"/>
      <c r="L230" s="32"/>
    </row>
    <row r="231" spans="2:12" s="29" customFormat="1" x14ac:dyDescent="0.25">
      <c r="B231" s="28"/>
      <c r="C231"/>
      <c r="E231" s="30"/>
      <c r="F231" s="30"/>
      <c r="G231" s="32"/>
      <c r="H231" s="32"/>
      <c r="I231" s="32"/>
      <c r="J231" s="32"/>
      <c r="K231" s="32"/>
      <c r="L231" s="32"/>
    </row>
    <row r="232" spans="2:12" s="29" customFormat="1" x14ac:dyDescent="0.25">
      <c r="B232" s="28"/>
      <c r="C232"/>
      <c r="E232" s="30"/>
      <c r="F232" s="30"/>
      <c r="G232" s="32"/>
      <c r="H232" s="32"/>
      <c r="I232" s="32"/>
      <c r="J232" s="32"/>
      <c r="K232" s="32"/>
      <c r="L232" s="32"/>
    </row>
    <row r="233" spans="2:12" s="29" customFormat="1" x14ac:dyDescent="0.25">
      <c r="B233" s="28"/>
      <c r="C233"/>
      <c r="E233" s="30"/>
      <c r="F233" s="30"/>
      <c r="G233" s="32"/>
      <c r="H233" s="32"/>
      <c r="I233" s="32"/>
      <c r="J233" s="32"/>
      <c r="K233" s="32"/>
      <c r="L233" s="32"/>
    </row>
    <row r="234" spans="2:12" s="29" customFormat="1" x14ac:dyDescent="0.25">
      <c r="B234" s="28"/>
      <c r="C234"/>
      <c r="E234" s="30"/>
      <c r="F234" s="30"/>
      <c r="G234" s="32"/>
      <c r="H234" s="32"/>
      <c r="I234" s="32"/>
      <c r="J234" s="32"/>
      <c r="K234" s="32"/>
      <c r="L234" s="32"/>
    </row>
    <row r="235" spans="2:12" s="29" customFormat="1" x14ac:dyDescent="0.25">
      <c r="B235" s="28"/>
      <c r="C235"/>
      <c r="E235" s="30"/>
      <c r="F235" s="30"/>
      <c r="G235" s="32"/>
      <c r="H235" s="32"/>
      <c r="I235" s="32"/>
      <c r="J235" s="32"/>
      <c r="K235" s="32"/>
      <c r="L235" s="32"/>
    </row>
    <row r="236" spans="2:12" s="29" customFormat="1" x14ac:dyDescent="0.25">
      <c r="B236" s="28"/>
      <c r="C236"/>
      <c r="E236" s="30"/>
      <c r="F236" s="30"/>
      <c r="G236" s="32"/>
      <c r="H236" s="32"/>
      <c r="I236" s="32"/>
      <c r="J236" s="32"/>
      <c r="K236" s="32"/>
      <c r="L236" s="32"/>
    </row>
    <row r="237" spans="2:12" s="29" customFormat="1" x14ac:dyDescent="0.25">
      <c r="B237" s="28"/>
      <c r="C237"/>
      <c r="E237" s="30"/>
      <c r="F237" s="30"/>
      <c r="G237" s="32"/>
      <c r="H237" s="32"/>
      <c r="I237" s="32"/>
      <c r="J237" s="32"/>
      <c r="K237" s="32"/>
      <c r="L237" s="32"/>
    </row>
    <row r="238" spans="2:12" s="29" customFormat="1" x14ac:dyDescent="0.25">
      <c r="B238" s="28"/>
      <c r="C238"/>
      <c r="E238" s="30"/>
      <c r="F238" s="30"/>
      <c r="G238" s="32"/>
      <c r="H238" s="32"/>
      <c r="I238" s="32"/>
      <c r="J238" s="32"/>
      <c r="K238" s="32"/>
      <c r="L238" s="32"/>
    </row>
    <row r="239" spans="2:12" s="29" customFormat="1" x14ac:dyDescent="0.25">
      <c r="B239" s="28"/>
      <c r="C239"/>
      <c r="E239" s="30"/>
      <c r="F239" s="30"/>
      <c r="G239" s="32"/>
      <c r="H239" s="32"/>
      <c r="I239" s="32"/>
      <c r="J239" s="32"/>
      <c r="K239" s="32"/>
      <c r="L239" s="32"/>
    </row>
    <row r="240" spans="2:12" s="29" customFormat="1" x14ac:dyDescent="0.25">
      <c r="B240" s="28"/>
      <c r="C240"/>
      <c r="E240" s="30"/>
      <c r="F240" s="30"/>
      <c r="G240" s="32"/>
      <c r="H240" s="32"/>
      <c r="I240" s="32"/>
      <c r="J240" s="32"/>
      <c r="K240" s="32"/>
      <c r="L240" s="32"/>
    </row>
    <row r="241" spans="2:12" s="29" customFormat="1" x14ac:dyDescent="0.25">
      <c r="B241" s="28"/>
      <c r="C241"/>
      <c r="E241" s="30"/>
      <c r="F241" s="30"/>
      <c r="G241" s="32"/>
      <c r="H241" s="32"/>
      <c r="I241" s="32"/>
      <c r="J241" s="32"/>
      <c r="K241" s="32"/>
      <c r="L241" s="32"/>
    </row>
    <row r="242" spans="2:12" s="29" customFormat="1" x14ac:dyDescent="0.25">
      <c r="B242" s="28"/>
      <c r="C242"/>
      <c r="E242" s="30"/>
      <c r="F242" s="30"/>
      <c r="G242" s="32"/>
      <c r="H242" s="32"/>
      <c r="I242" s="32"/>
      <c r="J242" s="32"/>
      <c r="K242" s="32"/>
      <c r="L242" s="32"/>
    </row>
    <row r="243" spans="2:12" s="29" customFormat="1" x14ac:dyDescent="0.25">
      <c r="B243" s="28"/>
      <c r="C243"/>
      <c r="E243" s="30"/>
      <c r="F243" s="30"/>
      <c r="G243" s="32"/>
      <c r="H243" s="32"/>
      <c r="I243" s="32"/>
      <c r="J243" s="32"/>
      <c r="K243" s="32"/>
      <c r="L243" s="32"/>
    </row>
    <row r="244" spans="2:12" s="29" customFormat="1" x14ac:dyDescent="0.25">
      <c r="B244" s="28"/>
      <c r="C244"/>
      <c r="E244" s="30"/>
      <c r="F244" s="30"/>
      <c r="G244" s="32"/>
      <c r="H244" s="32"/>
      <c r="I244" s="32"/>
      <c r="J244" s="32"/>
      <c r="K244" s="32"/>
      <c r="L244" s="32"/>
    </row>
    <row r="245" spans="2:12" s="29" customFormat="1" x14ac:dyDescent="0.25">
      <c r="B245" s="28"/>
      <c r="C245"/>
      <c r="E245" s="30"/>
      <c r="F245" s="30"/>
      <c r="G245" s="32"/>
      <c r="H245" s="32"/>
      <c r="I245" s="32"/>
      <c r="J245" s="32"/>
      <c r="K245" s="32"/>
      <c r="L245" s="32"/>
    </row>
    <row r="246" spans="2:12" s="29" customFormat="1" x14ac:dyDescent="0.25">
      <c r="B246" s="28"/>
      <c r="C246"/>
      <c r="E246" s="30"/>
      <c r="F246" s="30"/>
      <c r="G246" s="32"/>
      <c r="H246" s="32"/>
      <c r="I246" s="32"/>
      <c r="J246" s="32"/>
      <c r="K246" s="32"/>
      <c r="L246" s="32"/>
    </row>
    <row r="247" spans="2:12" s="29" customFormat="1" x14ac:dyDescent="0.25">
      <c r="B247" s="28"/>
      <c r="C247"/>
      <c r="E247" s="30"/>
      <c r="F247" s="30"/>
      <c r="G247" s="32"/>
      <c r="H247" s="32"/>
      <c r="I247" s="32"/>
      <c r="J247" s="32"/>
      <c r="K247" s="32"/>
      <c r="L247" s="32"/>
    </row>
    <row r="248" spans="2:12" s="29" customFormat="1" x14ac:dyDescent="0.25">
      <c r="B248" s="28"/>
      <c r="C248"/>
      <c r="E248" s="30"/>
      <c r="F248" s="30"/>
      <c r="G248" s="32"/>
      <c r="H248" s="32"/>
      <c r="I248" s="32"/>
      <c r="J248" s="32"/>
      <c r="K248" s="32"/>
      <c r="L248" s="32"/>
    </row>
    <row r="249" spans="2:12" s="29" customFormat="1" x14ac:dyDescent="0.25">
      <c r="B249" s="28"/>
      <c r="C249"/>
      <c r="E249" s="30"/>
      <c r="F249" s="30"/>
      <c r="G249" s="32"/>
      <c r="H249" s="32"/>
      <c r="I249" s="32"/>
      <c r="J249" s="32"/>
      <c r="K249" s="32"/>
      <c r="L249" s="32"/>
    </row>
    <row r="250" spans="2:12" s="29" customFormat="1" x14ac:dyDescent="0.25">
      <c r="B250" s="28"/>
      <c r="C250"/>
      <c r="E250" s="30"/>
      <c r="F250" s="30"/>
      <c r="G250" s="32"/>
      <c r="H250" s="32"/>
      <c r="I250" s="32"/>
      <c r="J250" s="32"/>
      <c r="K250" s="32"/>
      <c r="L250" s="32"/>
    </row>
    <row r="251" spans="2:12" s="29" customFormat="1" x14ac:dyDescent="0.25">
      <c r="B251" s="28"/>
      <c r="C251"/>
      <c r="E251" s="30"/>
      <c r="F251" s="30"/>
      <c r="G251" s="32"/>
      <c r="H251" s="32"/>
      <c r="I251" s="32"/>
      <c r="J251" s="32"/>
      <c r="K251" s="32"/>
      <c r="L251" s="32"/>
    </row>
    <row r="252" spans="2:12" s="29" customFormat="1" x14ac:dyDescent="0.25">
      <c r="B252" s="28"/>
      <c r="C252"/>
      <c r="E252" s="30"/>
      <c r="F252" s="30"/>
      <c r="G252" s="32"/>
      <c r="H252" s="32"/>
      <c r="I252" s="32"/>
      <c r="J252" s="32"/>
      <c r="K252" s="32"/>
      <c r="L252" s="32"/>
    </row>
    <row r="253" spans="2:12" s="29" customFormat="1" x14ac:dyDescent="0.25">
      <c r="B253" s="28"/>
      <c r="C253"/>
      <c r="E253" s="30"/>
      <c r="F253" s="30"/>
      <c r="G253" s="32"/>
      <c r="H253" s="32"/>
      <c r="I253" s="32"/>
      <c r="J253" s="32"/>
      <c r="K253" s="32"/>
      <c r="L253" s="32"/>
    </row>
    <row r="254" spans="2:12" s="29" customFormat="1" x14ac:dyDescent="0.25">
      <c r="B254" s="28"/>
      <c r="C254"/>
      <c r="E254" s="30"/>
      <c r="F254" s="30"/>
      <c r="G254" s="32"/>
      <c r="H254" s="32"/>
      <c r="I254" s="32"/>
      <c r="J254" s="32"/>
      <c r="K254" s="32"/>
      <c r="L254" s="32"/>
    </row>
    <row r="255" spans="2:12" s="29" customFormat="1" x14ac:dyDescent="0.25">
      <c r="B255" s="28"/>
      <c r="C255"/>
      <c r="E255" s="30"/>
      <c r="F255" s="30"/>
      <c r="G255" s="32"/>
      <c r="H255" s="32"/>
      <c r="I255" s="32"/>
      <c r="J255" s="32"/>
      <c r="K255" s="32"/>
      <c r="L255" s="32"/>
    </row>
    <row r="256" spans="2:12" s="29" customFormat="1" x14ac:dyDescent="0.25">
      <c r="B256" s="28"/>
      <c r="C256"/>
      <c r="E256" s="30"/>
      <c r="F256" s="30"/>
      <c r="G256" s="32"/>
      <c r="H256" s="32"/>
      <c r="I256" s="32"/>
      <c r="J256" s="32"/>
      <c r="K256" s="32"/>
      <c r="L256" s="32"/>
    </row>
    <row r="257" spans="2:12" s="29" customFormat="1" x14ac:dyDescent="0.25">
      <c r="B257" s="28"/>
      <c r="C257"/>
      <c r="E257" s="30"/>
      <c r="F257" s="30"/>
      <c r="G257" s="32"/>
      <c r="H257" s="32"/>
      <c r="I257" s="32"/>
      <c r="J257" s="32"/>
      <c r="K257" s="32"/>
      <c r="L257" s="32"/>
    </row>
    <row r="258" spans="2:12" s="29" customFormat="1" x14ac:dyDescent="0.25">
      <c r="B258" s="28"/>
      <c r="C258"/>
      <c r="E258" s="30"/>
      <c r="F258" s="30"/>
      <c r="G258" s="32"/>
      <c r="H258" s="32"/>
      <c r="I258" s="32"/>
      <c r="J258" s="32"/>
      <c r="K258" s="32"/>
      <c r="L258" s="32"/>
    </row>
    <row r="259" spans="2:12" s="29" customFormat="1" x14ac:dyDescent="0.25">
      <c r="B259" s="28"/>
      <c r="C259"/>
      <c r="E259" s="30"/>
      <c r="F259" s="30"/>
      <c r="G259" s="32"/>
      <c r="H259" s="32"/>
      <c r="I259" s="32"/>
      <c r="J259" s="32"/>
      <c r="K259" s="32"/>
      <c r="L259" s="32"/>
    </row>
    <row r="260" spans="2:12" s="29" customFormat="1" x14ac:dyDescent="0.25">
      <c r="B260" s="28"/>
      <c r="C260"/>
      <c r="E260" s="30"/>
      <c r="F260" s="30"/>
      <c r="G260" s="32"/>
      <c r="H260" s="32"/>
      <c r="I260" s="32"/>
      <c r="J260" s="32"/>
      <c r="K260" s="32"/>
      <c r="L260" s="32"/>
    </row>
    <row r="261" spans="2:12" s="29" customFormat="1" x14ac:dyDescent="0.25">
      <c r="B261" s="28"/>
      <c r="C261"/>
      <c r="E261" s="30"/>
      <c r="F261" s="30"/>
      <c r="G261" s="32"/>
      <c r="H261" s="32"/>
      <c r="I261" s="32"/>
      <c r="J261" s="32"/>
      <c r="K261" s="32"/>
      <c r="L261" s="32"/>
    </row>
    <row r="262" spans="2:12" s="29" customFormat="1" x14ac:dyDescent="0.25">
      <c r="B262" s="28"/>
      <c r="C262"/>
      <c r="E262" s="30"/>
      <c r="F262" s="30"/>
      <c r="G262" s="32"/>
      <c r="H262" s="32"/>
      <c r="I262" s="32"/>
      <c r="J262" s="32"/>
      <c r="K262" s="32"/>
      <c r="L262" s="32"/>
    </row>
    <row r="263" spans="2:12" s="29" customFormat="1" x14ac:dyDescent="0.25">
      <c r="B263" s="28"/>
      <c r="C263"/>
      <c r="E263" s="30"/>
      <c r="F263" s="30"/>
      <c r="G263" s="32"/>
      <c r="H263" s="32"/>
      <c r="I263" s="32"/>
      <c r="J263" s="32"/>
      <c r="K263" s="32"/>
      <c r="L263" s="32"/>
    </row>
    <row r="264" spans="2:12" s="29" customFormat="1" x14ac:dyDescent="0.25">
      <c r="B264" s="28"/>
      <c r="C264"/>
      <c r="E264" s="30"/>
      <c r="F264" s="30"/>
      <c r="G264" s="32"/>
      <c r="H264" s="32"/>
      <c r="I264" s="32"/>
      <c r="J264" s="32"/>
      <c r="K264" s="32"/>
      <c r="L264" s="32"/>
    </row>
    <row r="265" spans="2:12" s="29" customFormat="1" x14ac:dyDescent="0.25">
      <c r="B265" s="28"/>
      <c r="C265"/>
      <c r="E265" s="30"/>
      <c r="F265" s="30"/>
      <c r="G265" s="32"/>
      <c r="H265" s="32"/>
      <c r="I265" s="32"/>
      <c r="J265" s="32"/>
      <c r="K265" s="32"/>
      <c r="L265" s="32"/>
    </row>
    <row r="266" spans="2:12" s="29" customFormat="1" x14ac:dyDescent="0.25">
      <c r="B266" s="28"/>
      <c r="C266"/>
      <c r="E266" s="30"/>
      <c r="F266" s="30"/>
      <c r="G266" s="32"/>
      <c r="H266" s="32"/>
      <c r="I266" s="32"/>
      <c r="J266" s="32"/>
      <c r="K266" s="32"/>
      <c r="L266" s="32"/>
    </row>
    <row r="267" spans="2:12" s="29" customFormat="1" x14ac:dyDescent="0.25">
      <c r="B267" s="28"/>
      <c r="C267"/>
      <c r="E267" s="30"/>
      <c r="F267" s="30"/>
      <c r="G267" s="32"/>
      <c r="H267" s="32"/>
      <c r="I267" s="32"/>
      <c r="J267" s="32"/>
      <c r="K267" s="32"/>
      <c r="L267" s="32"/>
    </row>
    <row r="268" spans="2:12" s="29" customFormat="1" x14ac:dyDescent="0.25">
      <c r="B268" s="28"/>
      <c r="C268"/>
      <c r="E268" s="30"/>
      <c r="F268" s="30"/>
      <c r="G268" s="32"/>
      <c r="H268" s="32"/>
      <c r="I268" s="32"/>
      <c r="J268" s="32"/>
      <c r="K268" s="32"/>
      <c r="L268" s="32"/>
    </row>
    <row r="269" spans="2:12" s="29" customFormat="1" x14ac:dyDescent="0.25">
      <c r="B269" s="28"/>
      <c r="C269"/>
      <c r="E269" s="30"/>
      <c r="F269" s="30"/>
      <c r="G269" s="32"/>
      <c r="H269" s="32"/>
      <c r="I269" s="32"/>
      <c r="J269" s="32"/>
      <c r="K269" s="32"/>
      <c r="L269" s="32"/>
    </row>
    <row r="270" spans="2:12" s="29" customFormat="1" x14ac:dyDescent="0.25">
      <c r="B270" s="28"/>
      <c r="C270"/>
      <c r="E270" s="30"/>
      <c r="F270" s="30"/>
      <c r="G270" s="32"/>
      <c r="H270" s="32"/>
      <c r="I270" s="32"/>
      <c r="J270" s="32"/>
      <c r="K270" s="32"/>
      <c r="L270" s="32"/>
    </row>
    <row r="271" spans="2:12" s="29" customFormat="1" x14ac:dyDescent="0.25">
      <c r="B271" s="28"/>
      <c r="C271"/>
      <c r="E271" s="30"/>
      <c r="F271" s="30"/>
      <c r="G271" s="32"/>
      <c r="H271" s="32"/>
      <c r="I271" s="32"/>
      <c r="J271" s="32"/>
      <c r="K271" s="32"/>
      <c r="L271" s="32"/>
    </row>
    <row r="272" spans="2:12" s="29" customFormat="1" x14ac:dyDescent="0.25">
      <c r="B272" s="28"/>
      <c r="C272"/>
      <c r="E272" s="30"/>
      <c r="F272" s="30"/>
      <c r="G272" s="32"/>
      <c r="H272" s="32"/>
      <c r="I272" s="32"/>
      <c r="J272" s="32"/>
      <c r="K272" s="32"/>
      <c r="L272" s="32"/>
    </row>
    <row r="273" spans="2:12" s="29" customFormat="1" x14ac:dyDescent="0.25">
      <c r="B273" s="28"/>
      <c r="C273"/>
      <c r="E273" s="30"/>
      <c r="F273" s="30"/>
      <c r="G273" s="32"/>
      <c r="H273" s="32"/>
      <c r="I273" s="32"/>
      <c r="J273" s="32"/>
      <c r="K273" s="32"/>
      <c r="L273" s="32"/>
    </row>
    <row r="274" spans="2:12" s="29" customFormat="1" x14ac:dyDescent="0.25">
      <c r="B274" s="28"/>
      <c r="C274"/>
      <c r="E274" s="30"/>
      <c r="F274" s="30"/>
      <c r="G274" s="32"/>
      <c r="H274" s="32"/>
      <c r="I274" s="32"/>
      <c r="J274" s="32"/>
      <c r="K274" s="32"/>
      <c r="L274" s="32"/>
    </row>
    <row r="275" spans="2:12" s="29" customFormat="1" x14ac:dyDescent="0.25">
      <c r="B275" s="28"/>
      <c r="C275"/>
      <c r="E275" s="30"/>
      <c r="F275" s="30"/>
      <c r="G275" s="32"/>
      <c r="H275" s="32"/>
      <c r="I275" s="32"/>
      <c r="J275" s="32"/>
      <c r="K275" s="32"/>
      <c r="L275" s="32"/>
    </row>
    <row r="276" spans="2:12" s="29" customFormat="1" x14ac:dyDescent="0.25">
      <c r="B276" s="28"/>
      <c r="C276"/>
      <c r="E276" s="30"/>
      <c r="F276" s="30"/>
      <c r="G276" s="32"/>
      <c r="H276" s="32"/>
      <c r="I276" s="32"/>
      <c r="J276" s="32"/>
      <c r="K276" s="32"/>
      <c r="L276" s="32"/>
    </row>
    <row r="277" spans="2:12" s="29" customFormat="1" x14ac:dyDescent="0.25">
      <c r="B277" s="28"/>
      <c r="C277"/>
      <c r="E277" s="30"/>
      <c r="F277" s="30"/>
      <c r="G277" s="32"/>
      <c r="H277" s="32"/>
      <c r="I277" s="32"/>
      <c r="J277" s="32"/>
      <c r="K277" s="32"/>
      <c r="L277" s="32"/>
    </row>
    <row r="278" spans="2:12" s="29" customFormat="1" x14ac:dyDescent="0.25">
      <c r="B278" s="28"/>
      <c r="C278"/>
      <c r="E278" s="30"/>
      <c r="F278" s="30"/>
      <c r="G278" s="32"/>
      <c r="H278" s="32"/>
      <c r="I278" s="32"/>
      <c r="J278" s="32"/>
      <c r="K278" s="32"/>
      <c r="L278" s="32"/>
    </row>
    <row r="279" spans="2:12" s="29" customFormat="1" x14ac:dyDescent="0.25">
      <c r="B279" s="28"/>
      <c r="C279"/>
      <c r="E279" s="30"/>
      <c r="F279" s="30"/>
      <c r="G279" s="32"/>
      <c r="H279" s="32"/>
      <c r="I279" s="32"/>
      <c r="J279" s="32"/>
      <c r="K279" s="32"/>
      <c r="L279" s="32"/>
    </row>
    <row r="280" spans="2:12" s="29" customFormat="1" x14ac:dyDescent="0.25">
      <c r="B280" s="28"/>
      <c r="C280"/>
      <c r="E280" s="30"/>
      <c r="F280" s="30"/>
      <c r="G280" s="32"/>
      <c r="H280" s="32"/>
      <c r="I280" s="32"/>
      <c r="J280" s="32"/>
      <c r="K280" s="32"/>
      <c r="L280" s="32"/>
    </row>
    <row r="281" spans="2:12" s="29" customFormat="1" x14ac:dyDescent="0.25">
      <c r="B281" s="28"/>
      <c r="C281"/>
      <c r="E281" s="30"/>
      <c r="F281" s="30"/>
      <c r="G281" s="32"/>
      <c r="H281" s="32"/>
      <c r="I281" s="32"/>
      <c r="J281" s="32"/>
      <c r="K281" s="32"/>
      <c r="L281" s="32"/>
    </row>
    <row r="282" spans="2:12" s="29" customFormat="1" x14ac:dyDescent="0.25">
      <c r="B282" s="28"/>
      <c r="C282"/>
      <c r="E282" s="30"/>
      <c r="F282" s="30"/>
      <c r="G282" s="32"/>
      <c r="H282" s="32"/>
      <c r="I282" s="32"/>
      <c r="J282" s="32"/>
      <c r="K282" s="32"/>
      <c r="L282" s="32"/>
    </row>
    <row r="283" spans="2:12" s="29" customFormat="1" x14ac:dyDescent="0.25">
      <c r="B283" s="28"/>
      <c r="C283"/>
      <c r="E283" s="30"/>
      <c r="F283" s="30"/>
      <c r="G283" s="32"/>
      <c r="H283" s="32"/>
      <c r="I283" s="32"/>
      <c r="J283" s="32"/>
      <c r="K283" s="32"/>
      <c r="L283" s="32"/>
    </row>
    <row r="284" spans="2:12" s="29" customFormat="1" x14ac:dyDescent="0.25">
      <c r="B284" s="28"/>
      <c r="C284"/>
      <c r="E284" s="30"/>
      <c r="F284" s="30"/>
      <c r="G284" s="32"/>
      <c r="H284" s="32"/>
      <c r="I284" s="32"/>
      <c r="J284" s="32"/>
      <c r="K284" s="32"/>
      <c r="L284" s="32"/>
    </row>
    <row r="285" spans="2:12" s="29" customFormat="1" x14ac:dyDescent="0.25">
      <c r="B285" s="28"/>
      <c r="C285"/>
      <c r="E285" s="30"/>
      <c r="F285" s="30"/>
      <c r="G285" s="32"/>
      <c r="H285" s="32"/>
      <c r="I285" s="32"/>
      <c r="J285" s="32"/>
      <c r="K285" s="32"/>
      <c r="L285" s="32"/>
    </row>
    <row r="286" spans="2:12" s="29" customFormat="1" x14ac:dyDescent="0.25">
      <c r="B286" s="28"/>
      <c r="C286"/>
      <c r="E286" s="30"/>
      <c r="F286" s="30"/>
      <c r="G286" s="32"/>
      <c r="H286" s="32"/>
      <c r="I286" s="32"/>
      <c r="J286" s="32"/>
      <c r="K286" s="32"/>
      <c r="L286" s="32"/>
    </row>
    <row r="287" spans="2:12" s="29" customFormat="1" x14ac:dyDescent="0.25">
      <c r="B287" s="28"/>
      <c r="C287"/>
      <c r="E287" s="30"/>
      <c r="F287" s="30"/>
      <c r="G287" s="32"/>
      <c r="H287" s="32"/>
      <c r="I287" s="32"/>
      <c r="J287" s="32"/>
      <c r="K287" s="32"/>
      <c r="L287" s="32"/>
    </row>
    <row r="288" spans="2:12" s="29" customFormat="1" x14ac:dyDescent="0.25">
      <c r="B288" s="28"/>
      <c r="C288"/>
      <c r="E288" s="30"/>
      <c r="F288" s="30"/>
      <c r="G288" s="32"/>
      <c r="H288" s="32"/>
      <c r="I288" s="32"/>
      <c r="J288" s="32"/>
      <c r="K288" s="32"/>
      <c r="L288" s="32"/>
    </row>
    <row r="289" spans="2:12" s="29" customFormat="1" x14ac:dyDescent="0.25">
      <c r="B289" s="28"/>
      <c r="C289"/>
      <c r="E289" s="30"/>
      <c r="F289" s="30"/>
      <c r="G289" s="32"/>
      <c r="H289" s="32"/>
      <c r="I289" s="32"/>
      <c r="J289" s="32"/>
      <c r="K289" s="32"/>
      <c r="L289" s="32"/>
    </row>
    <row r="290" spans="2:12" s="29" customFormat="1" x14ac:dyDescent="0.25">
      <c r="B290" s="28"/>
      <c r="C290"/>
      <c r="E290" s="30"/>
      <c r="F290" s="30"/>
      <c r="G290" s="32"/>
      <c r="H290" s="32"/>
      <c r="I290" s="32"/>
      <c r="J290" s="32"/>
      <c r="K290" s="32"/>
      <c r="L290" s="32"/>
    </row>
    <row r="291" spans="2:12" s="29" customFormat="1" x14ac:dyDescent="0.25">
      <c r="B291" s="28"/>
      <c r="C291"/>
      <c r="E291" s="30"/>
      <c r="F291" s="30"/>
      <c r="G291" s="32"/>
      <c r="H291" s="32"/>
      <c r="I291" s="32"/>
      <c r="J291" s="32"/>
      <c r="K291" s="32"/>
      <c r="L291" s="32"/>
    </row>
    <row r="292" spans="2:12" s="29" customFormat="1" x14ac:dyDescent="0.25">
      <c r="B292" s="28"/>
      <c r="C292"/>
      <c r="E292" s="30"/>
      <c r="F292" s="30"/>
      <c r="G292" s="32"/>
      <c r="H292" s="32"/>
      <c r="I292" s="32"/>
      <c r="J292" s="32"/>
      <c r="K292" s="32"/>
      <c r="L292" s="32"/>
    </row>
    <row r="293" spans="2:12" s="29" customFormat="1" x14ac:dyDescent="0.25">
      <c r="B293" s="28"/>
      <c r="C293"/>
      <c r="E293" s="30"/>
      <c r="F293" s="30"/>
      <c r="G293" s="32"/>
      <c r="H293" s="32"/>
      <c r="I293" s="32"/>
      <c r="J293" s="32"/>
      <c r="K293" s="32"/>
      <c r="L293" s="32"/>
    </row>
    <row r="294" spans="2:12" s="29" customFormat="1" x14ac:dyDescent="0.25">
      <c r="B294" s="28"/>
      <c r="C294"/>
      <c r="E294" s="30"/>
      <c r="F294" s="30"/>
      <c r="G294" s="32"/>
      <c r="H294" s="32"/>
      <c r="I294" s="32"/>
      <c r="J294" s="32"/>
      <c r="K294" s="32"/>
      <c r="L294" s="32"/>
    </row>
    <row r="295" spans="2:12" s="29" customFormat="1" x14ac:dyDescent="0.25">
      <c r="B295" s="28"/>
      <c r="C295"/>
      <c r="E295" s="30"/>
      <c r="F295" s="30"/>
      <c r="G295" s="32"/>
      <c r="H295" s="32"/>
      <c r="I295" s="32"/>
      <c r="J295" s="32"/>
      <c r="K295" s="32"/>
      <c r="L295" s="32"/>
    </row>
    <row r="296" spans="2:12" s="29" customFormat="1" x14ac:dyDescent="0.25">
      <c r="B296" s="28"/>
      <c r="C296"/>
      <c r="E296" s="30"/>
      <c r="F296" s="30"/>
      <c r="G296" s="32"/>
      <c r="H296" s="32"/>
      <c r="I296" s="32"/>
      <c r="J296" s="32"/>
      <c r="K296" s="32"/>
      <c r="L296" s="32"/>
    </row>
    <row r="297" spans="2:12" s="29" customFormat="1" x14ac:dyDescent="0.25">
      <c r="B297" s="28"/>
      <c r="C297"/>
      <c r="E297" s="30"/>
      <c r="F297" s="30"/>
      <c r="G297" s="32"/>
      <c r="H297" s="32"/>
      <c r="I297" s="32"/>
      <c r="J297" s="32"/>
      <c r="K297" s="32"/>
      <c r="L297" s="32"/>
    </row>
    <row r="298" spans="2:12" s="29" customFormat="1" x14ac:dyDescent="0.25">
      <c r="B298" s="28"/>
      <c r="C298"/>
      <c r="E298" s="30"/>
      <c r="F298" s="30"/>
      <c r="G298" s="32"/>
      <c r="H298" s="32"/>
      <c r="I298" s="32"/>
      <c r="J298" s="32"/>
      <c r="K298" s="32"/>
      <c r="L298" s="32"/>
    </row>
    <row r="299" spans="2:12" s="29" customFormat="1" x14ac:dyDescent="0.25">
      <c r="B299" s="28"/>
      <c r="C299"/>
      <c r="E299" s="30"/>
      <c r="F299" s="30"/>
      <c r="G299" s="32"/>
      <c r="H299" s="32"/>
      <c r="I299" s="32"/>
      <c r="J299" s="32"/>
      <c r="K299" s="32"/>
      <c r="L299" s="32"/>
    </row>
    <row r="300" spans="2:12" s="29" customFormat="1" x14ac:dyDescent="0.25">
      <c r="B300" s="28"/>
      <c r="C300"/>
      <c r="E300" s="30"/>
      <c r="F300" s="30"/>
      <c r="G300" s="32"/>
      <c r="H300" s="32"/>
      <c r="I300" s="32"/>
      <c r="J300" s="32"/>
      <c r="K300" s="32"/>
      <c r="L300" s="32"/>
    </row>
    <row r="301" spans="2:12" s="29" customFormat="1" x14ac:dyDescent="0.25">
      <c r="B301" s="28"/>
      <c r="C301"/>
      <c r="E301" s="30"/>
      <c r="F301" s="30"/>
      <c r="G301" s="32"/>
      <c r="H301" s="32"/>
      <c r="I301" s="32"/>
      <c r="J301" s="32"/>
      <c r="K301" s="32"/>
      <c r="L301" s="32"/>
    </row>
    <row r="302" spans="2:12" s="29" customFormat="1" x14ac:dyDescent="0.25">
      <c r="B302" s="28"/>
      <c r="C302"/>
      <c r="E302" s="30"/>
      <c r="F302" s="30"/>
      <c r="G302" s="32"/>
      <c r="H302" s="32"/>
      <c r="I302" s="32"/>
      <c r="J302" s="32"/>
      <c r="K302" s="32"/>
      <c r="L302" s="32"/>
    </row>
    <row r="303" spans="2:12" s="29" customFormat="1" x14ac:dyDescent="0.25">
      <c r="B303" s="28"/>
      <c r="C303"/>
      <c r="E303" s="30"/>
      <c r="F303" s="30"/>
      <c r="G303" s="32"/>
      <c r="H303" s="32"/>
      <c r="I303" s="32"/>
      <c r="J303" s="32"/>
      <c r="K303" s="32"/>
      <c r="L303" s="32"/>
    </row>
    <row r="304" spans="2:12" s="29" customFormat="1" x14ac:dyDescent="0.25">
      <c r="B304" s="28"/>
      <c r="C304"/>
      <c r="E304" s="30"/>
      <c r="F304" s="30"/>
      <c r="G304" s="32"/>
      <c r="H304" s="32"/>
      <c r="I304" s="32"/>
      <c r="J304" s="32"/>
      <c r="K304" s="32"/>
      <c r="L304" s="32"/>
    </row>
    <row r="305" spans="2:12" s="29" customFormat="1" x14ac:dyDescent="0.25">
      <c r="B305" s="28"/>
      <c r="C305"/>
      <c r="E305" s="30"/>
      <c r="F305" s="30"/>
      <c r="G305" s="32"/>
      <c r="H305" s="32"/>
      <c r="I305" s="32"/>
      <c r="J305" s="32"/>
      <c r="K305" s="32"/>
      <c r="L305" s="32"/>
    </row>
    <row r="306" spans="2:12" s="29" customFormat="1" x14ac:dyDescent="0.25">
      <c r="B306" s="28"/>
      <c r="C306"/>
      <c r="E306" s="30"/>
      <c r="F306" s="30"/>
      <c r="G306" s="32"/>
      <c r="H306" s="32"/>
      <c r="I306" s="32"/>
      <c r="J306" s="32"/>
      <c r="K306" s="32"/>
      <c r="L306" s="32"/>
    </row>
    <row r="307" spans="2:12" s="29" customFormat="1" x14ac:dyDescent="0.25">
      <c r="B307" s="28"/>
      <c r="C307"/>
      <c r="E307" s="30"/>
      <c r="F307" s="30"/>
      <c r="G307" s="32"/>
      <c r="H307" s="32"/>
      <c r="I307" s="32"/>
      <c r="J307" s="32"/>
      <c r="K307" s="32"/>
      <c r="L307" s="32"/>
    </row>
    <row r="308" spans="2:12" s="29" customFormat="1" x14ac:dyDescent="0.25">
      <c r="B308" s="28"/>
      <c r="C308"/>
      <c r="E308" s="30"/>
      <c r="F308" s="30"/>
      <c r="G308" s="32"/>
      <c r="H308" s="32"/>
      <c r="I308" s="32"/>
      <c r="J308" s="32"/>
      <c r="K308" s="32"/>
      <c r="L308" s="32"/>
    </row>
    <row r="309" spans="2:12" s="29" customFormat="1" x14ac:dyDescent="0.25">
      <c r="B309" s="28"/>
      <c r="C309"/>
      <c r="E309" s="30"/>
      <c r="F309" s="30"/>
      <c r="G309" s="32"/>
      <c r="H309" s="32"/>
      <c r="I309" s="32"/>
      <c r="J309" s="32"/>
      <c r="K309" s="32"/>
      <c r="L309" s="32"/>
    </row>
    <row r="310" spans="2:12" s="29" customFormat="1" x14ac:dyDescent="0.25">
      <c r="B310" s="28"/>
      <c r="C310"/>
      <c r="E310" s="30"/>
      <c r="F310" s="30"/>
      <c r="G310" s="32"/>
      <c r="H310" s="32"/>
      <c r="I310" s="32"/>
      <c r="J310" s="32"/>
      <c r="K310" s="32"/>
      <c r="L310" s="32"/>
    </row>
    <row r="311" spans="2:12" s="29" customFormat="1" x14ac:dyDescent="0.25">
      <c r="B311" s="28"/>
      <c r="C311"/>
      <c r="E311" s="30"/>
      <c r="F311" s="30"/>
      <c r="G311" s="32"/>
      <c r="H311" s="32"/>
      <c r="I311" s="32"/>
      <c r="J311" s="32"/>
      <c r="K311" s="32"/>
      <c r="L311" s="32"/>
    </row>
    <row r="312" spans="2:12" s="29" customFormat="1" x14ac:dyDescent="0.25">
      <c r="B312" s="28"/>
      <c r="C312"/>
      <c r="E312" s="30"/>
      <c r="F312" s="30"/>
      <c r="G312" s="32"/>
      <c r="H312" s="32"/>
      <c r="I312" s="32"/>
      <c r="J312" s="32"/>
      <c r="K312" s="32"/>
      <c r="L312" s="32"/>
    </row>
    <row r="313" spans="2:12" s="29" customFormat="1" x14ac:dyDescent="0.25">
      <c r="B313" s="28"/>
      <c r="C313"/>
      <c r="E313" s="30"/>
      <c r="F313" s="30"/>
      <c r="G313" s="32"/>
      <c r="H313" s="32"/>
      <c r="I313" s="32"/>
      <c r="J313" s="32"/>
      <c r="K313" s="32"/>
      <c r="L313" s="32"/>
    </row>
    <row r="314" spans="2:12" s="29" customFormat="1" x14ac:dyDescent="0.25">
      <c r="B314" s="28"/>
      <c r="C314"/>
      <c r="E314" s="30"/>
      <c r="F314" s="30"/>
      <c r="G314" s="32"/>
      <c r="H314" s="32"/>
      <c r="I314" s="32"/>
      <c r="J314" s="32"/>
      <c r="K314" s="32"/>
      <c r="L314" s="32"/>
    </row>
    <row r="315" spans="2:12" s="29" customFormat="1" x14ac:dyDescent="0.25">
      <c r="B315" s="28"/>
      <c r="C315"/>
      <c r="E315" s="30"/>
      <c r="F315" s="30"/>
      <c r="G315" s="32"/>
      <c r="H315" s="32"/>
      <c r="I315" s="32"/>
      <c r="J315" s="32"/>
      <c r="K315" s="32"/>
      <c r="L315" s="32"/>
    </row>
    <row r="316" spans="2:12" s="29" customFormat="1" x14ac:dyDescent="0.25">
      <c r="B316" s="28"/>
      <c r="C316"/>
      <c r="E316" s="30"/>
      <c r="F316" s="30"/>
      <c r="G316" s="32"/>
      <c r="H316" s="32"/>
      <c r="I316" s="32"/>
      <c r="J316" s="32"/>
      <c r="K316" s="32"/>
      <c r="L316" s="32"/>
    </row>
    <row r="317" spans="2:12" s="29" customFormat="1" x14ac:dyDescent="0.25">
      <c r="B317" s="28"/>
      <c r="C317"/>
      <c r="E317" s="30"/>
      <c r="F317" s="30"/>
      <c r="G317" s="32"/>
      <c r="H317" s="32"/>
      <c r="I317" s="32"/>
      <c r="J317" s="32"/>
      <c r="K317" s="32"/>
      <c r="L317" s="32"/>
    </row>
    <row r="318" spans="2:12" s="29" customFormat="1" x14ac:dyDescent="0.25">
      <c r="B318" s="28"/>
      <c r="C318"/>
      <c r="E318" s="30"/>
      <c r="F318" s="30"/>
      <c r="G318" s="32"/>
      <c r="H318" s="32"/>
      <c r="I318" s="32"/>
      <c r="J318" s="32"/>
      <c r="K318" s="32"/>
      <c r="L318" s="32"/>
    </row>
    <row r="319" spans="2:12" s="29" customFormat="1" x14ac:dyDescent="0.25">
      <c r="B319" s="28"/>
      <c r="C319"/>
      <c r="E319" s="30"/>
      <c r="F319" s="30"/>
      <c r="G319" s="32"/>
      <c r="H319" s="32"/>
      <c r="I319" s="32"/>
      <c r="J319" s="32"/>
      <c r="K319" s="32"/>
      <c r="L319" s="32"/>
    </row>
    <row r="320" spans="2:12" s="29" customFormat="1" x14ac:dyDescent="0.25">
      <c r="B320" s="28"/>
      <c r="C320"/>
      <c r="E320" s="30"/>
      <c r="F320" s="30"/>
      <c r="G320" s="32"/>
      <c r="H320" s="32"/>
      <c r="I320" s="32"/>
      <c r="J320" s="32"/>
      <c r="K320" s="32"/>
      <c r="L320" s="32"/>
    </row>
    <row r="321" spans="2:12" s="29" customFormat="1" x14ac:dyDescent="0.25">
      <c r="B321" s="28"/>
      <c r="C321"/>
      <c r="E321" s="30"/>
      <c r="F321" s="30"/>
      <c r="G321" s="32"/>
      <c r="H321" s="32"/>
      <c r="I321" s="32"/>
      <c r="J321" s="32"/>
      <c r="K321" s="32"/>
      <c r="L321" s="32"/>
    </row>
    <row r="322" spans="2:12" s="29" customFormat="1" x14ac:dyDescent="0.25">
      <c r="B322" s="28"/>
      <c r="C322"/>
      <c r="E322" s="30"/>
      <c r="F322" s="30"/>
      <c r="G322" s="32"/>
      <c r="H322" s="32"/>
      <c r="I322" s="32"/>
      <c r="J322" s="32"/>
      <c r="K322" s="32"/>
      <c r="L322" s="32"/>
    </row>
    <row r="323" spans="2:12" s="29" customFormat="1" x14ac:dyDescent="0.25">
      <c r="B323" s="28"/>
      <c r="C323"/>
      <c r="E323" s="30"/>
      <c r="F323" s="30"/>
      <c r="G323" s="32"/>
      <c r="H323" s="32"/>
      <c r="I323" s="32"/>
      <c r="J323" s="32"/>
      <c r="K323" s="32"/>
      <c r="L323" s="32"/>
    </row>
    <row r="324" spans="2:12" s="29" customFormat="1" x14ac:dyDescent="0.25">
      <c r="B324" s="28"/>
      <c r="C324"/>
      <c r="E324" s="30"/>
      <c r="F324" s="30"/>
      <c r="G324" s="32"/>
      <c r="H324" s="32"/>
      <c r="I324" s="32"/>
      <c r="J324" s="32"/>
      <c r="K324" s="32"/>
      <c r="L324" s="32"/>
    </row>
    <row r="325" spans="2:12" s="29" customFormat="1" x14ac:dyDescent="0.25">
      <c r="B325" s="28"/>
      <c r="C325"/>
      <c r="E325" s="30"/>
      <c r="F325" s="30"/>
      <c r="G325" s="32"/>
      <c r="H325" s="32"/>
      <c r="I325" s="32"/>
      <c r="J325" s="32"/>
      <c r="K325" s="32"/>
      <c r="L325" s="32"/>
    </row>
    <row r="326" spans="2:12" s="29" customFormat="1" x14ac:dyDescent="0.25">
      <c r="B326" s="28"/>
      <c r="C326"/>
      <c r="E326" s="30"/>
      <c r="F326" s="30"/>
      <c r="G326" s="32"/>
      <c r="H326" s="32"/>
      <c r="I326" s="32"/>
      <c r="J326" s="32"/>
      <c r="K326" s="32"/>
      <c r="L326" s="32"/>
    </row>
    <row r="327" spans="2:12" s="29" customFormat="1" x14ac:dyDescent="0.25">
      <c r="B327" s="28"/>
      <c r="C327"/>
      <c r="E327" s="30"/>
      <c r="F327" s="30"/>
      <c r="G327" s="32"/>
      <c r="H327" s="32"/>
      <c r="I327" s="32"/>
      <c r="J327" s="32"/>
      <c r="K327" s="32"/>
      <c r="L327" s="32"/>
    </row>
    <row r="328" spans="2:12" s="29" customFormat="1" x14ac:dyDescent="0.25">
      <c r="B328" s="28"/>
      <c r="C328"/>
      <c r="E328" s="30"/>
      <c r="F328" s="30"/>
      <c r="G328" s="32"/>
      <c r="H328" s="32"/>
      <c r="I328" s="32"/>
      <c r="J328" s="32"/>
      <c r="K328" s="32"/>
      <c r="L328" s="32"/>
    </row>
    <row r="329" spans="2:12" s="29" customFormat="1" x14ac:dyDescent="0.25">
      <c r="B329" s="28"/>
      <c r="C329"/>
      <c r="E329" s="30"/>
      <c r="F329" s="30"/>
      <c r="G329" s="32"/>
      <c r="H329" s="32"/>
      <c r="I329" s="32"/>
      <c r="J329" s="32"/>
      <c r="K329" s="32"/>
      <c r="L329" s="32"/>
    </row>
    <row r="330" spans="2:12" s="29" customFormat="1" x14ac:dyDescent="0.25">
      <c r="B330" s="28"/>
      <c r="C330"/>
      <c r="E330" s="30"/>
      <c r="F330" s="30"/>
      <c r="G330" s="32"/>
      <c r="H330" s="32"/>
      <c r="I330" s="32"/>
      <c r="J330" s="32"/>
      <c r="K330" s="32"/>
      <c r="L330" s="32"/>
    </row>
    <row r="331" spans="2:12" s="29" customFormat="1" x14ac:dyDescent="0.25">
      <c r="B331" s="28"/>
      <c r="C331"/>
      <c r="E331" s="30"/>
      <c r="F331" s="30"/>
      <c r="G331" s="32"/>
      <c r="H331" s="32"/>
      <c r="I331" s="32"/>
      <c r="J331" s="32"/>
      <c r="K331" s="32"/>
      <c r="L331" s="32"/>
    </row>
    <row r="332" spans="2:12" s="29" customFormat="1" x14ac:dyDescent="0.25">
      <c r="B332" s="28"/>
      <c r="C332"/>
      <c r="E332" s="30"/>
      <c r="F332" s="30"/>
      <c r="G332" s="32"/>
      <c r="H332" s="32"/>
      <c r="I332" s="32"/>
      <c r="J332" s="32"/>
      <c r="K332" s="32"/>
      <c r="L332" s="32"/>
    </row>
    <row r="333" spans="2:12" s="29" customFormat="1" x14ac:dyDescent="0.25">
      <c r="B333" s="28"/>
      <c r="C333"/>
      <c r="E333" s="30"/>
      <c r="F333" s="30"/>
      <c r="G333" s="32"/>
      <c r="H333" s="32"/>
      <c r="I333" s="32"/>
      <c r="J333" s="32"/>
      <c r="K333" s="32"/>
      <c r="L333" s="32"/>
    </row>
    <row r="334" spans="2:12" s="29" customFormat="1" x14ac:dyDescent="0.25">
      <c r="B334" s="28"/>
      <c r="C334"/>
      <c r="E334" s="30"/>
      <c r="F334" s="30"/>
      <c r="G334" s="32"/>
      <c r="H334" s="32"/>
      <c r="I334" s="32"/>
      <c r="J334" s="32"/>
      <c r="K334" s="32"/>
      <c r="L334" s="32"/>
    </row>
    <row r="335" spans="2:12" s="29" customFormat="1" x14ac:dyDescent="0.25">
      <c r="B335" s="28"/>
      <c r="C335"/>
      <c r="E335" s="30"/>
      <c r="F335" s="30"/>
      <c r="G335" s="32"/>
      <c r="H335" s="32"/>
      <c r="I335" s="32"/>
      <c r="J335" s="32"/>
      <c r="K335" s="32"/>
      <c r="L335" s="32"/>
    </row>
    <row r="336" spans="2:12" s="29" customFormat="1" x14ac:dyDescent="0.25">
      <c r="B336" s="28"/>
      <c r="C336"/>
      <c r="E336" s="30"/>
      <c r="F336" s="30"/>
      <c r="G336" s="32"/>
      <c r="H336" s="32"/>
      <c r="I336" s="32"/>
      <c r="J336" s="32"/>
      <c r="K336" s="32"/>
      <c r="L336" s="32"/>
    </row>
    <row r="337" spans="2:12" s="29" customFormat="1" x14ac:dyDescent="0.25">
      <c r="B337" s="28"/>
      <c r="C337"/>
      <c r="E337" s="30"/>
      <c r="F337" s="30"/>
      <c r="G337" s="32"/>
      <c r="H337" s="32"/>
      <c r="I337" s="32"/>
      <c r="J337" s="32"/>
      <c r="K337" s="32"/>
      <c r="L337" s="32"/>
    </row>
    <row r="338" spans="2:12" s="29" customFormat="1" x14ac:dyDescent="0.25">
      <c r="B338" s="28"/>
      <c r="C338"/>
      <c r="E338" s="30"/>
      <c r="F338" s="30"/>
      <c r="G338" s="32"/>
      <c r="H338" s="32"/>
      <c r="I338" s="32"/>
      <c r="J338" s="32"/>
      <c r="K338" s="32"/>
      <c r="L338" s="32"/>
    </row>
    <row r="339" spans="2:12" s="29" customFormat="1" x14ac:dyDescent="0.25">
      <c r="B339" s="28"/>
      <c r="C339"/>
      <c r="E339" s="30"/>
      <c r="F339" s="30"/>
      <c r="G339" s="32"/>
      <c r="H339" s="32"/>
      <c r="I339" s="32"/>
      <c r="J339" s="32"/>
      <c r="K339" s="32"/>
      <c r="L339" s="32"/>
    </row>
    <row r="340" spans="2:12" s="29" customFormat="1" x14ac:dyDescent="0.25">
      <c r="B340" s="28"/>
      <c r="C340"/>
      <c r="E340" s="30"/>
      <c r="F340" s="30"/>
      <c r="G340" s="32"/>
      <c r="H340" s="32"/>
      <c r="I340" s="32"/>
      <c r="J340" s="32"/>
      <c r="K340" s="32"/>
      <c r="L340" s="32"/>
    </row>
    <row r="341" spans="2:12" s="29" customFormat="1" x14ac:dyDescent="0.25">
      <c r="B341" s="28"/>
      <c r="C341"/>
      <c r="E341" s="30"/>
      <c r="F341" s="30"/>
      <c r="G341" s="32"/>
      <c r="H341" s="32"/>
      <c r="I341" s="32"/>
      <c r="J341" s="32"/>
      <c r="K341" s="32"/>
      <c r="L341" s="32"/>
    </row>
    <row r="342" spans="2:12" s="29" customFormat="1" x14ac:dyDescent="0.25">
      <c r="B342" s="28"/>
      <c r="C342"/>
      <c r="E342" s="30"/>
      <c r="F342" s="30"/>
      <c r="G342" s="32"/>
      <c r="H342" s="32"/>
      <c r="I342" s="32"/>
      <c r="J342" s="32"/>
      <c r="K342" s="32"/>
      <c r="L342" s="32"/>
    </row>
    <row r="343" spans="2:12" s="29" customFormat="1" x14ac:dyDescent="0.25">
      <c r="B343" s="28"/>
      <c r="C343"/>
      <c r="E343" s="30"/>
      <c r="F343" s="30"/>
      <c r="G343" s="32"/>
      <c r="H343" s="32"/>
      <c r="I343" s="32"/>
      <c r="J343" s="32"/>
      <c r="K343" s="32"/>
      <c r="L343" s="32"/>
    </row>
    <row r="344" spans="2:12" s="29" customFormat="1" x14ac:dyDescent="0.25">
      <c r="B344" s="28"/>
      <c r="C344"/>
      <c r="E344" s="30"/>
      <c r="F344" s="30"/>
      <c r="G344" s="32"/>
      <c r="H344" s="32"/>
      <c r="I344" s="32"/>
      <c r="J344" s="32"/>
      <c r="K344" s="32"/>
      <c r="L344" s="32"/>
    </row>
    <row r="345" spans="2:12" s="29" customFormat="1" x14ac:dyDescent="0.25">
      <c r="B345" s="28"/>
      <c r="C345"/>
      <c r="E345" s="30"/>
      <c r="F345" s="30"/>
      <c r="G345" s="32"/>
      <c r="H345" s="32"/>
      <c r="I345" s="32"/>
      <c r="J345" s="32"/>
      <c r="K345" s="32"/>
      <c r="L345" s="32"/>
    </row>
    <row r="346" spans="2:12" s="29" customFormat="1" x14ac:dyDescent="0.25">
      <c r="B346" s="28"/>
      <c r="C346"/>
      <c r="E346" s="30"/>
      <c r="F346" s="30"/>
      <c r="G346" s="32"/>
      <c r="H346" s="32"/>
      <c r="I346" s="32"/>
      <c r="J346" s="32"/>
      <c r="K346" s="32"/>
      <c r="L346" s="32"/>
    </row>
    <row r="347" spans="2:12" s="29" customFormat="1" x14ac:dyDescent="0.25">
      <c r="B347" s="28"/>
      <c r="C347"/>
      <c r="E347" s="30"/>
      <c r="F347" s="30"/>
      <c r="G347" s="32"/>
      <c r="H347" s="32"/>
      <c r="I347" s="32"/>
      <c r="J347" s="32"/>
      <c r="K347" s="32"/>
      <c r="L347" s="32"/>
    </row>
    <row r="348" spans="2:12" s="29" customFormat="1" x14ac:dyDescent="0.25">
      <c r="B348" s="28"/>
      <c r="C348"/>
      <c r="E348" s="30"/>
      <c r="F348" s="30"/>
      <c r="G348" s="32"/>
      <c r="H348" s="32"/>
      <c r="I348" s="32"/>
      <c r="J348" s="32"/>
      <c r="K348" s="32"/>
      <c r="L348" s="32"/>
    </row>
    <row r="349" spans="2:12" s="29" customFormat="1" x14ac:dyDescent="0.25">
      <c r="B349" s="28"/>
      <c r="C349"/>
      <c r="E349" s="30"/>
      <c r="F349" s="30"/>
      <c r="G349" s="32"/>
      <c r="H349" s="32"/>
      <c r="I349" s="32"/>
      <c r="J349" s="32"/>
      <c r="K349" s="32"/>
      <c r="L349" s="32"/>
    </row>
    <row r="350" spans="2:12" s="29" customFormat="1" x14ac:dyDescent="0.25">
      <c r="B350" s="28"/>
      <c r="C350"/>
      <c r="E350" s="30"/>
      <c r="F350" s="30"/>
      <c r="G350" s="32"/>
      <c r="H350" s="32"/>
      <c r="I350" s="32"/>
      <c r="J350" s="32"/>
      <c r="K350" s="32"/>
      <c r="L350" s="32"/>
    </row>
    <row r="351" spans="2:12" s="29" customFormat="1" x14ac:dyDescent="0.25">
      <c r="B351" s="28"/>
      <c r="C351"/>
      <c r="E351" s="30"/>
      <c r="F351" s="30"/>
      <c r="G351" s="32"/>
      <c r="H351" s="32"/>
      <c r="I351" s="32"/>
      <c r="J351" s="32"/>
      <c r="K351" s="32"/>
      <c r="L351" s="32"/>
    </row>
    <row r="352" spans="2:12" s="29" customFormat="1" x14ac:dyDescent="0.25">
      <c r="B352" s="28"/>
      <c r="C352"/>
      <c r="E352" s="30"/>
      <c r="F352" s="30"/>
      <c r="G352" s="32"/>
      <c r="H352" s="32"/>
      <c r="I352" s="32"/>
      <c r="J352" s="32"/>
      <c r="K352" s="32"/>
      <c r="L352" s="32"/>
    </row>
    <row r="353" spans="2:12" s="29" customFormat="1" x14ac:dyDescent="0.25">
      <c r="B353" s="28"/>
      <c r="C353"/>
      <c r="E353" s="30"/>
      <c r="F353" s="30"/>
      <c r="G353" s="32"/>
      <c r="H353" s="32"/>
      <c r="I353" s="32"/>
      <c r="J353" s="32"/>
      <c r="K353" s="32"/>
      <c r="L353" s="32"/>
    </row>
    <row r="354" spans="2:12" s="29" customFormat="1" x14ac:dyDescent="0.25">
      <c r="B354" s="28"/>
      <c r="C354"/>
      <c r="E354" s="30"/>
      <c r="F354" s="30"/>
      <c r="G354" s="32"/>
      <c r="H354" s="32"/>
      <c r="I354" s="32"/>
      <c r="J354" s="32"/>
      <c r="K354" s="32"/>
      <c r="L354" s="32"/>
    </row>
    <row r="355" spans="2:12" s="29" customFormat="1" x14ac:dyDescent="0.25">
      <c r="B355" s="28"/>
      <c r="C355"/>
      <c r="E355" s="30"/>
      <c r="F355" s="30"/>
      <c r="G355" s="32"/>
      <c r="H355" s="32"/>
      <c r="I355" s="32"/>
      <c r="J355" s="32"/>
      <c r="K355" s="32"/>
      <c r="L355" s="32"/>
    </row>
    <row r="356" spans="2:12" s="29" customFormat="1" x14ac:dyDescent="0.25">
      <c r="B356" s="28"/>
      <c r="C356"/>
      <c r="E356" s="30"/>
      <c r="F356" s="30"/>
      <c r="G356" s="32"/>
      <c r="H356" s="32"/>
      <c r="I356" s="32"/>
      <c r="J356" s="32"/>
      <c r="K356" s="32"/>
      <c r="L356" s="32"/>
    </row>
    <row r="357" spans="2:12" s="29" customFormat="1" x14ac:dyDescent="0.25">
      <c r="B357" s="28"/>
      <c r="C357"/>
      <c r="E357" s="30"/>
      <c r="F357" s="30"/>
      <c r="G357" s="32"/>
      <c r="H357" s="32"/>
      <c r="I357" s="32"/>
      <c r="J357" s="32"/>
      <c r="K357" s="32"/>
      <c r="L357" s="32"/>
    </row>
    <row r="358" spans="2:12" s="29" customFormat="1" x14ac:dyDescent="0.25">
      <c r="B358" s="28"/>
      <c r="C358"/>
      <c r="E358" s="30"/>
      <c r="F358" s="30"/>
      <c r="G358" s="32"/>
      <c r="H358" s="32"/>
      <c r="I358" s="32"/>
      <c r="J358" s="32"/>
      <c r="K358" s="32"/>
      <c r="L358" s="32"/>
    </row>
    <row r="359" spans="2:12" s="29" customFormat="1" x14ac:dyDescent="0.25">
      <c r="B359" s="28"/>
      <c r="C359"/>
      <c r="E359" s="30"/>
      <c r="F359" s="30"/>
      <c r="G359" s="32"/>
      <c r="H359" s="32"/>
      <c r="I359" s="32"/>
      <c r="J359" s="32"/>
      <c r="K359" s="32"/>
      <c r="L359" s="32"/>
    </row>
    <row r="360" spans="2:12" s="29" customFormat="1" x14ac:dyDescent="0.25">
      <c r="B360" s="28"/>
      <c r="C360"/>
      <c r="E360" s="30"/>
      <c r="F360" s="30"/>
      <c r="G360" s="32"/>
      <c r="H360" s="32"/>
      <c r="I360" s="32"/>
      <c r="J360" s="32"/>
      <c r="K360" s="32"/>
      <c r="L360" s="32"/>
    </row>
    <row r="361" spans="2:12" s="29" customFormat="1" x14ac:dyDescent="0.25">
      <c r="B361" s="28"/>
      <c r="C361"/>
      <c r="E361" s="30"/>
      <c r="F361" s="30"/>
      <c r="G361" s="32"/>
      <c r="H361" s="32"/>
      <c r="I361" s="32"/>
      <c r="J361" s="32"/>
      <c r="K361" s="32"/>
      <c r="L361" s="32"/>
    </row>
    <row r="362" spans="2:12" s="29" customFormat="1" x14ac:dyDescent="0.25">
      <c r="B362" s="28"/>
      <c r="C362"/>
      <c r="E362" s="30"/>
      <c r="F362" s="30"/>
      <c r="G362" s="32"/>
      <c r="H362" s="32"/>
      <c r="I362" s="32"/>
      <c r="J362" s="32"/>
      <c r="K362" s="32"/>
      <c r="L362" s="32"/>
    </row>
    <row r="363" spans="2:12" s="29" customFormat="1" x14ac:dyDescent="0.25">
      <c r="B363" s="28"/>
      <c r="C363"/>
      <c r="E363" s="30"/>
      <c r="F363" s="30"/>
      <c r="G363" s="32"/>
      <c r="H363" s="32"/>
      <c r="I363" s="32"/>
      <c r="J363" s="32"/>
      <c r="K363" s="32"/>
      <c r="L363" s="32"/>
    </row>
    <row r="364" spans="2:12" s="29" customFormat="1" x14ac:dyDescent="0.25">
      <c r="B364" s="28"/>
      <c r="C364"/>
      <c r="E364" s="30"/>
      <c r="F364" s="30"/>
      <c r="G364" s="32"/>
      <c r="H364" s="32"/>
      <c r="I364" s="32"/>
      <c r="J364" s="32"/>
      <c r="K364" s="32"/>
      <c r="L364" s="32"/>
    </row>
    <row r="365" spans="2:12" s="29" customFormat="1" x14ac:dyDescent="0.25">
      <c r="B365" s="28"/>
      <c r="C365"/>
      <c r="E365" s="30"/>
      <c r="F365" s="30"/>
      <c r="G365" s="32"/>
      <c r="H365" s="32"/>
      <c r="I365" s="32"/>
      <c r="J365" s="32"/>
      <c r="K365" s="32"/>
      <c r="L365" s="32"/>
    </row>
    <row r="366" spans="2:12" s="29" customFormat="1" x14ac:dyDescent="0.25">
      <c r="B366" s="28"/>
      <c r="C366"/>
      <c r="E366" s="30"/>
      <c r="F366" s="30"/>
      <c r="G366" s="32"/>
      <c r="H366" s="32"/>
      <c r="I366" s="32"/>
      <c r="J366" s="32"/>
      <c r="K366" s="32"/>
      <c r="L366" s="32"/>
    </row>
    <row r="367" spans="2:12" s="29" customFormat="1" x14ac:dyDescent="0.25">
      <c r="B367" s="28"/>
      <c r="C367"/>
      <c r="E367" s="30"/>
      <c r="F367" s="30"/>
      <c r="G367" s="32"/>
      <c r="H367" s="32"/>
      <c r="I367" s="32"/>
      <c r="J367" s="32"/>
      <c r="K367" s="32"/>
      <c r="L367" s="32"/>
    </row>
    <row r="368" spans="2:12" s="29" customFormat="1" x14ac:dyDescent="0.25">
      <c r="B368" s="28"/>
      <c r="C368"/>
      <c r="E368" s="30"/>
      <c r="F368" s="30"/>
      <c r="G368" s="32"/>
      <c r="H368" s="32"/>
      <c r="I368" s="32"/>
      <c r="J368" s="32"/>
      <c r="K368" s="32"/>
      <c r="L368" s="32"/>
    </row>
    <row r="369" spans="2:12" s="29" customFormat="1" x14ac:dyDescent="0.25">
      <c r="B369" s="28"/>
      <c r="C369"/>
      <c r="E369" s="30"/>
      <c r="F369" s="30"/>
      <c r="G369" s="32"/>
      <c r="H369" s="32"/>
      <c r="I369" s="32"/>
      <c r="J369" s="32"/>
      <c r="K369" s="32"/>
      <c r="L369" s="32"/>
    </row>
    <row r="370" spans="2:12" s="29" customFormat="1" x14ac:dyDescent="0.25">
      <c r="B370" s="28"/>
      <c r="C370"/>
      <c r="E370" s="30"/>
      <c r="F370" s="30"/>
      <c r="G370" s="32"/>
      <c r="H370" s="32"/>
      <c r="I370" s="32"/>
      <c r="J370" s="32"/>
      <c r="K370" s="32"/>
      <c r="L370" s="32"/>
    </row>
    <row r="371" spans="2:12" s="29" customFormat="1" x14ac:dyDescent="0.25">
      <c r="B371" s="28"/>
      <c r="C371"/>
      <c r="E371" s="30"/>
      <c r="F371" s="30"/>
      <c r="G371" s="32"/>
      <c r="H371" s="32"/>
      <c r="I371" s="32"/>
      <c r="J371" s="32"/>
      <c r="K371" s="32"/>
      <c r="L371" s="32"/>
    </row>
    <row r="372" spans="2:12" s="29" customFormat="1" x14ac:dyDescent="0.25">
      <c r="B372" s="28"/>
      <c r="C372"/>
      <c r="E372" s="30"/>
      <c r="F372" s="30"/>
      <c r="G372" s="32"/>
      <c r="H372" s="32"/>
      <c r="I372" s="32"/>
      <c r="J372" s="32"/>
      <c r="K372" s="32"/>
      <c r="L372" s="32"/>
    </row>
    <row r="373" spans="2:12" s="29" customFormat="1" x14ac:dyDescent="0.25">
      <c r="B373" s="28"/>
      <c r="C373"/>
      <c r="E373" s="30"/>
      <c r="F373" s="30"/>
      <c r="G373" s="32"/>
      <c r="H373" s="32"/>
      <c r="I373" s="32"/>
      <c r="J373" s="32"/>
      <c r="K373" s="32"/>
      <c r="L373" s="32"/>
    </row>
    <row r="374" spans="2:12" s="29" customFormat="1" x14ac:dyDescent="0.25">
      <c r="B374" s="28"/>
      <c r="C374"/>
      <c r="E374" s="30"/>
      <c r="F374" s="30"/>
      <c r="G374" s="32"/>
      <c r="H374" s="32"/>
      <c r="I374" s="32"/>
      <c r="J374" s="32"/>
      <c r="K374" s="32"/>
      <c r="L374" s="32"/>
    </row>
    <row r="375" spans="2:12" s="29" customFormat="1" x14ac:dyDescent="0.25">
      <c r="B375" s="28"/>
      <c r="C375"/>
      <c r="E375" s="30"/>
      <c r="F375" s="30"/>
      <c r="G375" s="32"/>
      <c r="H375" s="32"/>
      <c r="I375" s="32"/>
      <c r="J375" s="32"/>
      <c r="K375" s="32"/>
      <c r="L375" s="32"/>
    </row>
    <row r="376" spans="2:12" s="29" customFormat="1" x14ac:dyDescent="0.25">
      <c r="B376" s="28"/>
      <c r="C376"/>
      <c r="E376" s="30"/>
      <c r="F376" s="30"/>
      <c r="G376" s="32"/>
      <c r="H376" s="32"/>
      <c r="I376" s="32"/>
      <c r="J376" s="32"/>
      <c r="K376" s="32"/>
      <c r="L376" s="32"/>
    </row>
    <row r="377" spans="2:12" s="29" customFormat="1" x14ac:dyDescent="0.25">
      <c r="B377" s="28"/>
      <c r="C377"/>
      <c r="E377" s="30"/>
      <c r="F377" s="30"/>
      <c r="G377" s="32"/>
      <c r="H377" s="32"/>
      <c r="I377" s="32"/>
      <c r="J377" s="32"/>
      <c r="K377" s="32"/>
      <c r="L377" s="32"/>
    </row>
    <row r="378" spans="2:12" s="29" customFormat="1" x14ac:dyDescent="0.25">
      <c r="B378" s="28"/>
      <c r="C378"/>
      <c r="E378" s="30"/>
      <c r="F378" s="30"/>
      <c r="G378" s="32"/>
      <c r="H378" s="32"/>
      <c r="I378" s="32"/>
      <c r="J378" s="32"/>
      <c r="K378" s="32"/>
      <c r="L378" s="32"/>
    </row>
    <row r="379" spans="2:12" s="29" customFormat="1" x14ac:dyDescent="0.25">
      <c r="B379" s="28"/>
      <c r="C379"/>
      <c r="E379" s="30"/>
      <c r="F379" s="30"/>
      <c r="G379" s="32"/>
      <c r="H379" s="32"/>
      <c r="I379" s="32"/>
      <c r="J379" s="32"/>
      <c r="K379" s="32"/>
      <c r="L379" s="32"/>
    </row>
    <row r="380" spans="2:12" s="29" customFormat="1" x14ac:dyDescent="0.25">
      <c r="B380" s="28"/>
      <c r="C380"/>
      <c r="E380" s="30"/>
      <c r="F380" s="30"/>
      <c r="G380" s="32"/>
      <c r="H380" s="32"/>
      <c r="I380" s="32"/>
      <c r="J380" s="32"/>
      <c r="K380" s="32"/>
      <c r="L380" s="32"/>
    </row>
    <row r="381" spans="2:12" s="29" customFormat="1" x14ac:dyDescent="0.25">
      <c r="B381" s="28"/>
      <c r="C381"/>
      <c r="E381" s="30"/>
      <c r="F381" s="30"/>
      <c r="G381" s="32"/>
      <c r="H381" s="32"/>
      <c r="I381" s="32"/>
      <c r="J381" s="32"/>
      <c r="K381" s="32"/>
      <c r="L381" s="32"/>
    </row>
    <row r="382" spans="2:12" s="29" customFormat="1" x14ac:dyDescent="0.25">
      <c r="B382" s="28"/>
      <c r="C382"/>
      <c r="E382" s="30"/>
      <c r="F382" s="30"/>
      <c r="G382" s="32"/>
      <c r="H382" s="32"/>
      <c r="I382" s="32"/>
      <c r="J382" s="32"/>
      <c r="K382" s="32"/>
      <c r="L382" s="32"/>
    </row>
    <row r="383" spans="2:12" s="29" customFormat="1" x14ac:dyDescent="0.25">
      <c r="B383" s="28"/>
      <c r="C383"/>
      <c r="E383" s="30"/>
      <c r="F383" s="30"/>
      <c r="G383" s="32"/>
      <c r="H383" s="32"/>
      <c r="I383" s="32"/>
      <c r="J383" s="32"/>
      <c r="K383" s="32"/>
      <c r="L383" s="32"/>
    </row>
    <row r="384" spans="2:12" s="29" customFormat="1" x14ac:dyDescent="0.25">
      <c r="B384" s="28"/>
      <c r="C384"/>
      <c r="E384" s="30"/>
      <c r="F384" s="30"/>
      <c r="G384" s="32"/>
      <c r="H384" s="32"/>
      <c r="I384" s="32"/>
      <c r="J384" s="32"/>
      <c r="K384" s="32"/>
      <c r="L384" s="32"/>
    </row>
    <row r="385" spans="2:12" s="29" customFormat="1" x14ac:dyDescent="0.25">
      <c r="B385" s="28"/>
      <c r="C385"/>
      <c r="E385" s="30"/>
      <c r="F385" s="30"/>
      <c r="G385" s="32"/>
      <c r="H385" s="32"/>
      <c r="I385" s="32"/>
      <c r="J385" s="32"/>
      <c r="K385" s="32"/>
      <c r="L385" s="32"/>
    </row>
    <row r="386" spans="2:12" s="29" customFormat="1" x14ac:dyDescent="0.25">
      <c r="B386" s="28"/>
      <c r="C386"/>
      <c r="E386" s="30"/>
      <c r="F386" s="30"/>
      <c r="G386" s="32"/>
      <c r="H386" s="32"/>
      <c r="I386" s="32"/>
      <c r="J386" s="32"/>
      <c r="K386" s="32"/>
      <c r="L386" s="32"/>
    </row>
    <row r="387" spans="2:12" s="29" customFormat="1" x14ac:dyDescent="0.25">
      <c r="B387" s="28"/>
      <c r="C387"/>
      <c r="E387" s="30"/>
      <c r="F387" s="30"/>
      <c r="G387" s="32"/>
      <c r="H387" s="32"/>
      <c r="I387" s="32"/>
      <c r="J387" s="32"/>
      <c r="K387" s="32"/>
      <c r="L387" s="32"/>
    </row>
    <row r="388" spans="2:12" s="29" customFormat="1" x14ac:dyDescent="0.25">
      <c r="B388" s="28"/>
      <c r="C388"/>
      <c r="E388" s="30"/>
      <c r="F388" s="30"/>
      <c r="G388" s="32"/>
      <c r="H388" s="32"/>
      <c r="I388" s="32"/>
      <c r="J388" s="32"/>
      <c r="K388" s="32"/>
      <c r="L388" s="32"/>
    </row>
    <row r="389" spans="2:12" s="29" customFormat="1" x14ac:dyDescent="0.25">
      <c r="B389" s="28"/>
      <c r="C389"/>
      <c r="E389" s="30"/>
      <c r="F389" s="30"/>
      <c r="G389" s="32"/>
      <c r="H389" s="32"/>
      <c r="I389" s="32"/>
      <c r="J389" s="32"/>
      <c r="K389" s="32"/>
      <c r="L389" s="32"/>
    </row>
    <row r="390" spans="2:12" s="29" customFormat="1" x14ac:dyDescent="0.25">
      <c r="B390" s="28"/>
      <c r="C390"/>
      <c r="E390" s="30"/>
      <c r="F390" s="30"/>
      <c r="G390" s="32"/>
      <c r="H390" s="32"/>
      <c r="I390" s="32"/>
      <c r="J390" s="32"/>
      <c r="K390" s="32"/>
      <c r="L390" s="32"/>
    </row>
    <row r="391" spans="2:12" s="29" customFormat="1" x14ac:dyDescent="0.25">
      <c r="B391" s="28"/>
      <c r="C391"/>
      <c r="E391" s="30"/>
      <c r="F391" s="30"/>
      <c r="G391" s="32"/>
      <c r="H391" s="32"/>
      <c r="I391" s="32"/>
      <c r="J391" s="32"/>
      <c r="K391" s="32"/>
      <c r="L391" s="32"/>
    </row>
    <row r="392" spans="2:12" s="29" customFormat="1" x14ac:dyDescent="0.25">
      <c r="B392" s="28"/>
      <c r="C392"/>
      <c r="E392" s="30"/>
      <c r="F392" s="30"/>
      <c r="G392" s="32"/>
      <c r="H392" s="32"/>
      <c r="I392" s="32"/>
      <c r="J392" s="32"/>
      <c r="K392" s="32"/>
      <c r="L392" s="32"/>
    </row>
    <row r="393" spans="2:12" s="29" customFormat="1" x14ac:dyDescent="0.25">
      <c r="B393" s="28"/>
      <c r="C393"/>
      <c r="E393" s="30"/>
      <c r="F393" s="30"/>
      <c r="G393" s="32"/>
      <c r="H393" s="32"/>
      <c r="I393" s="32"/>
      <c r="J393" s="32"/>
      <c r="K393" s="32"/>
      <c r="L393" s="32"/>
    </row>
    <row r="394" spans="2:12" s="29" customFormat="1" x14ac:dyDescent="0.25">
      <c r="B394" s="28"/>
      <c r="C394"/>
      <c r="E394" s="30"/>
      <c r="F394" s="30"/>
      <c r="G394" s="32"/>
      <c r="H394" s="32"/>
      <c r="I394" s="32"/>
      <c r="J394" s="32"/>
      <c r="K394" s="32"/>
      <c r="L394" s="32"/>
    </row>
    <row r="395" spans="2:12" s="29" customFormat="1" x14ac:dyDescent="0.25">
      <c r="B395" s="28"/>
      <c r="C395"/>
      <c r="E395" s="30"/>
      <c r="F395" s="30"/>
      <c r="G395" s="32"/>
      <c r="H395" s="32"/>
      <c r="I395" s="32"/>
      <c r="J395" s="32"/>
      <c r="K395" s="32"/>
      <c r="L395" s="32"/>
    </row>
    <row r="396" spans="2:12" s="29" customFormat="1" x14ac:dyDescent="0.25">
      <c r="B396" s="28"/>
      <c r="C396"/>
      <c r="E396" s="30"/>
      <c r="F396" s="30"/>
      <c r="G396" s="32"/>
      <c r="H396" s="32"/>
      <c r="I396" s="32"/>
      <c r="J396" s="32"/>
      <c r="K396" s="32"/>
      <c r="L396" s="32"/>
    </row>
    <row r="397" spans="2:12" s="29" customFormat="1" x14ac:dyDescent="0.25">
      <c r="B397" s="28"/>
      <c r="C397"/>
      <c r="E397" s="30"/>
      <c r="F397" s="30"/>
      <c r="G397" s="32"/>
      <c r="H397" s="32"/>
      <c r="I397" s="32"/>
      <c r="J397" s="32"/>
      <c r="K397" s="32"/>
      <c r="L397" s="32"/>
    </row>
    <row r="398" spans="2:12" s="29" customFormat="1" x14ac:dyDescent="0.25">
      <c r="B398" s="28"/>
      <c r="C398"/>
      <c r="E398" s="30"/>
      <c r="F398" s="30"/>
      <c r="G398" s="32"/>
      <c r="H398" s="32"/>
      <c r="I398" s="32"/>
      <c r="J398" s="32"/>
      <c r="K398" s="32"/>
      <c r="L398" s="32"/>
    </row>
    <row r="399" spans="2:12" s="29" customFormat="1" x14ac:dyDescent="0.25">
      <c r="B399" s="28"/>
      <c r="C399"/>
      <c r="E399" s="30"/>
      <c r="F399" s="30"/>
      <c r="G399" s="32"/>
      <c r="H399" s="32"/>
      <c r="I399" s="32"/>
      <c r="J399" s="32"/>
      <c r="K399" s="32"/>
      <c r="L399" s="32"/>
    </row>
    <row r="400" spans="2:12" s="29" customFormat="1" x14ac:dyDescent="0.25">
      <c r="B400" s="28"/>
      <c r="C400"/>
      <c r="E400" s="30"/>
      <c r="F400" s="30"/>
      <c r="G400" s="32"/>
      <c r="H400" s="32"/>
      <c r="I400" s="32"/>
      <c r="J400" s="32"/>
      <c r="K400" s="32"/>
      <c r="L400" s="32"/>
    </row>
    <row r="401" spans="2:12" s="29" customFormat="1" x14ac:dyDescent="0.25">
      <c r="B401" s="28"/>
      <c r="C401"/>
      <c r="E401" s="30"/>
      <c r="F401" s="30"/>
      <c r="G401" s="32"/>
      <c r="H401" s="32"/>
      <c r="I401" s="32"/>
      <c r="J401" s="32"/>
      <c r="K401" s="32"/>
      <c r="L401" s="32"/>
    </row>
    <row r="402" spans="2:12" s="29" customFormat="1" x14ac:dyDescent="0.25">
      <c r="B402" s="28"/>
      <c r="C402"/>
      <c r="E402" s="30"/>
      <c r="F402" s="30"/>
      <c r="G402" s="32"/>
      <c r="H402" s="32"/>
      <c r="I402" s="32"/>
      <c r="J402" s="32"/>
      <c r="K402" s="32"/>
      <c r="L402" s="32"/>
    </row>
    <row r="403" spans="2:12" s="29" customFormat="1" x14ac:dyDescent="0.25">
      <c r="B403" s="28"/>
      <c r="C403"/>
      <c r="E403" s="30"/>
      <c r="F403" s="30"/>
      <c r="G403" s="32"/>
      <c r="H403" s="32"/>
      <c r="I403" s="32"/>
      <c r="J403" s="32"/>
      <c r="K403" s="32"/>
      <c r="L403" s="32"/>
    </row>
    <row r="404" spans="2:12" s="29" customFormat="1" x14ac:dyDescent="0.25">
      <c r="B404" s="28"/>
      <c r="C404"/>
      <c r="E404" s="30"/>
      <c r="F404" s="30"/>
      <c r="G404" s="32"/>
      <c r="H404" s="32"/>
      <c r="I404" s="32"/>
      <c r="J404" s="32"/>
      <c r="K404" s="32"/>
      <c r="L404" s="32"/>
    </row>
    <row r="405" spans="2:12" s="29" customFormat="1" x14ac:dyDescent="0.25">
      <c r="B405" s="28"/>
      <c r="C405"/>
      <c r="E405" s="30"/>
      <c r="F405" s="30"/>
      <c r="G405" s="32"/>
      <c r="H405" s="32"/>
      <c r="I405" s="32"/>
      <c r="J405" s="32"/>
      <c r="K405" s="32"/>
      <c r="L405" s="32"/>
    </row>
    <row r="406" spans="2:12" s="29" customFormat="1" x14ac:dyDescent="0.25">
      <c r="B406" s="28"/>
      <c r="C406"/>
      <c r="E406" s="30"/>
      <c r="F406" s="30"/>
      <c r="G406" s="32"/>
      <c r="H406" s="32"/>
      <c r="I406" s="32"/>
      <c r="J406" s="32"/>
      <c r="K406" s="32"/>
      <c r="L406" s="32"/>
    </row>
    <row r="407" spans="2:12" s="29" customFormat="1" x14ac:dyDescent="0.25">
      <c r="B407" s="28"/>
      <c r="C407"/>
      <c r="E407" s="30"/>
      <c r="F407" s="30"/>
      <c r="G407" s="32"/>
      <c r="H407" s="32"/>
      <c r="I407" s="32"/>
      <c r="J407" s="32"/>
      <c r="K407" s="32"/>
      <c r="L407" s="32"/>
    </row>
    <row r="408" spans="2:12" s="29" customFormat="1" x14ac:dyDescent="0.25">
      <c r="B408" s="28"/>
      <c r="C408"/>
      <c r="E408" s="30"/>
      <c r="F408" s="30"/>
      <c r="G408" s="32"/>
      <c r="H408" s="32"/>
      <c r="I408" s="32"/>
      <c r="J408" s="32"/>
      <c r="K408" s="32"/>
      <c r="L408" s="32"/>
    </row>
    <row r="409" spans="2:12" s="29" customFormat="1" x14ac:dyDescent="0.25">
      <c r="B409" s="28"/>
      <c r="C409"/>
      <c r="E409" s="30"/>
      <c r="F409" s="30"/>
      <c r="G409" s="32"/>
      <c r="H409" s="32"/>
      <c r="I409" s="32"/>
      <c r="J409" s="32"/>
      <c r="K409" s="32"/>
      <c r="L409" s="32"/>
    </row>
    <row r="410" spans="2:12" s="29" customFormat="1" x14ac:dyDescent="0.25">
      <c r="B410" s="28"/>
      <c r="C410"/>
      <c r="E410" s="30"/>
      <c r="F410" s="30"/>
      <c r="G410" s="32"/>
      <c r="H410" s="32"/>
      <c r="I410" s="32"/>
      <c r="J410" s="32"/>
      <c r="K410" s="32"/>
      <c r="L410" s="32"/>
    </row>
    <row r="411" spans="2:12" s="29" customFormat="1" x14ac:dyDescent="0.25">
      <c r="B411" s="28"/>
      <c r="C411"/>
      <c r="E411" s="30"/>
      <c r="F411" s="30"/>
      <c r="G411" s="32"/>
      <c r="H411" s="32"/>
      <c r="I411" s="32"/>
      <c r="J411" s="32"/>
      <c r="K411" s="32"/>
      <c r="L411" s="32"/>
    </row>
    <row r="412" spans="2:12" s="29" customFormat="1" x14ac:dyDescent="0.25">
      <c r="B412" s="28"/>
      <c r="C412"/>
      <c r="E412" s="30"/>
      <c r="F412" s="30"/>
      <c r="G412" s="32"/>
      <c r="H412" s="32"/>
      <c r="I412" s="32"/>
      <c r="J412" s="32"/>
      <c r="K412" s="32"/>
      <c r="L412" s="32"/>
    </row>
    <row r="413" spans="2:12" s="29" customFormat="1" x14ac:dyDescent="0.25">
      <c r="B413" s="28"/>
      <c r="C413"/>
      <c r="E413" s="30"/>
      <c r="F413" s="30"/>
      <c r="G413" s="32"/>
      <c r="H413" s="32"/>
      <c r="I413" s="32"/>
      <c r="J413" s="32"/>
      <c r="K413" s="32"/>
      <c r="L413" s="32"/>
    </row>
    <row r="414" spans="2:12" s="29" customFormat="1" x14ac:dyDescent="0.25">
      <c r="B414" s="28"/>
      <c r="C414"/>
      <c r="E414" s="30"/>
      <c r="F414" s="30"/>
      <c r="G414" s="32"/>
      <c r="H414" s="32"/>
      <c r="I414" s="32"/>
      <c r="J414" s="32"/>
      <c r="K414" s="32"/>
      <c r="L414" s="32"/>
    </row>
    <row r="415" spans="2:12" s="29" customFormat="1" x14ac:dyDescent="0.25">
      <c r="B415" s="28"/>
      <c r="C415"/>
      <c r="E415" s="30"/>
      <c r="F415" s="30"/>
      <c r="G415" s="32"/>
      <c r="H415" s="32"/>
      <c r="I415" s="32"/>
      <c r="J415" s="32"/>
      <c r="K415" s="32"/>
      <c r="L415" s="32"/>
    </row>
    <row r="416" spans="2:12" s="29" customFormat="1" x14ac:dyDescent="0.25">
      <c r="B416" s="28"/>
      <c r="C416"/>
      <c r="E416" s="30"/>
      <c r="F416" s="30"/>
      <c r="G416" s="32"/>
      <c r="H416" s="32"/>
      <c r="I416" s="32"/>
      <c r="J416" s="32"/>
      <c r="K416" s="32"/>
      <c r="L416" s="32"/>
    </row>
    <row r="417" spans="2:12" s="29" customFormat="1" x14ac:dyDescent="0.25">
      <c r="B417" s="28"/>
      <c r="C417"/>
      <c r="E417" s="30"/>
      <c r="F417" s="30"/>
      <c r="G417" s="32"/>
      <c r="H417" s="32"/>
      <c r="I417" s="32"/>
      <c r="J417" s="32"/>
      <c r="K417" s="32"/>
      <c r="L417" s="32"/>
    </row>
    <row r="418" spans="2:12" s="29" customFormat="1" x14ac:dyDescent="0.25">
      <c r="B418" s="28"/>
      <c r="C418"/>
      <c r="E418" s="30"/>
      <c r="F418" s="30"/>
      <c r="G418" s="32"/>
      <c r="H418" s="32"/>
      <c r="I418" s="32"/>
      <c r="J418" s="32"/>
      <c r="K418" s="32"/>
      <c r="L418" s="32"/>
    </row>
    <row r="419" spans="2:12" s="29" customFormat="1" x14ac:dyDescent="0.25">
      <c r="B419" s="28"/>
      <c r="C419"/>
      <c r="E419" s="30"/>
      <c r="F419" s="30"/>
      <c r="G419" s="32"/>
      <c r="H419" s="32"/>
      <c r="I419" s="32"/>
      <c r="J419" s="32"/>
      <c r="K419" s="32"/>
      <c r="L419" s="32"/>
    </row>
    <row r="420" spans="2:12" s="29" customFormat="1" x14ac:dyDescent="0.25">
      <c r="B420" s="28"/>
      <c r="C420"/>
      <c r="E420" s="30"/>
      <c r="F420" s="30"/>
      <c r="G420" s="32"/>
      <c r="H420" s="32"/>
      <c r="I420" s="32"/>
      <c r="J420" s="32"/>
      <c r="K420" s="32"/>
      <c r="L420" s="32"/>
    </row>
    <row r="421" spans="2:12" s="29" customFormat="1" x14ac:dyDescent="0.25">
      <c r="B421" s="28"/>
      <c r="C421"/>
      <c r="E421" s="30"/>
      <c r="F421" s="30"/>
      <c r="G421" s="32"/>
      <c r="H421" s="32"/>
      <c r="I421" s="32"/>
      <c r="J421" s="32"/>
      <c r="K421" s="32"/>
      <c r="L421" s="32"/>
    </row>
    <row r="422" spans="2:12" s="29" customFormat="1" x14ac:dyDescent="0.25">
      <c r="B422" s="28"/>
      <c r="C422"/>
      <c r="E422" s="30"/>
      <c r="F422" s="30"/>
      <c r="G422" s="32"/>
      <c r="H422" s="32"/>
      <c r="I422" s="32"/>
      <c r="J422" s="32"/>
      <c r="K422" s="32"/>
      <c r="L422" s="32"/>
    </row>
    <row r="423" spans="2:12" s="29" customFormat="1" x14ac:dyDescent="0.25">
      <c r="B423" s="28"/>
      <c r="C423"/>
      <c r="E423" s="30"/>
      <c r="F423" s="30"/>
      <c r="G423" s="32"/>
      <c r="H423" s="32"/>
      <c r="I423" s="32"/>
      <c r="J423" s="32"/>
      <c r="K423" s="32"/>
      <c r="L423" s="32"/>
    </row>
    <row r="424" spans="2:12" s="29" customFormat="1" x14ac:dyDescent="0.25">
      <c r="B424" s="28"/>
      <c r="C424"/>
      <c r="E424" s="30"/>
      <c r="F424" s="30"/>
      <c r="G424" s="32"/>
      <c r="H424" s="32"/>
      <c r="I424" s="32"/>
      <c r="J424" s="32"/>
      <c r="K424" s="32"/>
      <c r="L424" s="32"/>
    </row>
    <row r="425" spans="2:12" s="29" customFormat="1" x14ac:dyDescent="0.25">
      <c r="B425" s="28"/>
      <c r="C425"/>
      <c r="E425" s="30"/>
      <c r="F425" s="30"/>
      <c r="G425" s="32"/>
      <c r="H425" s="32"/>
      <c r="I425" s="32"/>
      <c r="J425" s="32"/>
      <c r="K425" s="32"/>
      <c r="L425" s="32"/>
    </row>
    <row r="426" spans="2:12" s="29" customFormat="1" x14ac:dyDescent="0.25">
      <c r="B426" s="28"/>
      <c r="C426"/>
      <c r="E426" s="30"/>
      <c r="F426" s="30"/>
      <c r="G426" s="32"/>
      <c r="H426" s="32"/>
      <c r="I426" s="32"/>
      <c r="J426" s="32"/>
      <c r="K426" s="32"/>
      <c r="L426" s="32"/>
    </row>
    <row r="427" spans="2:12" s="29" customFormat="1" x14ac:dyDescent="0.25">
      <c r="B427" s="28"/>
      <c r="C427"/>
      <c r="E427" s="30"/>
      <c r="F427" s="30"/>
      <c r="G427" s="32"/>
      <c r="H427" s="32"/>
      <c r="I427" s="32"/>
      <c r="J427" s="32"/>
      <c r="K427" s="32"/>
      <c r="L427" s="32"/>
    </row>
    <row r="428" spans="2:12" s="29" customFormat="1" x14ac:dyDescent="0.25">
      <c r="B428" s="28"/>
      <c r="C428"/>
      <c r="E428" s="30"/>
      <c r="F428" s="30"/>
      <c r="G428" s="32"/>
      <c r="H428" s="32"/>
      <c r="I428" s="32"/>
      <c r="J428" s="32"/>
      <c r="K428" s="32"/>
      <c r="L428" s="32"/>
    </row>
    <row r="429" spans="2:12" s="29" customFormat="1" x14ac:dyDescent="0.25">
      <c r="B429" s="28"/>
      <c r="C429"/>
      <c r="E429" s="30"/>
      <c r="F429" s="30"/>
      <c r="G429" s="32"/>
      <c r="H429" s="32"/>
      <c r="I429" s="32"/>
      <c r="J429" s="32"/>
      <c r="K429" s="32"/>
      <c r="L429" s="32"/>
    </row>
    <row r="430" spans="2:12" s="29" customFormat="1" x14ac:dyDescent="0.25">
      <c r="B430" s="28"/>
      <c r="C430"/>
      <c r="E430" s="30"/>
      <c r="F430" s="30"/>
      <c r="G430" s="32"/>
      <c r="H430" s="32"/>
      <c r="I430" s="32"/>
      <c r="J430" s="32"/>
      <c r="K430" s="32"/>
      <c r="L430" s="32"/>
    </row>
    <row r="431" spans="2:12" s="29" customFormat="1" x14ac:dyDescent="0.25">
      <c r="B431" s="28"/>
      <c r="C431"/>
      <c r="E431" s="30"/>
      <c r="F431" s="30"/>
      <c r="G431" s="32"/>
      <c r="H431" s="32"/>
      <c r="I431" s="32"/>
      <c r="J431" s="32"/>
      <c r="K431" s="32"/>
      <c r="L431" s="32"/>
    </row>
    <row r="432" spans="2:12" s="29" customFormat="1" x14ac:dyDescent="0.25">
      <c r="B432" s="28"/>
      <c r="C432"/>
      <c r="E432" s="30"/>
      <c r="F432" s="30"/>
      <c r="G432" s="32"/>
      <c r="H432" s="32"/>
      <c r="I432" s="32"/>
      <c r="J432" s="32"/>
      <c r="K432" s="32"/>
      <c r="L432" s="32"/>
    </row>
    <row r="433" spans="2:12" s="29" customFormat="1" x14ac:dyDescent="0.25">
      <c r="B433" s="28"/>
      <c r="C433"/>
      <c r="E433" s="30"/>
      <c r="F433" s="30"/>
      <c r="G433" s="32"/>
      <c r="H433" s="32"/>
      <c r="I433" s="32"/>
      <c r="J433" s="32"/>
      <c r="K433" s="32"/>
      <c r="L433" s="32"/>
    </row>
    <row r="434" spans="2:12" s="29" customFormat="1" x14ac:dyDescent="0.25">
      <c r="B434" s="28"/>
      <c r="C434"/>
      <c r="E434" s="30"/>
      <c r="F434" s="30"/>
      <c r="G434" s="32"/>
      <c r="H434" s="32"/>
      <c r="I434" s="32"/>
      <c r="J434" s="32"/>
      <c r="K434" s="32"/>
      <c r="L434" s="32"/>
    </row>
    <row r="435" spans="2:12" s="29" customFormat="1" x14ac:dyDescent="0.25">
      <c r="B435" s="28"/>
      <c r="C435"/>
      <c r="E435" s="30"/>
      <c r="F435" s="30"/>
      <c r="G435" s="32"/>
      <c r="H435" s="32"/>
      <c r="I435" s="32"/>
      <c r="J435" s="32"/>
      <c r="K435" s="32"/>
      <c r="L435" s="32"/>
    </row>
    <row r="436" spans="2:12" s="29" customFormat="1" x14ac:dyDescent="0.25">
      <c r="B436" s="28"/>
      <c r="C436"/>
      <c r="E436" s="30"/>
      <c r="F436" s="30"/>
      <c r="G436" s="32"/>
      <c r="H436" s="32"/>
      <c r="I436" s="32"/>
      <c r="J436" s="32"/>
      <c r="K436" s="32"/>
      <c r="L436" s="32"/>
    </row>
    <row r="437" spans="2:12" s="29" customFormat="1" x14ac:dyDescent="0.25">
      <c r="B437" s="28"/>
      <c r="C437"/>
      <c r="E437" s="30"/>
      <c r="F437" s="30"/>
      <c r="G437" s="32"/>
      <c r="H437" s="32"/>
      <c r="I437" s="32"/>
      <c r="J437" s="32"/>
      <c r="K437" s="32"/>
      <c r="L437" s="32"/>
    </row>
    <row r="438" spans="2:12" s="29" customFormat="1" x14ac:dyDescent="0.25">
      <c r="B438" s="28"/>
      <c r="C438"/>
      <c r="E438" s="30"/>
      <c r="F438" s="30"/>
      <c r="G438" s="32"/>
      <c r="H438" s="32"/>
      <c r="I438" s="32"/>
      <c r="J438" s="32"/>
      <c r="K438" s="32"/>
      <c r="L438" s="32"/>
    </row>
    <row r="439" spans="2:12" s="29" customFormat="1" x14ac:dyDescent="0.25">
      <c r="B439" s="28"/>
      <c r="C439"/>
      <c r="E439" s="30"/>
      <c r="F439" s="30"/>
      <c r="G439" s="32"/>
      <c r="H439" s="32"/>
      <c r="I439" s="32"/>
      <c r="J439" s="32"/>
      <c r="K439" s="32"/>
      <c r="L439" s="32"/>
    </row>
    <row r="440" spans="2:12" s="29" customFormat="1" x14ac:dyDescent="0.25">
      <c r="B440" s="28"/>
      <c r="C440"/>
      <c r="E440" s="30"/>
      <c r="F440" s="30"/>
      <c r="G440" s="32"/>
      <c r="H440" s="32"/>
      <c r="I440" s="32"/>
      <c r="J440" s="32"/>
      <c r="K440" s="32"/>
      <c r="L440" s="32"/>
    </row>
    <row r="441" spans="2:12" s="29" customFormat="1" x14ac:dyDescent="0.25">
      <c r="B441" s="28"/>
      <c r="C441"/>
      <c r="E441" s="30"/>
      <c r="F441" s="30"/>
      <c r="G441" s="32"/>
      <c r="H441" s="32"/>
      <c r="I441" s="32"/>
      <c r="J441" s="32"/>
      <c r="K441" s="32"/>
      <c r="L441" s="32"/>
    </row>
    <row r="442" spans="2:12" s="29" customFormat="1" x14ac:dyDescent="0.25">
      <c r="B442" s="28"/>
      <c r="C442"/>
      <c r="E442" s="30"/>
      <c r="F442" s="30"/>
      <c r="G442" s="32"/>
      <c r="H442" s="32"/>
      <c r="I442" s="32"/>
      <c r="J442" s="32"/>
      <c r="K442" s="32"/>
      <c r="L442" s="32"/>
    </row>
    <row r="443" spans="2:12" s="29" customFormat="1" x14ac:dyDescent="0.25">
      <c r="B443" s="28"/>
      <c r="C443"/>
      <c r="E443" s="30"/>
      <c r="F443" s="30"/>
      <c r="G443" s="32"/>
      <c r="H443" s="32"/>
      <c r="I443" s="32"/>
      <c r="J443" s="32"/>
      <c r="K443" s="32"/>
      <c r="L443" s="32"/>
    </row>
    <row r="444" spans="2:12" s="29" customFormat="1" x14ac:dyDescent="0.25">
      <c r="B444" s="28"/>
      <c r="C444"/>
      <c r="E444" s="30"/>
      <c r="F444" s="30"/>
      <c r="G444" s="32"/>
      <c r="H444" s="32"/>
      <c r="I444" s="32"/>
      <c r="J444" s="32"/>
      <c r="K444" s="32"/>
      <c r="L444" s="32"/>
    </row>
    <row r="445" spans="2:12" s="29" customFormat="1" x14ac:dyDescent="0.25">
      <c r="B445" s="28"/>
      <c r="C445"/>
      <c r="E445" s="30"/>
      <c r="F445" s="30"/>
      <c r="G445" s="32"/>
      <c r="H445" s="32"/>
      <c r="I445" s="32"/>
      <c r="J445" s="32"/>
      <c r="K445" s="32"/>
      <c r="L445" s="32"/>
    </row>
    <row r="446" spans="2:12" s="29" customFormat="1" x14ac:dyDescent="0.25">
      <c r="B446" s="28"/>
      <c r="C446"/>
      <c r="E446" s="30"/>
      <c r="F446" s="30"/>
      <c r="G446" s="32"/>
      <c r="H446" s="32"/>
      <c r="I446" s="32"/>
      <c r="J446" s="32"/>
      <c r="K446" s="32"/>
      <c r="L446" s="32"/>
    </row>
    <row r="447" spans="2:12" s="29" customFormat="1" x14ac:dyDescent="0.25">
      <c r="B447" s="28"/>
      <c r="C447"/>
      <c r="E447" s="30"/>
      <c r="F447" s="30"/>
      <c r="G447" s="32"/>
      <c r="H447" s="32"/>
      <c r="I447" s="32"/>
      <c r="J447" s="32"/>
      <c r="K447" s="32"/>
      <c r="L447" s="32"/>
    </row>
    <row r="448" spans="2:12" s="29" customFormat="1" x14ac:dyDescent="0.25">
      <c r="B448" s="28"/>
      <c r="C448"/>
      <c r="E448" s="30"/>
      <c r="F448" s="30"/>
      <c r="G448" s="32"/>
      <c r="H448" s="32"/>
      <c r="I448" s="32"/>
      <c r="J448" s="32"/>
      <c r="K448" s="32"/>
      <c r="L448" s="32"/>
    </row>
    <row r="449" spans="2:12" s="29" customFormat="1" x14ac:dyDescent="0.25">
      <c r="B449" s="28"/>
      <c r="C449"/>
      <c r="E449" s="30"/>
      <c r="F449" s="30"/>
      <c r="G449" s="32"/>
      <c r="H449" s="32"/>
      <c r="I449" s="32"/>
      <c r="J449" s="32"/>
      <c r="K449" s="32"/>
      <c r="L449" s="32"/>
    </row>
    <row r="450" spans="2:12" s="29" customFormat="1" x14ac:dyDescent="0.25">
      <c r="B450" s="28"/>
      <c r="C450"/>
      <c r="E450" s="30"/>
      <c r="F450" s="30"/>
      <c r="G450" s="32"/>
      <c r="H450" s="32"/>
      <c r="I450" s="32"/>
      <c r="J450" s="32"/>
      <c r="K450" s="32"/>
      <c r="L450" s="32"/>
    </row>
    <row r="451" spans="2:12" s="29" customFormat="1" x14ac:dyDescent="0.25">
      <c r="B451" s="28"/>
      <c r="C451"/>
      <c r="E451" s="30"/>
      <c r="F451" s="30"/>
      <c r="G451" s="32"/>
      <c r="H451" s="32"/>
      <c r="I451" s="32"/>
      <c r="J451" s="32"/>
      <c r="K451" s="32"/>
      <c r="L451" s="32"/>
    </row>
    <row r="452" spans="2:12" s="29" customFormat="1" x14ac:dyDescent="0.25">
      <c r="B452" s="28"/>
      <c r="C452"/>
      <c r="E452" s="30"/>
      <c r="F452" s="30"/>
      <c r="G452" s="32"/>
      <c r="H452" s="32"/>
      <c r="I452" s="32"/>
      <c r="J452" s="32"/>
      <c r="K452" s="32"/>
      <c r="L452" s="32"/>
    </row>
    <row r="453" spans="2:12" s="29" customFormat="1" x14ac:dyDescent="0.25">
      <c r="B453" s="28"/>
      <c r="C453"/>
      <c r="E453" s="30"/>
      <c r="F453" s="30"/>
      <c r="G453" s="32"/>
      <c r="H453" s="32"/>
      <c r="I453" s="32"/>
      <c r="J453" s="32"/>
      <c r="K453" s="32"/>
      <c r="L453" s="32"/>
    </row>
    <row r="454" spans="2:12" s="29" customFormat="1" x14ac:dyDescent="0.25">
      <c r="B454" s="28"/>
      <c r="C454"/>
      <c r="E454" s="30"/>
      <c r="F454" s="30"/>
      <c r="G454" s="32"/>
      <c r="H454" s="32"/>
      <c r="I454" s="32"/>
      <c r="J454" s="32"/>
      <c r="K454" s="32"/>
      <c r="L454" s="32"/>
    </row>
    <row r="455" spans="2:12" s="29" customFormat="1" x14ac:dyDescent="0.25">
      <c r="B455" s="28"/>
      <c r="C455"/>
      <c r="E455" s="30"/>
      <c r="F455" s="30"/>
      <c r="G455" s="32"/>
      <c r="H455" s="32"/>
      <c r="I455" s="32"/>
      <c r="J455" s="32"/>
      <c r="K455" s="32"/>
      <c r="L455" s="32"/>
    </row>
    <row r="456" spans="2:12" s="29" customFormat="1" x14ac:dyDescent="0.25">
      <c r="B456" s="28"/>
      <c r="C456"/>
      <c r="E456" s="30"/>
      <c r="F456" s="30"/>
      <c r="G456" s="32"/>
      <c r="H456" s="32"/>
      <c r="I456" s="32"/>
      <c r="J456" s="32"/>
      <c r="K456" s="32"/>
      <c r="L456" s="32"/>
    </row>
    <row r="457" spans="2:12" s="29" customFormat="1" x14ac:dyDescent="0.25">
      <c r="B457" s="28"/>
      <c r="C457"/>
      <c r="E457" s="30"/>
      <c r="F457" s="30"/>
      <c r="G457" s="32"/>
      <c r="H457" s="32"/>
      <c r="I457" s="32"/>
      <c r="J457" s="32"/>
      <c r="K457" s="32"/>
      <c r="L457" s="32"/>
    </row>
    <row r="458" spans="2:12" s="29" customFormat="1" x14ac:dyDescent="0.25">
      <c r="B458" s="28"/>
      <c r="C458"/>
      <c r="E458" s="30"/>
      <c r="F458" s="30"/>
      <c r="G458" s="32"/>
      <c r="H458" s="32"/>
      <c r="I458" s="32"/>
      <c r="J458" s="32"/>
      <c r="K458" s="32"/>
      <c r="L458" s="32"/>
    </row>
    <row r="459" spans="2:12" s="29" customFormat="1" x14ac:dyDescent="0.25">
      <c r="B459" s="28"/>
      <c r="C459"/>
      <c r="E459" s="30"/>
      <c r="F459" s="30"/>
      <c r="G459" s="32"/>
      <c r="H459" s="32"/>
      <c r="I459" s="32"/>
      <c r="J459" s="32"/>
      <c r="K459" s="32"/>
      <c r="L459" s="32"/>
    </row>
    <row r="460" spans="2:12" s="29" customFormat="1" x14ac:dyDescent="0.25">
      <c r="B460" s="28"/>
      <c r="C460"/>
      <c r="E460" s="30"/>
      <c r="F460" s="30"/>
      <c r="G460" s="32"/>
      <c r="H460" s="32"/>
      <c r="I460" s="32"/>
      <c r="J460" s="32"/>
      <c r="K460" s="32"/>
      <c r="L460" s="32"/>
    </row>
    <row r="461" spans="2:12" s="29" customFormat="1" x14ac:dyDescent="0.25">
      <c r="B461" s="28"/>
      <c r="C461"/>
      <c r="E461" s="30"/>
      <c r="F461" s="30"/>
      <c r="G461" s="32"/>
      <c r="H461" s="32"/>
      <c r="I461" s="32"/>
      <c r="J461" s="32"/>
      <c r="K461" s="32"/>
      <c r="L461" s="32"/>
    </row>
    <row r="462" spans="2:12" s="29" customFormat="1" x14ac:dyDescent="0.25">
      <c r="B462" s="28"/>
      <c r="C462"/>
      <c r="E462" s="30"/>
      <c r="F462" s="30"/>
      <c r="G462" s="32"/>
      <c r="H462" s="32"/>
      <c r="I462" s="32"/>
      <c r="J462" s="32"/>
      <c r="K462" s="32"/>
      <c r="L462" s="32"/>
    </row>
    <row r="463" spans="2:12" s="29" customFormat="1" x14ac:dyDescent="0.25">
      <c r="B463" s="28"/>
      <c r="C463"/>
      <c r="E463" s="30"/>
      <c r="F463" s="30"/>
      <c r="G463" s="32"/>
      <c r="H463" s="32"/>
      <c r="I463" s="32"/>
      <c r="J463" s="32"/>
      <c r="K463" s="32"/>
      <c r="L463" s="32"/>
    </row>
    <row r="464" spans="2:12" s="29" customFormat="1" x14ac:dyDescent="0.25">
      <c r="B464" s="28"/>
      <c r="C464"/>
      <c r="E464" s="30"/>
      <c r="F464" s="30"/>
      <c r="G464" s="32"/>
      <c r="H464" s="32"/>
      <c r="I464" s="32"/>
      <c r="J464" s="32"/>
      <c r="K464" s="32"/>
      <c r="L464" s="32"/>
    </row>
    <row r="465" spans="2:12" s="29" customFormat="1" x14ac:dyDescent="0.25">
      <c r="B465" s="28"/>
      <c r="C465"/>
      <c r="E465" s="30"/>
      <c r="F465" s="30"/>
      <c r="G465" s="32"/>
      <c r="H465" s="32"/>
      <c r="I465" s="32"/>
      <c r="J465" s="32"/>
      <c r="K465" s="32"/>
      <c r="L465" s="32"/>
    </row>
    <row r="466" spans="2:12" s="29" customFormat="1" x14ac:dyDescent="0.25">
      <c r="B466" s="28"/>
      <c r="C466"/>
      <c r="E466" s="30"/>
      <c r="F466" s="30"/>
      <c r="G466" s="32"/>
      <c r="H466" s="32"/>
      <c r="I466" s="32"/>
      <c r="J466" s="32"/>
      <c r="K466" s="32"/>
      <c r="L466" s="32"/>
    </row>
    <row r="467" spans="2:12" s="29" customFormat="1" x14ac:dyDescent="0.25">
      <c r="B467" s="28"/>
      <c r="C467"/>
      <c r="E467" s="30"/>
      <c r="F467" s="30"/>
      <c r="G467" s="32"/>
      <c r="H467" s="32"/>
      <c r="I467" s="32"/>
      <c r="J467" s="32"/>
      <c r="K467" s="32"/>
      <c r="L467" s="32"/>
    </row>
    <row r="468" spans="2:12" s="29" customFormat="1" x14ac:dyDescent="0.25">
      <c r="B468" s="28"/>
      <c r="C468"/>
      <c r="E468" s="30"/>
      <c r="F468" s="30"/>
      <c r="G468" s="32"/>
      <c r="H468" s="32"/>
      <c r="I468" s="32"/>
      <c r="J468" s="32"/>
      <c r="K468" s="32"/>
      <c r="L468" s="32"/>
    </row>
    <row r="469" spans="2:12" s="29" customFormat="1" x14ac:dyDescent="0.25">
      <c r="B469" s="28"/>
      <c r="C469"/>
      <c r="E469" s="30"/>
      <c r="F469" s="30"/>
      <c r="G469" s="32"/>
      <c r="H469" s="32"/>
      <c r="I469" s="32"/>
      <c r="J469" s="32"/>
      <c r="K469" s="32"/>
      <c r="L469" s="32"/>
    </row>
    <row r="470" spans="2:12" s="29" customFormat="1" x14ac:dyDescent="0.25">
      <c r="B470" s="28"/>
      <c r="C470"/>
      <c r="E470" s="30"/>
      <c r="F470" s="30"/>
      <c r="G470" s="32"/>
      <c r="H470" s="32"/>
      <c r="I470" s="32"/>
      <c r="J470" s="32"/>
      <c r="K470" s="32"/>
      <c r="L470" s="32"/>
    </row>
    <row r="471" spans="2:12" s="29" customFormat="1" x14ac:dyDescent="0.25">
      <c r="B471" s="28"/>
      <c r="C471"/>
      <c r="E471" s="30"/>
      <c r="F471" s="30"/>
      <c r="G471" s="32"/>
      <c r="H471" s="32"/>
      <c r="I471" s="32"/>
      <c r="J471" s="32"/>
      <c r="K471" s="32"/>
      <c r="L471" s="32"/>
    </row>
    <row r="472" spans="2:12" s="29" customFormat="1" x14ac:dyDescent="0.25">
      <c r="B472" s="28"/>
      <c r="C472"/>
      <c r="E472" s="30"/>
      <c r="F472" s="30"/>
      <c r="G472" s="32"/>
      <c r="H472" s="32"/>
      <c r="I472" s="32"/>
      <c r="J472" s="32"/>
      <c r="K472" s="32"/>
      <c r="L472" s="32"/>
    </row>
    <row r="473" spans="2:12" s="29" customFormat="1" x14ac:dyDescent="0.25">
      <c r="B473" s="28"/>
      <c r="C473"/>
      <c r="E473" s="30"/>
      <c r="F473" s="30"/>
      <c r="G473" s="32"/>
      <c r="H473" s="32"/>
      <c r="I473" s="32"/>
      <c r="J473" s="32"/>
      <c r="K473" s="32"/>
      <c r="L473" s="32"/>
    </row>
    <row r="474" spans="2:12" s="29" customFormat="1" x14ac:dyDescent="0.25">
      <c r="B474" s="28"/>
      <c r="C474"/>
      <c r="E474" s="30"/>
      <c r="F474" s="30"/>
      <c r="G474" s="32"/>
      <c r="H474" s="32"/>
      <c r="I474" s="32"/>
      <c r="J474" s="32"/>
      <c r="K474" s="32"/>
      <c r="L474" s="32"/>
    </row>
    <row r="475" spans="2:12" s="29" customFormat="1" x14ac:dyDescent="0.25">
      <c r="B475" s="28"/>
      <c r="C475"/>
      <c r="E475" s="30"/>
      <c r="F475" s="30"/>
      <c r="G475" s="32"/>
      <c r="H475" s="32"/>
      <c r="I475" s="32"/>
      <c r="J475" s="32"/>
      <c r="K475" s="32"/>
      <c r="L475" s="32"/>
    </row>
    <row r="476" spans="2:12" s="29" customFormat="1" x14ac:dyDescent="0.25">
      <c r="B476" s="28"/>
      <c r="C476"/>
      <c r="E476" s="30"/>
      <c r="F476" s="30"/>
      <c r="G476" s="32"/>
      <c r="H476" s="32"/>
      <c r="I476" s="32"/>
      <c r="J476" s="32"/>
      <c r="K476" s="32"/>
      <c r="L476" s="32"/>
    </row>
    <row r="477" spans="2:12" s="29" customFormat="1" x14ac:dyDescent="0.25">
      <c r="B477" s="28"/>
      <c r="C477"/>
      <c r="E477" s="30"/>
      <c r="F477" s="30"/>
      <c r="G477" s="32"/>
      <c r="H477" s="32"/>
      <c r="I477" s="32"/>
      <c r="J477" s="32"/>
      <c r="K477" s="32"/>
      <c r="L477" s="32"/>
    </row>
    <row r="478" spans="2:12" s="29" customFormat="1" x14ac:dyDescent="0.25">
      <c r="B478" s="28"/>
      <c r="C478"/>
      <c r="E478" s="30"/>
      <c r="F478" s="30"/>
      <c r="G478" s="32"/>
      <c r="H478" s="32"/>
      <c r="I478" s="32"/>
      <c r="J478" s="32"/>
      <c r="K478" s="32"/>
      <c r="L478" s="32"/>
    </row>
    <row r="479" spans="2:12" s="29" customFormat="1" x14ac:dyDescent="0.25">
      <c r="B479" s="28"/>
      <c r="C479"/>
      <c r="E479" s="30"/>
      <c r="F479" s="30"/>
      <c r="G479" s="32"/>
      <c r="H479" s="32"/>
      <c r="I479" s="32"/>
      <c r="J479" s="32"/>
      <c r="K479" s="32"/>
      <c r="L479" s="32"/>
    </row>
    <row r="480" spans="2:12" s="29" customFormat="1" x14ac:dyDescent="0.25">
      <c r="B480" s="28"/>
      <c r="C480"/>
      <c r="E480" s="30"/>
      <c r="F480" s="30"/>
      <c r="G480" s="32"/>
      <c r="H480" s="32"/>
      <c r="I480" s="32"/>
      <c r="J480" s="32"/>
      <c r="K480" s="32"/>
      <c r="L480" s="32"/>
    </row>
    <row r="481" spans="2:12" s="29" customFormat="1" x14ac:dyDescent="0.25">
      <c r="B481" s="28"/>
      <c r="C481"/>
      <c r="E481" s="30"/>
      <c r="F481" s="30"/>
      <c r="G481" s="32"/>
      <c r="H481" s="32"/>
      <c r="I481" s="32"/>
      <c r="J481" s="32"/>
      <c r="K481" s="32"/>
      <c r="L481" s="32"/>
    </row>
    <row r="482" spans="2:12" s="29" customFormat="1" x14ac:dyDescent="0.25">
      <c r="B482" s="28"/>
      <c r="C482"/>
      <c r="E482" s="30"/>
      <c r="F482" s="30"/>
      <c r="G482" s="32"/>
      <c r="H482" s="32"/>
      <c r="I482" s="32"/>
      <c r="J482" s="32"/>
      <c r="K482" s="32"/>
      <c r="L482" s="32"/>
    </row>
    <row r="483" spans="2:12" s="29" customFormat="1" x14ac:dyDescent="0.25">
      <c r="B483" s="28"/>
      <c r="C483"/>
      <c r="E483" s="30"/>
      <c r="F483" s="30"/>
      <c r="G483" s="32"/>
      <c r="H483" s="32"/>
      <c r="I483" s="32"/>
      <c r="J483" s="32"/>
      <c r="K483" s="32"/>
      <c r="L483" s="32"/>
    </row>
    <row r="484" spans="2:12" s="29" customFormat="1" x14ac:dyDescent="0.25">
      <c r="B484" s="28"/>
      <c r="C484"/>
      <c r="E484" s="30"/>
      <c r="F484" s="30"/>
      <c r="G484" s="32"/>
      <c r="H484" s="32"/>
      <c r="I484" s="32"/>
      <c r="J484" s="32"/>
      <c r="K484" s="32"/>
      <c r="L484" s="32"/>
    </row>
    <row r="485" spans="2:12" s="29" customFormat="1" x14ac:dyDescent="0.25">
      <c r="B485" s="28"/>
      <c r="C485"/>
      <c r="E485" s="30"/>
      <c r="F485" s="30"/>
      <c r="G485" s="32"/>
      <c r="H485" s="32"/>
      <c r="I485" s="32"/>
      <c r="J485" s="32"/>
      <c r="K485" s="32"/>
      <c r="L485" s="32"/>
    </row>
    <row r="486" spans="2:12" s="29" customFormat="1" x14ac:dyDescent="0.25">
      <c r="B486" s="28"/>
      <c r="C486"/>
      <c r="E486" s="30"/>
      <c r="F486" s="30"/>
      <c r="G486" s="32"/>
      <c r="H486" s="32"/>
      <c r="I486" s="32"/>
      <c r="J486" s="32"/>
      <c r="K486" s="32"/>
      <c r="L486" s="32"/>
    </row>
    <row r="487" spans="2:12" s="29" customFormat="1" x14ac:dyDescent="0.25">
      <c r="B487" s="28"/>
      <c r="C487"/>
      <c r="E487" s="30"/>
      <c r="F487" s="30"/>
      <c r="G487" s="32"/>
      <c r="H487" s="32"/>
      <c r="I487" s="32"/>
      <c r="J487" s="32"/>
      <c r="K487" s="32"/>
      <c r="L487" s="32"/>
    </row>
    <row r="488" spans="2:12" s="29" customFormat="1" x14ac:dyDescent="0.25">
      <c r="B488" s="28"/>
      <c r="C488"/>
      <c r="E488" s="30"/>
      <c r="F488" s="30"/>
      <c r="G488" s="32"/>
      <c r="H488" s="32"/>
      <c r="I488" s="32"/>
      <c r="J488" s="32"/>
      <c r="K488" s="32"/>
      <c r="L488" s="32"/>
    </row>
    <row r="489" spans="2:12" s="29" customFormat="1" x14ac:dyDescent="0.25">
      <c r="B489" s="28"/>
      <c r="C489"/>
      <c r="E489" s="30"/>
      <c r="F489" s="30"/>
      <c r="G489" s="32"/>
      <c r="H489" s="32"/>
      <c r="I489" s="32"/>
      <c r="J489" s="32"/>
      <c r="K489" s="32"/>
      <c r="L489" s="32"/>
    </row>
    <row r="490" spans="2:12" s="29" customFormat="1" x14ac:dyDescent="0.25">
      <c r="B490" s="28"/>
      <c r="C490"/>
      <c r="E490" s="30"/>
      <c r="F490" s="30"/>
      <c r="G490" s="32"/>
      <c r="H490" s="32"/>
      <c r="I490" s="32"/>
      <c r="J490" s="32"/>
      <c r="K490" s="32"/>
      <c r="L490" s="32"/>
    </row>
    <row r="491" spans="2:12" s="29" customFormat="1" x14ac:dyDescent="0.25">
      <c r="B491" s="28"/>
      <c r="C491"/>
      <c r="E491" s="30"/>
      <c r="F491" s="30"/>
      <c r="G491" s="32"/>
      <c r="H491" s="32"/>
      <c r="I491" s="32"/>
      <c r="J491" s="32"/>
      <c r="K491" s="32"/>
      <c r="L491" s="32"/>
    </row>
    <row r="492" spans="2:12" s="29" customFormat="1" x14ac:dyDescent="0.25">
      <c r="B492" s="28"/>
      <c r="C492"/>
      <c r="E492" s="30"/>
      <c r="F492" s="30"/>
      <c r="G492" s="32"/>
      <c r="H492" s="32"/>
      <c r="I492" s="32"/>
      <c r="J492" s="32"/>
      <c r="K492" s="32"/>
      <c r="L492" s="32"/>
    </row>
    <row r="493" spans="2:12" s="29" customFormat="1" x14ac:dyDescent="0.25">
      <c r="B493" s="28"/>
      <c r="C493"/>
      <c r="E493" s="30"/>
      <c r="F493" s="30"/>
      <c r="G493" s="32"/>
      <c r="H493" s="32"/>
      <c r="I493" s="32"/>
      <c r="J493" s="32"/>
      <c r="K493" s="32"/>
      <c r="L493" s="32"/>
    </row>
    <row r="494" spans="2:12" s="29" customFormat="1" x14ac:dyDescent="0.25">
      <c r="B494" s="28"/>
      <c r="C494"/>
      <c r="E494" s="30"/>
      <c r="F494" s="30"/>
      <c r="G494" s="32"/>
      <c r="H494" s="32"/>
      <c r="I494" s="32"/>
      <c r="J494" s="32"/>
      <c r="K494" s="32"/>
      <c r="L494" s="32"/>
    </row>
    <row r="495" spans="2:12" s="29" customFormat="1" x14ac:dyDescent="0.25">
      <c r="B495" s="28"/>
      <c r="C495"/>
      <c r="E495" s="30"/>
      <c r="F495" s="30"/>
      <c r="G495" s="32"/>
      <c r="H495" s="32"/>
      <c r="I495" s="32"/>
      <c r="J495" s="32"/>
      <c r="K495" s="32"/>
      <c r="L495" s="32"/>
    </row>
    <row r="496" spans="2:12" s="29" customFormat="1" x14ac:dyDescent="0.25">
      <c r="B496" s="28"/>
      <c r="C496"/>
      <c r="E496" s="30"/>
      <c r="F496" s="30"/>
      <c r="G496" s="32"/>
      <c r="H496" s="32"/>
      <c r="I496" s="32"/>
      <c r="J496" s="32"/>
      <c r="K496" s="32"/>
      <c r="L496" s="32"/>
    </row>
    <row r="497" spans="2:12" s="29" customFormat="1" x14ac:dyDescent="0.25">
      <c r="B497" s="28"/>
      <c r="C497"/>
      <c r="E497" s="30"/>
      <c r="F497" s="30"/>
      <c r="G497" s="32"/>
      <c r="H497" s="32"/>
      <c r="I497" s="32"/>
      <c r="J497" s="32"/>
      <c r="K497" s="32"/>
      <c r="L497" s="32"/>
    </row>
    <row r="498" spans="2:12" s="29" customFormat="1" x14ac:dyDescent="0.25">
      <c r="B498" s="28"/>
      <c r="C498"/>
      <c r="E498" s="30"/>
      <c r="F498" s="30"/>
      <c r="G498" s="32"/>
      <c r="H498" s="32"/>
      <c r="I498" s="32"/>
      <c r="J498" s="32"/>
      <c r="K498" s="32"/>
      <c r="L498" s="32"/>
    </row>
    <row r="499" spans="2:12" s="29" customFormat="1" x14ac:dyDescent="0.25">
      <c r="B499" s="28"/>
      <c r="C499"/>
      <c r="E499" s="30"/>
      <c r="F499" s="30"/>
      <c r="G499" s="32"/>
      <c r="H499" s="32"/>
      <c r="I499" s="32"/>
      <c r="J499" s="32"/>
      <c r="K499" s="32"/>
      <c r="L499" s="32"/>
    </row>
    <row r="500" spans="2:12" s="29" customFormat="1" x14ac:dyDescent="0.25">
      <c r="B500" s="28"/>
      <c r="C500"/>
      <c r="E500" s="30"/>
      <c r="F500" s="30"/>
      <c r="G500" s="32"/>
      <c r="H500" s="32"/>
      <c r="I500" s="32"/>
      <c r="J500" s="32"/>
      <c r="K500" s="32"/>
      <c r="L500" s="32"/>
    </row>
    <row r="501" spans="2:12" s="29" customFormat="1" x14ac:dyDescent="0.25">
      <c r="B501" s="28"/>
      <c r="C501"/>
      <c r="E501" s="30"/>
      <c r="F501" s="30"/>
      <c r="G501" s="32"/>
      <c r="H501" s="32"/>
      <c r="I501" s="32"/>
      <c r="J501" s="32"/>
      <c r="K501" s="32"/>
      <c r="L501" s="32"/>
    </row>
    <row r="502" spans="2:12" s="29" customFormat="1" x14ac:dyDescent="0.25">
      <c r="B502" s="28"/>
      <c r="C502"/>
      <c r="E502" s="30"/>
      <c r="F502" s="30"/>
      <c r="G502" s="32"/>
      <c r="H502" s="32"/>
      <c r="I502" s="32"/>
      <c r="J502" s="32"/>
      <c r="K502" s="32"/>
      <c r="L502" s="32"/>
    </row>
    <row r="503" spans="2:12" s="29" customFormat="1" x14ac:dyDescent="0.25">
      <c r="B503" s="28"/>
      <c r="C503"/>
      <c r="E503" s="30"/>
      <c r="F503" s="30"/>
      <c r="G503" s="32"/>
      <c r="H503" s="32"/>
      <c r="I503" s="32"/>
      <c r="J503" s="32"/>
      <c r="K503" s="32"/>
      <c r="L503" s="32"/>
    </row>
    <row r="504" spans="2:12" s="29" customFormat="1" x14ac:dyDescent="0.25">
      <c r="B504" s="28"/>
      <c r="C504"/>
      <c r="E504" s="30"/>
      <c r="F504" s="30"/>
      <c r="G504" s="32"/>
      <c r="H504" s="32"/>
      <c r="I504" s="32"/>
      <c r="J504" s="32"/>
      <c r="K504" s="32"/>
      <c r="L504" s="32"/>
    </row>
    <row r="505" spans="2:12" s="29" customFormat="1" x14ac:dyDescent="0.25">
      <c r="B505" s="28"/>
      <c r="C505"/>
      <c r="E505" s="30"/>
      <c r="F505" s="30"/>
      <c r="G505" s="32"/>
      <c r="H505" s="32"/>
      <c r="I505" s="32"/>
      <c r="J505" s="32"/>
      <c r="K505" s="32"/>
      <c r="L505" s="32"/>
    </row>
    <row r="506" spans="2:12" s="29" customFormat="1" x14ac:dyDescent="0.25">
      <c r="B506" s="28"/>
      <c r="C506"/>
      <c r="E506" s="30"/>
      <c r="F506" s="30"/>
      <c r="G506" s="32"/>
      <c r="H506" s="32"/>
      <c r="I506" s="32"/>
      <c r="J506" s="32"/>
      <c r="K506" s="32"/>
      <c r="L506" s="32"/>
    </row>
    <row r="507" spans="2:12" s="29" customFormat="1" x14ac:dyDescent="0.25">
      <c r="B507" s="28"/>
      <c r="C507"/>
      <c r="E507" s="30"/>
      <c r="F507" s="30"/>
      <c r="G507" s="32"/>
      <c r="H507" s="32"/>
      <c r="I507" s="32"/>
      <c r="J507" s="32"/>
      <c r="K507" s="32"/>
      <c r="L507" s="32"/>
    </row>
    <row r="508" spans="2:12" s="29" customFormat="1" x14ac:dyDescent="0.25">
      <c r="B508" s="28"/>
      <c r="C508"/>
      <c r="E508" s="30"/>
      <c r="F508" s="30"/>
      <c r="G508" s="32"/>
      <c r="H508" s="32"/>
      <c r="I508" s="32"/>
      <c r="J508" s="32"/>
      <c r="K508" s="32"/>
      <c r="L508" s="32"/>
    </row>
    <row r="509" spans="2:12" s="29" customFormat="1" x14ac:dyDescent="0.25">
      <c r="B509" s="28"/>
      <c r="C509"/>
      <c r="E509" s="30"/>
      <c r="F509" s="30"/>
      <c r="G509" s="32"/>
      <c r="H509" s="32"/>
      <c r="I509" s="32"/>
      <c r="J509" s="32"/>
      <c r="K509" s="32"/>
      <c r="L509" s="32"/>
    </row>
    <row r="510" spans="2:12" s="29" customFormat="1" x14ac:dyDescent="0.25">
      <c r="B510" s="28"/>
      <c r="C510"/>
      <c r="E510" s="30"/>
      <c r="F510" s="30"/>
      <c r="G510" s="32"/>
      <c r="H510" s="32"/>
      <c r="I510" s="32"/>
      <c r="J510" s="32"/>
      <c r="K510" s="32"/>
      <c r="L510" s="32"/>
    </row>
    <row r="511" spans="2:12" s="29" customFormat="1" x14ac:dyDescent="0.25">
      <c r="B511" s="28"/>
      <c r="C511"/>
      <c r="E511" s="30"/>
      <c r="F511" s="30"/>
      <c r="G511" s="32"/>
      <c r="H511" s="32"/>
      <c r="I511" s="32"/>
      <c r="J511" s="32"/>
      <c r="K511" s="32"/>
      <c r="L511" s="32"/>
    </row>
    <row r="512" spans="2:12" s="29" customFormat="1" x14ac:dyDescent="0.25">
      <c r="B512" s="28"/>
      <c r="C512"/>
      <c r="E512" s="30"/>
      <c r="F512" s="30"/>
      <c r="G512" s="32"/>
      <c r="H512" s="32"/>
      <c r="I512" s="32"/>
      <c r="J512" s="32"/>
      <c r="K512" s="32"/>
      <c r="L512" s="32"/>
    </row>
    <row r="513" spans="2:12" s="29" customFormat="1" x14ac:dyDescent="0.25">
      <c r="B513" s="28"/>
      <c r="C513"/>
      <c r="E513" s="30"/>
      <c r="F513" s="30"/>
      <c r="G513" s="32"/>
      <c r="H513" s="32"/>
      <c r="I513" s="32"/>
      <c r="J513" s="32"/>
      <c r="K513" s="32"/>
      <c r="L513" s="32"/>
    </row>
    <row r="514" spans="2:12" s="29" customFormat="1" x14ac:dyDescent="0.25">
      <c r="B514" s="28"/>
      <c r="C514"/>
      <c r="E514" s="30"/>
      <c r="F514" s="30"/>
      <c r="G514" s="32"/>
      <c r="H514" s="32"/>
      <c r="I514" s="32"/>
      <c r="J514" s="32"/>
      <c r="K514" s="32"/>
      <c r="L514" s="32"/>
    </row>
    <row r="515" spans="2:12" s="29" customFormat="1" x14ac:dyDescent="0.25">
      <c r="B515" s="28"/>
      <c r="C515"/>
      <c r="E515" s="30"/>
      <c r="F515" s="30"/>
      <c r="G515" s="32"/>
      <c r="H515" s="32"/>
      <c r="I515" s="32"/>
      <c r="J515" s="32"/>
      <c r="K515" s="32"/>
      <c r="L515" s="32"/>
    </row>
    <row r="516" spans="2:12" s="29" customFormat="1" x14ac:dyDescent="0.25">
      <c r="B516" s="28"/>
      <c r="C516"/>
      <c r="E516" s="30"/>
      <c r="F516" s="30"/>
      <c r="G516" s="32"/>
      <c r="H516" s="32"/>
      <c r="I516" s="32"/>
      <c r="J516" s="32"/>
      <c r="K516" s="32"/>
      <c r="L516" s="32"/>
    </row>
    <row r="517" spans="2:12" s="29" customFormat="1" x14ac:dyDescent="0.25">
      <c r="B517" s="28"/>
      <c r="C517"/>
      <c r="E517" s="30"/>
      <c r="F517" s="30"/>
      <c r="G517" s="32"/>
      <c r="H517" s="32"/>
      <c r="I517" s="32"/>
      <c r="J517" s="32"/>
      <c r="K517" s="32"/>
      <c r="L517" s="32"/>
    </row>
    <row r="518" spans="2:12" s="29" customFormat="1" x14ac:dyDescent="0.25">
      <c r="B518" s="28"/>
      <c r="C518"/>
      <c r="E518" s="30"/>
      <c r="F518" s="30"/>
      <c r="G518" s="32"/>
      <c r="H518" s="32"/>
      <c r="I518" s="32"/>
      <c r="J518" s="32"/>
      <c r="K518" s="32"/>
      <c r="L518" s="32"/>
    </row>
    <row r="519" spans="2:12" s="29" customFormat="1" x14ac:dyDescent="0.25">
      <c r="B519" s="28"/>
      <c r="C519"/>
      <c r="E519" s="30"/>
      <c r="F519" s="30"/>
      <c r="G519" s="32"/>
      <c r="H519" s="32"/>
      <c r="I519" s="32"/>
      <c r="J519" s="32"/>
      <c r="K519" s="32"/>
      <c r="L519" s="32"/>
    </row>
    <row r="520" spans="2:12" s="29" customFormat="1" x14ac:dyDescent="0.25">
      <c r="B520" s="28"/>
      <c r="C520"/>
      <c r="E520" s="30"/>
      <c r="F520" s="30"/>
      <c r="G520" s="32"/>
      <c r="H520" s="32"/>
      <c r="I520" s="32"/>
      <c r="J520" s="32"/>
      <c r="K520" s="32"/>
      <c r="L520" s="32"/>
    </row>
    <row r="521" spans="2:12" s="29" customFormat="1" x14ac:dyDescent="0.25">
      <c r="B521" s="28"/>
      <c r="C521"/>
      <c r="E521" s="30"/>
      <c r="F521" s="30"/>
      <c r="G521" s="32"/>
      <c r="H521" s="32"/>
      <c r="I521" s="32"/>
      <c r="J521" s="32"/>
      <c r="K521" s="32"/>
      <c r="L521" s="32"/>
    </row>
    <row r="522" spans="2:12" s="29" customFormat="1" x14ac:dyDescent="0.25">
      <c r="B522" s="28"/>
      <c r="C522"/>
      <c r="E522" s="30"/>
      <c r="F522" s="30"/>
      <c r="G522" s="32"/>
      <c r="H522" s="32"/>
      <c r="I522" s="32"/>
      <c r="J522" s="32"/>
      <c r="K522" s="32"/>
      <c r="L522" s="32"/>
    </row>
    <row r="523" spans="2:12" s="29" customFormat="1" x14ac:dyDescent="0.25">
      <c r="B523" s="28"/>
      <c r="C523"/>
      <c r="E523" s="30"/>
      <c r="F523" s="30"/>
      <c r="G523" s="32"/>
      <c r="H523" s="32"/>
      <c r="I523" s="32"/>
      <c r="J523" s="32"/>
      <c r="K523" s="32"/>
      <c r="L523" s="32"/>
    </row>
    <row r="524" spans="2:12" s="29" customFormat="1" x14ac:dyDescent="0.25">
      <c r="B524" s="28"/>
      <c r="C524"/>
      <c r="E524" s="30"/>
      <c r="F524" s="30"/>
      <c r="G524" s="32"/>
      <c r="H524" s="32"/>
      <c r="I524" s="32"/>
      <c r="J524" s="32"/>
      <c r="K524" s="32"/>
      <c r="L524" s="32"/>
    </row>
    <row r="525" spans="2:12" s="29" customFormat="1" x14ac:dyDescent="0.25">
      <c r="B525" s="28"/>
      <c r="C525"/>
      <c r="E525" s="30"/>
      <c r="F525" s="30"/>
      <c r="G525" s="32"/>
      <c r="H525" s="32"/>
      <c r="I525" s="32"/>
      <c r="J525" s="32"/>
      <c r="K525" s="32"/>
      <c r="L525" s="32"/>
    </row>
    <row r="526" spans="2:12" s="29" customFormat="1" x14ac:dyDescent="0.25">
      <c r="B526" s="28"/>
      <c r="C526"/>
      <c r="E526" s="30"/>
      <c r="F526" s="30"/>
      <c r="G526" s="32"/>
      <c r="H526" s="32"/>
      <c r="I526" s="32"/>
      <c r="J526" s="32"/>
      <c r="K526" s="32"/>
      <c r="L526" s="32"/>
    </row>
    <row r="527" spans="2:12" s="29" customFormat="1" x14ac:dyDescent="0.25">
      <c r="B527" s="28"/>
      <c r="C527"/>
      <c r="E527" s="30"/>
      <c r="F527" s="30"/>
      <c r="G527" s="32"/>
      <c r="H527" s="32"/>
      <c r="I527" s="32"/>
      <c r="J527" s="32"/>
      <c r="K527" s="32"/>
      <c r="L527" s="32"/>
    </row>
    <row r="528" spans="2:12" s="29" customFormat="1" x14ac:dyDescent="0.25">
      <c r="B528" s="28"/>
      <c r="C528"/>
      <c r="E528" s="30"/>
      <c r="F528" s="30"/>
      <c r="G528" s="32"/>
      <c r="H528" s="32"/>
      <c r="I528" s="32"/>
      <c r="J528" s="32"/>
      <c r="K528" s="32"/>
      <c r="L528" s="32"/>
    </row>
    <row r="529" spans="2:12" s="29" customFormat="1" x14ac:dyDescent="0.25">
      <c r="B529" s="28"/>
      <c r="C529"/>
      <c r="E529" s="30"/>
      <c r="F529" s="30"/>
      <c r="G529" s="32"/>
      <c r="H529" s="32"/>
      <c r="I529" s="32"/>
      <c r="J529" s="32"/>
      <c r="K529" s="32"/>
      <c r="L529" s="32"/>
    </row>
    <row r="530" spans="2:12" s="29" customFormat="1" x14ac:dyDescent="0.25">
      <c r="B530" s="28"/>
      <c r="C530"/>
      <c r="E530" s="30"/>
      <c r="F530" s="30"/>
      <c r="G530" s="32"/>
      <c r="H530" s="32"/>
      <c r="I530" s="32"/>
      <c r="J530" s="32"/>
      <c r="K530" s="32"/>
      <c r="L530" s="32"/>
    </row>
    <row r="531" spans="2:12" s="29" customFormat="1" x14ac:dyDescent="0.25">
      <c r="B531" s="28"/>
      <c r="C531"/>
      <c r="E531" s="30"/>
      <c r="F531" s="30"/>
      <c r="G531" s="32"/>
      <c r="H531" s="32"/>
      <c r="I531" s="32"/>
      <c r="J531" s="32"/>
      <c r="K531" s="32"/>
      <c r="L531" s="32"/>
    </row>
    <row r="532" spans="2:12" s="29" customFormat="1" x14ac:dyDescent="0.25">
      <c r="B532" s="28"/>
      <c r="C532"/>
      <c r="E532" s="30"/>
      <c r="F532" s="30"/>
      <c r="G532" s="32"/>
      <c r="H532" s="32"/>
      <c r="I532" s="32"/>
      <c r="J532" s="32"/>
      <c r="K532" s="32"/>
      <c r="L532" s="32"/>
    </row>
    <row r="533" spans="2:12" s="29" customFormat="1" x14ac:dyDescent="0.25">
      <c r="B533" s="28"/>
      <c r="C533"/>
      <c r="E533" s="30"/>
      <c r="F533" s="30"/>
      <c r="G533" s="32"/>
      <c r="H533" s="32"/>
      <c r="I533" s="32"/>
      <c r="J533" s="32"/>
      <c r="K533" s="32"/>
      <c r="L533" s="32"/>
    </row>
    <row r="534" spans="2:12" s="29" customFormat="1" x14ac:dyDescent="0.25">
      <c r="B534" s="28"/>
      <c r="C534"/>
      <c r="E534" s="30"/>
      <c r="F534" s="30"/>
      <c r="G534" s="32"/>
      <c r="H534" s="32"/>
      <c r="I534" s="32"/>
      <c r="J534" s="32"/>
      <c r="K534" s="32"/>
      <c r="L534" s="32"/>
    </row>
    <row r="535" spans="2:12" s="29" customFormat="1" x14ac:dyDescent="0.25">
      <c r="B535" s="28"/>
      <c r="C535"/>
      <c r="E535" s="30"/>
      <c r="F535" s="30"/>
      <c r="G535" s="32"/>
      <c r="H535" s="32"/>
      <c r="I535" s="32"/>
      <c r="J535" s="32"/>
      <c r="K535" s="32"/>
      <c r="L535" s="32"/>
    </row>
    <row r="536" spans="2:12" s="29" customFormat="1" x14ac:dyDescent="0.25">
      <c r="B536" s="28"/>
      <c r="C536"/>
      <c r="E536" s="30"/>
      <c r="F536" s="30"/>
      <c r="G536" s="32"/>
      <c r="H536" s="32"/>
      <c r="I536" s="32"/>
      <c r="J536" s="32"/>
      <c r="K536" s="32"/>
      <c r="L536" s="32"/>
    </row>
    <row r="537" spans="2:12" s="29" customFormat="1" x14ac:dyDescent="0.25">
      <c r="B537" s="28"/>
      <c r="C537"/>
      <c r="E537" s="30"/>
      <c r="F537" s="30"/>
      <c r="G537" s="32"/>
      <c r="H537" s="32"/>
      <c r="I537" s="32"/>
      <c r="J537" s="32"/>
      <c r="K537" s="32"/>
      <c r="L537" s="32"/>
    </row>
    <row r="538" spans="2:12" s="29" customFormat="1" x14ac:dyDescent="0.25">
      <c r="B538" s="28"/>
      <c r="C538"/>
      <c r="E538" s="30"/>
      <c r="F538" s="30"/>
      <c r="G538" s="32"/>
      <c r="H538" s="32"/>
      <c r="I538" s="32"/>
      <c r="J538" s="32"/>
      <c r="K538" s="32"/>
      <c r="L538" s="32"/>
    </row>
    <row r="539" spans="2:12" s="29" customFormat="1" x14ac:dyDescent="0.25">
      <c r="B539" s="28"/>
      <c r="C539"/>
      <c r="E539" s="30"/>
      <c r="F539" s="30"/>
      <c r="G539" s="32"/>
      <c r="H539" s="32"/>
      <c r="I539" s="32"/>
      <c r="J539" s="32"/>
      <c r="K539" s="32"/>
      <c r="L539" s="32"/>
    </row>
    <row r="540" spans="2:12" s="29" customFormat="1" x14ac:dyDescent="0.25">
      <c r="B540" s="28"/>
      <c r="C540"/>
      <c r="E540" s="30"/>
      <c r="F540" s="30"/>
      <c r="G540" s="32"/>
      <c r="H540" s="32"/>
      <c r="I540" s="32"/>
      <c r="J540" s="32"/>
      <c r="K540" s="32"/>
      <c r="L540" s="32"/>
    </row>
    <row r="541" spans="2:12" s="29" customFormat="1" x14ac:dyDescent="0.25">
      <c r="B541" s="28"/>
      <c r="C541"/>
      <c r="E541" s="30"/>
      <c r="F541" s="30"/>
      <c r="G541" s="32"/>
      <c r="H541" s="32"/>
      <c r="I541" s="32"/>
      <c r="J541" s="32"/>
      <c r="K541" s="32"/>
      <c r="L541" s="32"/>
    </row>
    <row r="542" spans="2:12" s="29" customFormat="1" x14ac:dyDescent="0.25">
      <c r="B542" s="28"/>
      <c r="C542"/>
      <c r="E542" s="30"/>
      <c r="F542" s="30"/>
      <c r="G542" s="32"/>
      <c r="H542" s="32"/>
      <c r="I542" s="32"/>
      <c r="J542" s="32"/>
      <c r="K542" s="32"/>
      <c r="L542" s="32"/>
    </row>
    <row r="543" spans="2:12" s="29" customFormat="1" x14ac:dyDescent="0.25">
      <c r="B543" s="28"/>
      <c r="C543"/>
      <c r="E543" s="30"/>
      <c r="F543" s="30"/>
      <c r="G543" s="32"/>
      <c r="H543" s="32"/>
      <c r="I543" s="32"/>
      <c r="J543" s="32"/>
      <c r="K543" s="32"/>
      <c r="L543" s="32"/>
    </row>
    <row r="544" spans="2:12" s="29" customFormat="1" x14ac:dyDescent="0.25">
      <c r="B544" s="28"/>
      <c r="C544"/>
      <c r="E544" s="30"/>
      <c r="F544" s="30"/>
      <c r="G544" s="32"/>
      <c r="H544" s="32"/>
      <c r="I544" s="32"/>
      <c r="J544" s="32"/>
      <c r="K544" s="32"/>
      <c r="L544" s="32"/>
    </row>
    <row r="545" spans="2:12" s="29" customFormat="1" x14ac:dyDescent="0.25">
      <c r="B545" s="28"/>
      <c r="C545"/>
      <c r="E545" s="30"/>
      <c r="F545" s="30"/>
      <c r="G545" s="32"/>
      <c r="H545" s="32"/>
      <c r="I545" s="32"/>
      <c r="J545" s="32"/>
      <c r="K545" s="32"/>
      <c r="L545" s="32"/>
    </row>
    <row r="546" spans="2:12" s="29" customFormat="1" x14ac:dyDescent="0.25">
      <c r="B546" s="28"/>
      <c r="C546"/>
      <c r="E546" s="30"/>
      <c r="F546" s="30"/>
      <c r="G546" s="32"/>
      <c r="H546" s="32"/>
      <c r="I546" s="32"/>
      <c r="J546" s="32"/>
      <c r="K546" s="32"/>
      <c r="L546" s="32"/>
    </row>
    <row r="547" spans="2:12" s="29" customFormat="1" x14ac:dyDescent="0.25">
      <c r="B547" s="28"/>
      <c r="C547"/>
      <c r="E547" s="30"/>
      <c r="F547" s="30"/>
      <c r="G547" s="32"/>
      <c r="H547" s="32"/>
      <c r="I547" s="32"/>
      <c r="J547" s="32"/>
      <c r="K547" s="32"/>
      <c r="L547" s="32"/>
    </row>
    <row r="548" spans="2:12" s="29" customFormat="1" x14ac:dyDescent="0.25">
      <c r="B548" s="28"/>
      <c r="C548"/>
      <c r="E548" s="30"/>
      <c r="F548" s="30"/>
      <c r="G548" s="32"/>
      <c r="H548" s="32"/>
      <c r="I548" s="32"/>
      <c r="J548" s="32"/>
      <c r="K548" s="32"/>
      <c r="L548" s="32"/>
    </row>
    <row r="549" spans="2:12" s="29" customFormat="1" x14ac:dyDescent="0.25">
      <c r="B549" s="28"/>
      <c r="C549"/>
      <c r="E549" s="30"/>
      <c r="F549" s="30"/>
      <c r="G549" s="32"/>
      <c r="H549" s="32"/>
      <c r="I549" s="32"/>
      <c r="J549" s="32"/>
      <c r="K549" s="32"/>
      <c r="L549" s="32"/>
    </row>
    <row r="550" spans="2:12" s="29" customFormat="1" x14ac:dyDescent="0.25">
      <c r="B550" s="28"/>
      <c r="C550"/>
      <c r="E550" s="30"/>
      <c r="F550" s="30"/>
      <c r="G550" s="32"/>
      <c r="H550" s="32"/>
      <c r="I550" s="32"/>
      <c r="J550" s="32"/>
      <c r="K550" s="32"/>
      <c r="L550" s="32"/>
    </row>
    <row r="551" spans="2:12" s="29" customFormat="1" x14ac:dyDescent="0.25">
      <c r="B551" s="28"/>
      <c r="C551"/>
      <c r="E551" s="30"/>
      <c r="F551" s="30"/>
      <c r="G551" s="32"/>
      <c r="H551" s="32"/>
      <c r="I551" s="32"/>
      <c r="J551" s="32"/>
      <c r="K551" s="32"/>
      <c r="L551" s="32"/>
    </row>
    <row r="552" spans="2:12" s="29" customFormat="1" x14ac:dyDescent="0.25">
      <c r="B552" s="28"/>
      <c r="C552"/>
      <c r="E552" s="30"/>
      <c r="F552" s="30"/>
      <c r="G552" s="32"/>
      <c r="H552" s="32"/>
      <c r="I552" s="32"/>
      <c r="J552" s="32"/>
      <c r="K552" s="32"/>
      <c r="L552" s="32"/>
    </row>
    <row r="553" spans="2:12" s="29" customFormat="1" x14ac:dyDescent="0.25">
      <c r="B553" s="28"/>
      <c r="C553"/>
      <c r="E553" s="30"/>
      <c r="F553" s="30"/>
      <c r="G553" s="32"/>
      <c r="H553" s="32"/>
      <c r="I553" s="32"/>
      <c r="J553" s="32"/>
      <c r="K553" s="32"/>
      <c r="L553" s="32"/>
    </row>
    <row r="554" spans="2:12" s="29" customFormat="1" x14ac:dyDescent="0.25">
      <c r="B554" s="28"/>
      <c r="C554"/>
      <c r="E554" s="30"/>
      <c r="F554" s="30"/>
      <c r="G554" s="32"/>
      <c r="H554" s="32"/>
      <c r="I554" s="32"/>
      <c r="J554" s="32"/>
      <c r="K554" s="32"/>
      <c r="L554" s="32"/>
    </row>
    <row r="555" spans="2:12" s="29" customFormat="1" x14ac:dyDescent="0.25">
      <c r="B555" s="28"/>
      <c r="C555"/>
      <c r="E555" s="30"/>
      <c r="F555" s="30"/>
      <c r="G555" s="32"/>
      <c r="H555" s="32"/>
      <c r="I555" s="32"/>
      <c r="J555" s="32"/>
      <c r="K555" s="32"/>
      <c r="L555" s="32"/>
    </row>
    <row r="556" spans="2:12" s="29" customFormat="1" x14ac:dyDescent="0.25">
      <c r="B556" s="28"/>
      <c r="C556"/>
      <c r="E556" s="30"/>
      <c r="F556" s="30"/>
      <c r="G556" s="32"/>
      <c r="H556" s="32"/>
      <c r="I556" s="32"/>
      <c r="J556" s="32"/>
      <c r="K556" s="32"/>
      <c r="L556" s="32"/>
    </row>
    <row r="557" spans="2:12" s="29" customFormat="1" x14ac:dyDescent="0.25">
      <c r="B557" s="28"/>
      <c r="C557"/>
      <c r="E557" s="30"/>
      <c r="F557" s="30"/>
      <c r="G557" s="32"/>
      <c r="H557" s="32"/>
      <c r="I557" s="32"/>
      <c r="J557" s="32"/>
      <c r="K557" s="32"/>
      <c r="L557" s="32"/>
    </row>
    <row r="558" spans="2:12" s="29" customFormat="1" x14ac:dyDescent="0.25">
      <c r="B558" s="28"/>
      <c r="C558"/>
      <c r="E558" s="30"/>
      <c r="F558" s="30"/>
      <c r="G558" s="32"/>
      <c r="H558" s="32"/>
      <c r="I558" s="32"/>
      <c r="J558" s="32"/>
      <c r="K558" s="32"/>
      <c r="L558" s="32"/>
    </row>
    <row r="559" spans="2:12" s="29" customFormat="1" x14ac:dyDescent="0.25">
      <c r="B559" s="28"/>
      <c r="C559"/>
      <c r="E559" s="30"/>
      <c r="F559" s="30"/>
      <c r="G559" s="32"/>
      <c r="H559" s="32"/>
      <c r="I559" s="32"/>
      <c r="J559" s="32"/>
      <c r="K559" s="32"/>
      <c r="L559" s="32"/>
    </row>
    <row r="560" spans="2:12" s="29" customFormat="1" x14ac:dyDescent="0.25">
      <c r="B560" s="28"/>
      <c r="C560"/>
      <c r="E560" s="30"/>
      <c r="F560" s="30"/>
      <c r="G560" s="32"/>
      <c r="H560" s="32"/>
      <c r="I560" s="32"/>
      <c r="J560" s="32"/>
      <c r="K560" s="32"/>
      <c r="L560" s="32"/>
    </row>
    <row r="561" spans="2:12" s="29" customFormat="1" x14ac:dyDescent="0.25">
      <c r="B561" s="28"/>
      <c r="C561"/>
      <c r="E561" s="30"/>
      <c r="F561" s="30"/>
      <c r="G561" s="32"/>
      <c r="H561" s="32"/>
      <c r="I561" s="32"/>
      <c r="J561" s="32"/>
      <c r="K561" s="32"/>
      <c r="L561" s="32"/>
    </row>
    <row r="562" spans="2:12" s="29" customFormat="1" x14ac:dyDescent="0.25">
      <c r="B562" s="28"/>
      <c r="C562"/>
      <c r="E562" s="30"/>
      <c r="F562" s="30"/>
      <c r="G562" s="32"/>
      <c r="H562" s="32"/>
      <c r="I562" s="32"/>
      <c r="J562" s="32"/>
      <c r="K562" s="32"/>
      <c r="L562" s="32"/>
    </row>
    <row r="563" spans="2:12" s="29" customFormat="1" x14ac:dyDescent="0.25">
      <c r="B563" s="28"/>
      <c r="C563"/>
      <c r="E563" s="30"/>
      <c r="F563" s="30"/>
      <c r="G563" s="32"/>
      <c r="H563" s="32"/>
      <c r="I563" s="32"/>
      <c r="J563" s="32"/>
      <c r="K563" s="32"/>
      <c r="L563" s="32"/>
    </row>
    <row r="564" spans="2:12" s="29" customFormat="1" x14ac:dyDescent="0.25">
      <c r="B564" s="28"/>
      <c r="C564"/>
      <c r="E564" s="30"/>
      <c r="F564" s="30"/>
      <c r="G564" s="32"/>
      <c r="H564" s="32"/>
      <c r="I564" s="32"/>
      <c r="J564" s="32"/>
      <c r="K564" s="32"/>
      <c r="L564" s="32"/>
    </row>
    <row r="565" spans="2:12" s="29" customFormat="1" x14ac:dyDescent="0.25">
      <c r="B565" s="28"/>
      <c r="C565"/>
      <c r="E565" s="30"/>
      <c r="F565" s="30"/>
      <c r="G565" s="32"/>
      <c r="H565" s="32"/>
      <c r="I565" s="32"/>
      <c r="J565" s="32"/>
      <c r="K565" s="32"/>
      <c r="L565" s="32"/>
    </row>
    <row r="566" spans="2:12" s="29" customFormat="1" x14ac:dyDescent="0.25">
      <c r="B566" s="28"/>
      <c r="C566"/>
      <c r="E566" s="30"/>
      <c r="F566" s="30"/>
      <c r="G566" s="32"/>
      <c r="H566" s="32"/>
      <c r="I566" s="32"/>
      <c r="J566" s="32"/>
      <c r="K566" s="32"/>
      <c r="L566" s="32"/>
    </row>
    <row r="567" spans="2:12" s="29" customFormat="1" x14ac:dyDescent="0.25">
      <c r="B567" s="28"/>
      <c r="C567"/>
      <c r="E567" s="30"/>
      <c r="F567" s="30"/>
      <c r="G567" s="32"/>
      <c r="H567" s="32"/>
      <c r="I567" s="32"/>
      <c r="J567" s="32"/>
      <c r="K567" s="32"/>
      <c r="L567" s="32"/>
    </row>
    <row r="568" spans="2:12" s="29" customFormat="1" x14ac:dyDescent="0.25">
      <c r="B568" s="28"/>
      <c r="C568"/>
      <c r="E568" s="30"/>
      <c r="F568" s="30"/>
      <c r="G568" s="32"/>
      <c r="H568" s="32"/>
      <c r="I568" s="32"/>
      <c r="J568" s="32"/>
      <c r="K568" s="32"/>
      <c r="L568" s="32"/>
    </row>
    <row r="569" spans="2:12" s="29" customFormat="1" x14ac:dyDescent="0.25">
      <c r="B569" s="28"/>
      <c r="C569"/>
      <c r="E569" s="30"/>
      <c r="F569" s="30"/>
      <c r="G569" s="32"/>
      <c r="H569" s="32"/>
      <c r="I569" s="32"/>
      <c r="J569" s="32"/>
      <c r="K569" s="32"/>
      <c r="L569" s="32"/>
    </row>
    <row r="570" spans="2:12" s="29" customFormat="1" x14ac:dyDescent="0.25">
      <c r="B570" s="28"/>
      <c r="C570"/>
      <c r="E570" s="30"/>
      <c r="F570" s="30"/>
      <c r="G570" s="32"/>
      <c r="H570" s="32"/>
      <c r="I570" s="32"/>
      <c r="J570" s="32"/>
      <c r="K570" s="32"/>
      <c r="L570" s="32"/>
    </row>
    <row r="571" spans="2:12" s="29" customFormat="1" x14ac:dyDescent="0.25">
      <c r="B571" s="28"/>
      <c r="C571"/>
      <c r="E571" s="30"/>
      <c r="F571" s="30"/>
      <c r="G571" s="32"/>
      <c r="H571" s="32"/>
      <c r="I571" s="32"/>
      <c r="J571" s="32"/>
      <c r="K571" s="32"/>
      <c r="L571" s="32"/>
    </row>
    <row r="572" spans="2:12" s="29" customFormat="1" x14ac:dyDescent="0.25">
      <c r="B572" s="28"/>
      <c r="C572"/>
      <c r="E572" s="30"/>
      <c r="F572" s="30"/>
      <c r="G572" s="32"/>
      <c r="H572" s="32"/>
      <c r="I572" s="32"/>
      <c r="J572" s="32"/>
      <c r="K572" s="32"/>
      <c r="L572" s="32"/>
    </row>
    <row r="573" spans="2:12" s="29" customFormat="1" x14ac:dyDescent="0.25">
      <c r="B573" s="28"/>
      <c r="C573"/>
      <c r="E573" s="30"/>
      <c r="F573" s="30"/>
      <c r="G573" s="32"/>
      <c r="H573" s="32"/>
      <c r="I573" s="32"/>
      <c r="J573" s="32"/>
      <c r="K573" s="32"/>
      <c r="L573" s="32"/>
    </row>
    <row r="574" spans="2:12" s="29" customFormat="1" x14ac:dyDescent="0.25">
      <c r="B574" s="28"/>
      <c r="C574"/>
      <c r="E574" s="30"/>
      <c r="F574" s="30"/>
      <c r="G574" s="32"/>
      <c r="H574" s="32"/>
      <c r="I574" s="32"/>
      <c r="J574" s="32"/>
      <c r="K574" s="32"/>
      <c r="L574" s="32"/>
    </row>
    <row r="575" spans="2:12" s="29" customFormat="1" x14ac:dyDescent="0.25">
      <c r="B575" s="28"/>
      <c r="C575"/>
      <c r="E575" s="30"/>
      <c r="F575" s="30"/>
      <c r="G575" s="32"/>
      <c r="H575" s="32"/>
      <c r="I575" s="32"/>
      <c r="J575" s="32"/>
      <c r="K575" s="32"/>
      <c r="L575" s="32"/>
    </row>
    <row r="576" spans="2:12" s="29" customFormat="1" x14ac:dyDescent="0.25">
      <c r="B576" s="28"/>
      <c r="C576"/>
      <c r="E576" s="30"/>
      <c r="F576" s="30"/>
      <c r="G576" s="32"/>
      <c r="H576" s="32"/>
      <c r="I576" s="32"/>
      <c r="J576" s="32"/>
      <c r="K576" s="32"/>
      <c r="L576" s="32"/>
    </row>
    <row r="577" spans="2:12" s="29" customFormat="1" x14ac:dyDescent="0.25">
      <c r="B577" s="28"/>
      <c r="C577"/>
      <c r="E577" s="30"/>
      <c r="F577" s="30"/>
      <c r="G577" s="32"/>
      <c r="H577" s="32"/>
      <c r="I577" s="32"/>
      <c r="J577" s="32"/>
      <c r="K577" s="32"/>
      <c r="L577" s="32"/>
    </row>
    <row r="578" spans="2:12" s="29" customFormat="1" x14ac:dyDescent="0.25">
      <c r="B578" s="28"/>
      <c r="C578"/>
      <c r="E578" s="30"/>
      <c r="F578" s="30"/>
      <c r="G578" s="32"/>
      <c r="H578" s="32"/>
      <c r="I578" s="32"/>
      <c r="J578" s="32"/>
      <c r="K578" s="32"/>
      <c r="L578" s="32"/>
    </row>
    <row r="579" spans="2:12" s="29" customFormat="1" x14ac:dyDescent="0.25">
      <c r="B579" s="28"/>
      <c r="C579"/>
      <c r="E579" s="30"/>
      <c r="F579" s="30"/>
      <c r="G579" s="32"/>
      <c r="H579" s="32"/>
      <c r="I579" s="32"/>
      <c r="J579" s="32"/>
      <c r="K579" s="32"/>
      <c r="L579" s="32"/>
    </row>
    <row r="580" spans="2:12" s="29" customFormat="1" x14ac:dyDescent="0.25">
      <c r="B580" s="28"/>
      <c r="C580"/>
      <c r="E580" s="30"/>
      <c r="F580" s="30"/>
      <c r="G580" s="32"/>
      <c r="H580" s="32"/>
      <c r="I580" s="32"/>
      <c r="J580" s="32"/>
      <c r="K580" s="32"/>
      <c r="L580" s="32"/>
    </row>
    <row r="581" spans="2:12" s="29" customFormat="1" x14ac:dyDescent="0.25">
      <c r="B581" s="28"/>
      <c r="C581"/>
      <c r="E581" s="30"/>
      <c r="F581" s="30"/>
      <c r="G581" s="32"/>
      <c r="H581" s="32"/>
      <c r="I581" s="32"/>
      <c r="J581" s="32"/>
      <c r="K581" s="32"/>
      <c r="L581" s="32"/>
    </row>
    <row r="582" spans="2:12" s="29" customFormat="1" x14ac:dyDescent="0.25">
      <c r="B582" s="28"/>
      <c r="C582"/>
      <c r="E582" s="30"/>
      <c r="F582" s="30"/>
      <c r="G582" s="32"/>
      <c r="H582" s="32"/>
      <c r="I582" s="32"/>
      <c r="J582" s="32"/>
      <c r="K582" s="32"/>
      <c r="L582" s="32"/>
    </row>
    <row r="583" spans="2:12" s="29" customFormat="1" x14ac:dyDescent="0.25">
      <c r="B583" s="28"/>
      <c r="C583"/>
      <c r="E583" s="30"/>
      <c r="F583" s="30"/>
      <c r="G583" s="32"/>
      <c r="H583" s="32"/>
      <c r="I583" s="32"/>
      <c r="J583" s="32"/>
      <c r="K583" s="32"/>
      <c r="L583" s="32"/>
    </row>
    <row r="584" spans="2:12" s="29" customFormat="1" x14ac:dyDescent="0.25">
      <c r="B584" s="28"/>
      <c r="C584"/>
      <c r="E584" s="30"/>
      <c r="F584" s="30"/>
      <c r="G584" s="32"/>
      <c r="H584" s="32"/>
      <c r="I584" s="32"/>
      <c r="J584" s="32"/>
      <c r="K584" s="32"/>
      <c r="L584" s="32"/>
    </row>
    <row r="585" spans="2:12" s="29" customFormat="1" x14ac:dyDescent="0.25">
      <c r="B585" s="28"/>
      <c r="C585"/>
      <c r="E585" s="30"/>
      <c r="F585" s="30"/>
      <c r="G585" s="32"/>
      <c r="H585" s="32"/>
      <c r="I585" s="32"/>
      <c r="J585" s="32"/>
      <c r="K585" s="32"/>
      <c r="L585" s="32"/>
    </row>
    <row r="586" spans="2:12" s="29" customFormat="1" x14ac:dyDescent="0.25">
      <c r="B586" s="28"/>
      <c r="C586"/>
      <c r="E586" s="30"/>
      <c r="F586" s="30"/>
      <c r="G586" s="32"/>
      <c r="H586" s="32"/>
      <c r="I586" s="32"/>
      <c r="J586" s="32"/>
      <c r="K586" s="32"/>
      <c r="L586" s="32"/>
    </row>
    <row r="587" spans="2:12" s="29" customFormat="1" x14ac:dyDescent="0.25">
      <c r="B587" s="28"/>
      <c r="C587"/>
      <c r="E587" s="30"/>
      <c r="F587" s="30"/>
      <c r="G587" s="32"/>
      <c r="H587" s="32"/>
      <c r="I587" s="32"/>
      <c r="J587" s="32"/>
      <c r="K587" s="32"/>
      <c r="L587" s="32"/>
    </row>
    <row r="588" spans="2:12" s="29" customFormat="1" x14ac:dyDescent="0.25">
      <c r="B588" s="28"/>
      <c r="C588"/>
      <c r="E588" s="30"/>
      <c r="F588" s="30"/>
      <c r="G588" s="32"/>
      <c r="H588" s="32"/>
      <c r="I588" s="32"/>
      <c r="J588" s="32"/>
      <c r="K588" s="32"/>
      <c r="L588" s="32"/>
    </row>
    <row r="589" spans="2:12" s="29" customFormat="1" x14ac:dyDescent="0.25">
      <c r="B589" s="28"/>
      <c r="C589"/>
      <c r="E589" s="30"/>
      <c r="F589" s="30"/>
      <c r="G589" s="32"/>
      <c r="H589" s="32"/>
      <c r="I589" s="32"/>
      <c r="J589" s="32"/>
      <c r="K589" s="32"/>
      <c r="L589" s="32"/>
    </row>
    <row r="590" spans="2:12" s="29" customFormat="1" x14ac:dyDescent="0.25">
      <c r="B590" s="28"/>
      <c r="C590"/>
      <c r="E590" s="30"/>
      <c r="F590" s="30"/>
      <c r="G590" s="32"/>
      <c r="H590" s="32"/>
      <c r="I590" s="32"/>
      <c r="J590" s="32"/>
      <c r="K590" s="32"/>
      <c r="L590" s="32"/>
    </row>
    <row r="591" spans="2:12" s="29" customFormat="1" x14ac:dyDescent="0.25">
      <c r="B591" s="28"/>
      <c r="C591"/>
      <c r="E591" s="30"/>
      <c r="F591" s="30"/>
      <c r="G591" s="32"/>
      <c r="H591" s="32"/>
      <c r="I591" s="32"/>
      <c r="J591" s="32"/>
      <c r="K591" s="32"/>
      <c r="L591" s="32"/>
    </row>
    <row r="592" spans="2:12" s="29" customFormat="1" x14ac:dyDescent="0.25">
      <c r="B592" s="28"/>
      <c r="C592"/>
      <c r="E592" s="30"/>
      <c r="F592" s="30"/>
      <c r="G592" s="32"/>
      <c r="H592" s="32"/>
      <c r="I592" s="32"/>
      <c r="J592" s="32"/>
      <c r="K592" s="32"/>
      <c r="L592" s="32"/>
    </row>
    <row r="593" spans="2:12" s="29" customFormat="1" x14ac:dyDescent="0.25">
      <c r="B593" s="28"/>
      <c r="C593"/>
      <c r="E593" s="30"/>
      <c r="F593" s="30"/>
      <c r="G593" s="32"/>
      <c r="H593" s="32"/>
      <c r="I593" s="32"/>
      <c r="J593" s="32"/>
      <c r="K593" s="32"/>
      <c r="L593" s="32"/>
    </row>
    <row r="594" spans="2:12" s="29" customFormat="1" x14ac:dyDescent="0.25">
      <c r="B594" s="28"/>
      <c r="C594"/>
      <c r="E594" s="30"/>
      <c r="F594" s="30"/>
      <c r="G594" s="32"/>
      <c r="H594" s="32"/>
      <c r="I594" s="32"/>
      <c r="J594" s="32"/>
      <c r="K594" s="32"/>
      <c r="L594" s="32"/>
    </row>
    <row r="595" spans="2:12" s="29" customFormat="1" x14ac:dyDescent="0.25">
      <c r="B595" s="28"/>
      <c r="C595"/>
      <c r="E595" s="30"/>
      <c r="F595" s="30"/>
      <c r="G595" s="32"/>
      <c r="H595" s="32"/>
      <c r="I595" s="32"/>
      <c r="J595" s="32"/>
      <c r="K595" s="32"/>
      <c r="L595" s="32"/>
    </row>
    <row r="596" spans="2:12" s="29" customFormat="1" x14ac:dyDescent="0.25">
      <c r="B596" s="28"/>
      <c r="C596"/>
      <c r="E596" s="30"/>
      <c r="F596" s="30"/>
      <c r="G596" s="32"/>
      <c r="H596" s="32"/>
      <c r="I596" s="32"/>
      <c r="J596" s="32"/>
      <c r="K596" s="32"/>
      <c r="L596" s="32"/>
    </row>
    <row r="597" spans="2:12" s="29" customFormat="1" x14ac:dyDescent="0.25">
      <c r="B597" s="28"/>
      <c r="C597"/>
      <c r="E597" s="30"/>
      <c r="F597" s="30"/>
      <c r="G597" s="32"/>
      <c r="H597" s="32"/>
      <c r="I597" s="32"/>
      <c r="J597" s="32"/>
      <c r="K597" s="32"/>
      <c r="L597" s="32"/>
    </row>
    <row r="598" spans="2:12" s="29" customFormat="1" x14ac:dyDescent="0.25">
      <c r="B598" s="28"/>
      <c r="C598"/>
      <c r="E598" s="30"/>
      <c r="F598" s="30"/>
      <c r="G598" s="32"/>
      <c r="H598" s="32"/>
      <c r="I598" s="32"/>
      <c r="J598" s="32"/>
      <c r="K598" s="32"/>
      <c r="L598" s="32"/>
    </row>
    <row r="599" spans="2:12" s="29" customFormat="1" x14ac:dyDescent="0.25">
      <c r="B599" s="28"/>
      <c r="C599"/>
      <c r="E599" s="30"/>
      <c r="F599" s="30"/>
      <c r="G599" s="32"/>
      <c r="H599" s="32"/>
      <c r="I599" s="32"/>
      <c r="J599" s="32"/>
      <c r="K599" s="32"/>
      <c r="L599" s="32"/>
    </row>
    <row r="600" spans="2:12" s="29" customFormat="1" x14ac:dyDescent="0.25">
      <c r="B600" s="28"/>
      <c r="C600"/>
      <c r="E600" s="30"/>
      <c r="F600" s="30"/>
      <c r="G600" s="32"/>
      <c r="H600" s="32"/>
      <c r="I600" s="32"/>
      <c r="J600" s="32"/>
      <c r="K600" s="32"/>
      <c r="L600" s="32"/>
    </row>
    <row r="601" spans="2:12" s="29" customFormat="1" x14ac:dyDescent="0.25">
      <c r="B601" s="28"/>
      <c r="C601"/>
      <c r="E601" s="30"/>
      <c r="F601" s="30"/>
      <c r="G601" s="32"/>
      <c r="H601" s="32"/>
      <c r="I601" s="32"/>
      <c r="J601" s="32"/>
      <c r="K601" s="32"/>
      <c r="L601" s="32"/>
    </row>
    <row r="602" spans="2:12" s="29" customFormat="1" x14ac:dyDescent="0.25">
      <c r="B602" s="28"/>
      <c r="C602"/>
      <c r="E602" s="30"/>
      <c r="F602" s="30"/>
      <c r="G602" s="32"/>
      <c r="H602" s="32"/>
      <c r="I602" s="32"/>
      <c r="J602" s="32"/>
      <c r="K602" s="32"/>
      <c r="L602" s="32"/>
    </row>
    <row r="603" spans="2:12" s="29" customFormat="1" x14ac:dyDescent="0.25">
      <c r="B603" s="28"/>
      <c r="C603"/>
      <c r="E603" s="30"/>
      <c r="F603" s="30"/>
      <c r="G603" s="32"/>
      <c r="H603" s="32"/>
      <c r="I603" s="32"/>
      <c r="J603" s="32"/>
      <c r="K603" s="32"/>
      <c r="L603" s="32"/>
    </row>
    <row r="604" spans="2:12" s="29" customFormat="1" x14ac:dyDescent="0.25">
      <c r="B604" s="28"/>
      <c r="C604"/>
      <c r="E604" s="30"/>
      <c r="F604" s="30"/>
      <c r="G604" s="32"/>
      <c r="H604" s="32"/>
      <c r="I604" s="32"/>
      <c r="J604" s="32"/>
      <c r="K604" s="32"/>
      <c r="L604" s="32"/>
    </row>
    <row r="605" spans="2:12" s="29" customFormat="1" x14ac:dyDescent="0.25">
      <c r="B605" s="28"/>
      <c r="C605"/>
      <c r="E605" s="30"/>
      <c r="F605" s="30"/>
      <c r="G605" s="32"/>
      <c r="H605" s="32"/>
      <c r="I605" s="32"/>
      <c r="J605" s="32"/>
      <c r="K605" s="32"/>
      <c r="L605" s="32"/>
    </row>
    <row r="606" spans="2:12" s="29" customFormat="1" x14ac:dyDescent="0.25">
      <c r="B606" s="28"/>
      <c r="C606"/>
      <c r="E606" s="30"/>
      <c r="F606" s="30"/>
      <c r="G606" s="32"/>
      <c r="H606" s="32"/>
      <c r="I606" s="32"/>
      <c r="J606" s="32"/>
      <c r="K606" s="32"/>
      <c r="L606" s="32"/>
    </row>
    <row r="607" spans="2:12" s="29" customFormat="1" x14ac:dyDescent="0.25">
      <c r="B607" s="28"/>
      <c r="C607"/>
      <c r="E607" s="30"/>
      <c r="F607" s="30"/>
      <c r="G607" s="32"/>
      <c r="H607" s="32"/>
      <c r="I607" s="32"/>
      <c r="J607" s="32"/>
      <c r="K607" s="32"/>
      <c r="L607" s="32"/>
    </row>
    <row r="608" spans="2:12" s="29" customFormat="1" x14ac:dyDescent="0.25">
      <c r="B608" s="28"/>
      <c r="C608"/>
      <c r="E608" s="30"/>
      <c r="F608" s="30"/>
      <c r="G608" s="32"/>
      <c r="H608" s="32"/>
      <c r="I608" s="32"/>
      <c r="J608" s="32"/>
      <c r="K608" s="32"/>
      <c r="L608" s="32"/>
    </row>
    <row r="609" spans="2:12" s="29" customFormat="1" x14ac:dyDescent="0.25">
      <c r="B609" s="28"/>
      <c r="C609"/>
      <c r="E609" s="30"/>
      <c r="F609" s="30"/>
      <c r="G609" s="32"/>
      <c r="H609" s="32"/>
      <c r="I609" s="32"/>
      <c r="J609" s="32"/>
      <c r="K609" s="32"/>
      <c r="L609" s="32"/>
    </row>
    <row r="610" spans="2:12" s="29" customFormat="1" x14ac:dyDescent="0.25">
      <c r="B610" s="28"/>
      <c r="C610"/>
      <c r="E610" s="30"/>
      <c r="F610" s="30"/>
      <c r="G610" s="32"/>
      <c r="H610" s="32"/>
      <c r="I610" s="32"/>
      <c r="J610" s="32"/>
      <c r="K610" s="32"/>
      <c r="L610" s="32"/>
    </row>
    <row r="611" spans="2:12" s="29" customFormat="1" x14ac:dyDescent="0.25">
      <c r="B611" s="28"/>
      <c r="C611"/>
      <c r="E611" s="30"/>
      <c r="F611" s="30"/>
      <c r="G611" s="32"/>
      <c r="H611" s="32"/>
      <c r="I611" s="32"/>
      <c r="J611" s="32"/>
      <c r="K611" s="32"/>
      <c r="L611" s="32"/>
    </row>
    <row r="612" spans="2:12" s="29" customFormat="1" x14ac:dyDescent="0.25">
      <c r="B612" s="28"/>
      <c r="C612"/>
      <c r="E612" s="30"/>
      <c r="F612" s="30"/>
      <c r="G612" s="32"/>
      <c r="H612" s="32"/>
      <c r="I612" s="32"/>
      <c r="J612" s="32"/>
      <c r="K612" s="32"/>
      <c r="L612" s="32"/>
    </row>
    <row r="613" spans="2:12" s="29" customFormat="1" x14ac:dyDescent="0.25">
      <c r="B613" s="28"/>
      <c r="C613"/>
      <c r="E613" s="30"/>
      <c r="F613" s="30"/>
      <c r="G613" s="32"/>
      <c r="H613" s="32"/>
      <c r="I613" s="32"/>
      <c r="J613" s="32"/>
      <c r="K613" s="32"/>
      <c r="L613" s="32"/>
    </row>
    <row r="614" spans="2:12" s="29" customFormat="1" x14ac:dyDescent="0.25">
      <c r="B614" s="28"/>
      <c r="C614"/>
      <c r="E614" s="30"/>
      <c r="F614" s="30"/>
      <c r="G614" s="32"/>
      <c r="H614" s="32"/>
      <c r="I614" s="32"/>
      <c r="J614" s="32"/>
      <c r="K614" s="32"/>
      <c r="L614" s="32"/>
    </row>
    <row r="615" spans="2:12" s="29" customFormat="1" x14ac:dyDescent="0.25">
      <c r="B615" s="28"/>
      <c r="C615"/>
      <c r="E615" s="30"/>
      <c r="F615" s="30"/>
      <c r="G615" s="32"/>
      <c r="H615" s="32"/>
      <c r="I615" s="32"/>
      <c r="J615" s="32"/>
      <c r="K615" s="32"/>
      <c r="L615" s="32"/>
    </row>
    <row r="616" spans="2:12" s="29" customFormat="1" x14ac:dyDescent="0.25">
      <c r="B616" s="28"/>
      <c r="C616"/>
      <c r="E616" s="30"/>
      <c r="F616" s="30"/>
      <c r="G616" s="32"/>
      <c r="H616" s="32"/>
      <c r="I616" s="32"/>
      <c r="J616" s="32"/>
      <c r="K616" s="32"/>
      <c r="L616" s="32"/>
    </row>
    <row r="617" spans="2:12" s="29" customFormat="1" x14ac:dyDescent="0.25">
      <c r="B617" s="28"/>
      <c r="C617"/>
      <c r="E617" s="30"/>
      <c r="F617" s="30"/>
      <c r="G617" s="32"/>
      <c r="H617" s="32"/>
      <c r="I617" s="32"/>
      <c r="J617" s="32"/>
      <c r="K617" s="32"/>
      <c r="L617" s="32"/>
    </row>
    <row r="618" spans="2:12" s="29" customFormat="1" x14ac:dyDescent="0.25">
      <c r="B618" s="28"/>
      <c r="C618"/>
      <c r="E618" s="30"/>
      <c r="F618" s="30"/>
      <c r="G618" s="32"/>
      <c r="H618" s="32"/>
      <c r="I618" s="32"/>
      <c r="J618" s="32"/>
      <c r="K618" s="32"/>
      <c r="L618" s="32"/>
    </row>
    <row r="619" spans="2:12" s="29" customFormat="1" x14ac:dyDescent="0.25">
      <c r="B619" s="28"/>
      <c r="C619"/>
      <c r="E619" s="30"/>
      <c r="F619" s="30"/>
      <c r="G619" s="32"/>
      <c r="H619" s="32"/>
      <c r="I619" s="32"/>
      <c r="J619" s="32"/>
      <c r="K619" s="32"/>
      <c r="L619" s="32"/>
    </row>
    <row r="620" spans="2:12" s="29" customFormat="1" x14ac:dyDescent="0.25">
      <c r="B620" s="28"/>
      <c r="C620"/>
      <c r="E620" s="30"/>
      <c r="F620" s="30"/>
      <c r="G620" s="32"/>
      <c r="H620" s="32"/>
      <c r="I620" s="32"/>
      <c r="J620" s="32"/>
      <c r="K620" s="32"/>
      <c r="L620" s="32"/>
    </row>
    <row r="621" spans="2:12" s="29" customFormat="1" x14ac:dyDescent="0.25">
      <c r="B621" s="28"/>
      <c r="C621"/>
      <c r="E621" s="30"/>
      <c r="F621" s="30"/>
      <c r="G621" s="32"/>
      <c r="H621" s="32"/>
      <c r="I621" s="32"/>
      <c r="J621" s="32"/>
      <c r="K621" s="32"/>
      <c r="L621" s="32"/>
    </row>
    <row r="622" spans="2:12" s="29" customFormat="1" x14ac:dyDescent="0.25">
      <c r="B622" s="28"/>
      <c r="C622"/>
      <c r="E622" s="30"/>
      <c r="F622" s="30"/>
      <c r="G622" s="32"/>
      <c r="H622" s="32"/>
      <c r="I622" s="32"/>
      <c r="J622" s="32"/>
      <c r="K622" s="32"/>
      <c r="L622" s="32"/>
    </row>
    <row r="623" spans="2:12" s="29" customFormat="1" x14ac:dyDescent="0.25">
      <c r="B623" s="28"/>
      <c r="C623"/>
      <c r="E623" s="30"/>
      <c r="F623" s="30"/>
      <c r="G623" s="32"/>
      <c r="H623" s="32"/>
      <c r="I623" s="32"/>
      <c r="J623" s="32"/>
      <c r="K623" s="32"/>
      <c r="L623" s="32"/>
    </row>
    <row r="624" spans="2:12" s="29" customFormat="1" x14ac:dyDescent="0.25">
      <c r="B624" s="28"/>
      <c r="C624"/>
      <c r="E624" s="30"/>
      <c r="F624" s="30"/>
      <c r="G624" s="32"/>
      <c r="H624" s="32"/>
      <c r="I624" s="32"/>
      <c r="J624" s="32"/>
      <c r="K624" s="32"/>
      <c r="L624" s="32"/>
    </row>
    <row r="625" spans="2:12" s="29" customFormat="1" x14ac:dyDescent="0.25">
      <c r="B625" s="28"/>
      <c r="C625"/>
      <c r="E625" s="30"/>
      <c r="F625" s="30"/>
      <c r="G625" s="32"/>
      <c r="H625" s="32"/>
      <c r="I625" s="32"/>
      <c r="J625" s="32"/>
      <c r="K625" s="32"/>
      <c r="L625" s="32"/>
    </row>
    <row r="626" spans="2:12" s="29" customFormat="1" x14ac:dyDescent="0.25">
      <c r="B626" s="28"/>
      <c r="C626"/>
      <c r="E626" s="30"/>
      <c r="F626" s="30"/>
      <c r="G626" s="32"/>
      <c r="H626" s="32"/>
      <c r="I626" s="32"/>
      <c r="J626" s="32"/>
      <c r="K626" s="32"/>
      <c r="L626" s="32"/>
    </row>
    <row r="627" spans="2:12" s="29" customFormat="1" x14ac:dyDescent="0.25">
      <c r="B627" s="28"/>
      <c r="C627"/>
      <c r="E627" s="30"/>
      <c r="F627" s="30"/>
      <c r="G627" s="32"/>
      <c r="H627" s="32"/>
      <c r="I627" s="32"/>
      <c r="J627" s="32"/>
      <c r="K627" s="32"/>
      <c r="L627" s="32"/>
    </row>
    <row r="628" spans="2:12" s="29" customFormat="1" x14ac:dyDescent="0.25">
      <c r="B628" s="28"/>
      <c r="C628"/>
      <c r="E628" s="30"/>
      <c r="F628" s="30"/>
      <c r="G628" s="32"/>
      <c r="H628" s="32"/>
      <c r="I628" s="32"/>
      <c r="J628" s="32"/>
      <c r="K628" s="32"/>
      <c r="L628" s="32"/>
    </row>
    <row r="629" spans="2:12" s="29" customFormat="1" x14ac:dyDescent="0.25">
      <c r="B629" s="28"/>
      <c r="C629"/>
      <c r="E629" s="30"/>
      <c r="F629" s="30"/>
      <c r="G629" s="32"/>
      <c r="H629" s="32"/>
      <c r="I629" s="32"/>
      <c r="J629" s="32"/>
      <c r="K629" s="32"/>
      <c r="L629" s="32"/>
    </row>
    <row r="630" spans="2:12" s="29" customFormat="1" x14ac:dyDescent="0.25">
      <c r="B630" s="28"/>
      <c r="C630"/>
      <c r="E630" s="30"/>
      <c r="F630" s="30"/>
      <c r="G630" s="32"/>
      <c r="H630" s="32"/>
      <c r="I630" s="32"/>
      <c r="J630" s="32"/>
      <c r="K630" s="32"/>
      <c r="L630" s="32"/>
    </row>
    <row r="631" spans="2:12" s="29" customFormat="1" x14ac:dyDescent="0.25">
      <c r="B631" s="28"/>
      <c r="C631"/>
      <c r="E631" s="30"/>
      <c r="F631" s="30"/>
      <c r="G631" s="32"/>
      <c r="H631" s="32"/>
      <c r="I631" s="32"/>
      <c r="J631" s="32"/>
      <c r="K631" s="32"/>
      <c r="L631" s="32"/>
    </row>
    <row r="632" spans="2:12" s="29" customFormat="1" x14ac:dyDescent="0.25">
      <c r="B632" s="28"/>
      <c r="C632"/>
      <c r="E632" s="30"/>
      <c r="F632" s="30"/>
      <c r="G632" s="32"/>
      <c r="H632" s="32"/>
      <c r="I632" s="32"/>
      <c r="J632" s="32"/>
      <c r="K632" s="32"/>
      <c r="L632" s="32"/>
    </row>
    <row r="633" spans="2:12" s="29" customFormat="1" x14ac:dyDescent="0.25">
      <c r="B633" s="28"/>
      <c r="C633"/>
      <c r="E633" s="30"/>
      <c r="F633" s="30"/>
      <c r="G633" s="32"/>
      <c r="H633" s="32"/>
      <c r="I633" s="32"/>
      <c r="J633" s="32"/>
      <c r="K633" s="32"/>
      <c r="L633" s="32"/>
    </row>
    <row r="634" spans="2:12" s="29" customFormat="1" x14ac:dyDescent="0.25">
      <c r="B634" s="28"/>
      <c r="C634"/>
      <c r="E634" s="30"/>
      <c r="F634" s="30"/>
      <c r="G634" s="32"/>
      <c r="H634" s="32"/>
      <c r="I634" s="32"/>
      <c r="J634" s="32"/>
      <c r="K634" s="32"/>
      <c r="L634" s="32"/>
    </row>
    <row r="635" spans="2:12" s="29" customFormat="1" x14ac:dyDescent="0.25">
      <c r="B635" s="28"/>
      <c r="C635"/>
      <c r="E635" s="30"/>
      <c r="F635" s="30"/>
      <c r="G635" s="32"/>
      <c r="H635" s="32"/>
      <c r="I635" s="32"/>
      <c r="J635" s="32"/>
      <c r="K635" s="32"/>
      <c r="L635" s="32"/>
    </row>
    <row r="636" spans="2:12" s="29" customFormat="1" x14ac:dyDescent="0.25">
      <c r="B636" s="28"/>
      <c r="C636"/>
      <c r="E636" s="30"/>
      <c r="F636" s="30"/>
      <c r="G636" s="32"/>
      <c r="H636" s="32"/>
      <c r="I636" s="32"/>
      <c r="J636" s="32"/>
      <c r="K636" s="32"/>
      <c r="L636" s="32"/>
    </row>
    <row r="637" spans="2:12" s="29" customFormat="1" x14ac:dyDescent="0.25">
      <c r="B637" s="28"/>
      <c r="C637"/>
      <c r="E637" s="30"/>
      <c r="F637" s="30"/>
      <c r="G637" s="32"/>
      <c r="H637" s="32"/>
      <c r="I637" s="32"/>
      <c r="J637" s="32"/>
      <c r="K637" s="32"/>
      <c r="L637" s="32"/>
    </row>
    <row r="638" spans="2:12" s="29" customFormat="1" x14ac:dyDescent="0.25">
      <c r="B638" s="28"/>
      <c r="C638"/>
      <c r="E638" s="30"/>
      <c r="F638" s="30"/>
      <c r="G638" s="32"/>
      <c r="H638" s="32"/>
      <c r="I638" s="32"/>
      <c r="J638" s="32"/>
      <c r="K638" s="32"/>
      <c r="L638" s="32"/>
    </row>
    <row r="639" spans="2:12" s="29" customFormat="1" x14ac:dyDescent="0.25">
      <c r="B639" s="28"/>
      <c r="C639"/>
      <c r="E639" s="30"/>
      <c r="F639" s="30"/>
      <c r="G639" s="32"/>
      <c r="H639" s="32"/>
      <c r="I639" s="32"/>
      <c r="J639" s="32"/>
      <c r="K639" s="32"/>
      <c r="L639" s="32"/>
    </row>
    <row r="640" spans="2:12" s="29" customFormat="1" x14ac:dyDescent="0.25">
      <c r="B640" s="28"/>
      <c r="C640"/>
      <c r="E640" s="30"/>
      <c r="F640" s="30"/>
      <c r="G640" s="32"/>
      <c r="H640" s="32"/>
      <c r="I640" s="32"/>
      <c r="J640" s="32"/>
      <c r="K640" s="32"/>
      <c r="L640" s="32"/>
    </row>
    <row r="641" spans="2:12" s="29" customFormat="1" x14ac:dyDescent="0.25">
      <c r="B641" s="28"/>
      <c r="C641"/>
      <c r="E641" s="30"/>
      <c r="F641" s="30"/>
      <c r="G641" s="32"/>
      <c r="H641" s="32"/>
      <c r="I641" s="32"/>
      <c r="J641" s="32"/>
      <c r="K641" s="32"/>
      <c r="L641" s="32"/>
    </row>
    <row r="642" spans="2:12" s="29" customFormat="1" x14ac:dyDescent="0.25">
      <c r="B642" s="28"/>
      <c r="C642"/>
      <c r="E642" s="30"/>
      <c r="F642" s="30"/>
      <c r="G642" s="32"/>
      <c r="H642" s="32"/>
      <c r="I642" s="32"/>
      <c r="J642" s="32"/>
      <c r="K642" s="32"/>
      <c r="L642" s="32"/>
    </row>
    <row r="643" spans="2:12" s="29" customFormat="1" x14ac:dyDescent="0.25">
      <c r="B643" s="28"/>
      <c r="C643"/>
      <c r="E643" s="30"/>
      <c r="F643" s="30"/>
      <c r="G643" s="32"/>
      <c r="H643" s="32"/>
      <c r="I643" s="32"/>
      <c r="J643" s="32"/>
      <c r="K643" s="32"/>
      <c r="L643" s="32"/>
    </row>
    <row r="644" spans="2:12" s="29" customFormat="1" x14ac:dyDescent="0.25">
      <c r="B644" s="28"/>
      <c r="C644"/>
      <c r="E644" s="30"/>
      <c r="F644" s="30"/>
      <c r="G644" s="32"/>
      <c r="H644" s="32"/>
      <c r="I644" s="32"/>
      <c r="J644" s="32"/>
      <c r="K644" s="32"/>
      <c r="L644" s="32"/>
    </row>
    <row r="645" spans="2:12" s="29" customFormat="1" x14ac:dyDescent="0.25">
      <c r="B645" s="28"/>
      <c r="C645"/>
      <c r="E645" s="30"/>
      <c r="F645" s="30"/>
      <c r="G645" s="32"/>
      <c r="H645" s="32"/>
      <c r="I645" s="32"/>
      <c r="J645" s="32"/>
      <c r="K645" s="32"/>
      <c r="L645" s="32"/>
    </row>
    <row r="646" spans="2:12" s="29" customFormat="1" x14ac:dyDescent="0.25">
      <c r="B646" s="28"/>
      <c r="C646"/>
      <c r="E646" s="30"/>
      <c r="F646" s="30"/>
      <c r="G646" s="32"/>
      <c r="H646" s="32"/>
      <c r="I646" s="32"/>
      <c r="J646" s="32"/>
      <c r="K646" s="32"/>
      <c r="L646" s="32"/>
    </row>
    <row r="647" spans="2:12" s="29" customFormat="1" x14ac:dyDescent="0.25">
      <c r="B647" s="28"/>
      <c r="C647"/>
      <c r="E647" s="30"/>
      <c r="F647" s="30"/>
      <c r="G647" s="32"/>
      <c r="H647" s="32"/>
      <c r="I647" s="32"/>
      <c r="J647" s="32"/>
      <c r="K647" s="32"/>
      <c r="L647" s="32"/>
    </row>
    <row r="648" spans="2:12" s="29" customFormat="1" x14ac:dyDescent="0.25">
      <c r="B648" s="28"/>
      <c r="C648"/>
      <c r="E648" s="30"/>
      <c r="F648" s="30"/>
      <c r="G648" s="32"/>
      <c r="H648" s="32"/>
      <c r="I648" s="32"/>
      <c r="J648" s="32"/>
      <c r="K648" s="32"/>
      <c r="L648" s="32"/>
    </row>
    <row r="649" spans="2:12" s="29" customFormat="1" x14ac:dyDescent="0.25">
      <c r="B649" s="28"/>
      <c r="C649"/>
      <c r="E649" s="30"/>
      <c r="F649" s="30"/>
      <c r="G649" s="32"/>
      <c r="H649" s="32"/>
      <c r="I649" s="32"/>
      <c r="J649" s="32"/>
      <c r="K649" s="32"/>
      <c r="L649" s="32"/>
    </row>
    <row r="650" spans="2:12" s="29" customFormat="1" x14ac:dyDescent="0.25">
      <c r="B650" s="28"/>
      <c r="C650"/>
      <c r="E650" s="30"/>
      <c r="F650" s="30"/>
      <c r="G650" s="32"/>
      <c r="H650" s="32"/>
      <c r="I650" s="32"/>
      <c r="J650" s="32"/>
      <c r="K650" s="32"/>
      <c r="L650" s="32"/>
    </row>
    <row r="651" spans="2:12" s="29" customFormat="1" x14ac:dyDescent="0.25">
      <c r="B651" s="28"/>
      <c r="C651"/>
      <c r="E651" s="30"/>
      <c r="F651" s="30"/>
      <c r="G651" s="32"/>
      <c r="H651" s="32"/>
      <c r="I651" s="32"/>
      <c r="J651" s="32"/>
      <c r="K651" s="32"/>
      <c r="L651" s="32"/>
    </row>
    <row r="652" spans="2:12" s="29" customFormat="1" x14ac:dyDescent="0.25">
      <c r="B652" s="28"/>
      <c r="C652"/>
      <c r="E652" s="30"/>
      <c r="F652" s="30"/>
      <c r="G652" s="32"/>
      <c r="H652" s="32"/>
      <c r="I652" s="32"/>
      <c r="J652" s="32"/>
      <c r="K652" s="32"/>
      <c r="L652" s="32"/>
    </row>
    <row r="653" spans="2:12" s="29" customFormat="1" x14ac:dyDescent="0.25">
      <c r="B653" s="28"/>
      <c r="C653"/>
      <c r="E653" s="30"/>
      <c r="F653" s="30"/>
      <c r="G653" s="32"/>
      <c r="H653" s="32"/>
      <c r="I653" s="32"/>
      <c r="J653" s="32"/>
      <c r="K653" s="32"/>
      <c r="L653" s="32"/>
    </row>
    <row r="654" spans="2:12" s="29" customFormat="1" x14ac:dyDescent="0.25">
      <c r="B654" s="28"/>
      <c r="C654"/>
      <c r="E654" s="30"/>
      <c r="F654" s="30"/>
      <c r="G654" s="32"/>
      <c r="H654" s="32"/>
      <c r="I654" s="32"/>
      <c r="J654" s="32"/>
      <c r="K654" s="32"/>
      <c r="L654" s="32"/>
    </row>
    <row r="655" spans="2:12" s="29" customFormat="1" x14ac:dyDescent="0.25">
      <c r="B655" s="28"/>
      <c r="C655"/>
      <c r="E655" s="30"/>
      <c r="F655" s="30"/>
      <c r="G655" s="32"/>
      <c r="H655" s="32"/>
      <c r="I655" s="32"/>
      <c r="J655" s="32"/>
      <c r="K655" s="32"/>
      <c r="L655" s="32"/>
    </row>
    <row r="656" spans="2:12" s="29" customFormat="1" x14ac:dyDescent="0.25">
      <c r="B656" s="28"/>
      <c r="C656"/>
      <c r="E656" s="30"/>
      <c r="F656" s="30"/>
      <c r="G656" s="32"/>
      <c r="H656" s="32"/>
      <c r="I656" s="32"/>
      <c r="J656" s="32"/>
      <c r="K656" s="32"/>
      <c r="L656" s="32"/>
    </row>
    <row r="657" spans="2:12" s="29" customFormat="1" x14ac:dyDescent="0.25">
      <c r="B657" s="28"/>
      <c r="C657"/>
      <c r="E657" s="30"/>
      <c r="F657" s="30"/>
      <c r="G657" s="32"/>
      <c r="H657" s="32"/>
      <c r="I657" s="32"/>
      <c r="J657" s="32"/>
      <c r="K657" s="32"/>
      <c r="L657" s="32"/>
    </row>
    <row r="658" spans="2:12" s="29" customFormat="1" x14ac:dyDescent="0.25">
      <c r="B658" s="28"/>
      <c r="C658"/>
      <c r="E658" s="30"/>
      <c r="F658" s="30"/>
      <c r="G658" s="32"/>
      <c r="H658" s="32"/>
      <c r="I658" s="32"/>
      <c r="J658" s="32"/>
      <c r="K658" s="32"/>
      <c r="L658" s="32"/>
    </row>
    <row r="659" spans="2:12" s="29" customFormat="1" x14ac:dyDescent="0.25">
      <c r="B659" s="28"/>
      <c r="C659"/>
      <c r="E659" s="30"/>
      <c r="F659" s="30"/>
      <c r="G659" s="32"/>
      <c r="H659" s="32"/>
      <c r="I659" s="32"/>
      <c r="J659" s="32"/>
      <c r="K659" s="32"/>
      <c r="L659" s="32"/>
    </row>
    <row r="660" spans="2:12" s="29" customFormat="1" x14ac:dyDescent="0.25">
      <c r="B660" s="28"/>
      <c r="C660"/>
      <c r="E660" s="30"/>
      <c r="F660" s="30"/>
      <c r="G660" s="32"/>
      <c r="H660" s="32"/>
      <c r="I660" s="32"/>
      <c r="J660" s="32"/>
      <c r="K660" s="32"/>
      <c r="L660" s="32"/>
    </row>
    <row r="661" spans="2:12" s="29" customFormat="1" x14ac:dyDescent="0.25">
      <c r="B661" s="28"/>
      <c r="C661"/>
      <c r="E661" s="30"/>
      <c r="F661" s="30"/>
      <c r="G661" s="32"/>
      <c r="H661" s="32"/>
      <c r="I661" s="32"/>
      <c r="J661" s="32"/>
      <c r="K661" s="32"/>
      <c r="L661" s="32"/>
    </row>
    <row r="662" spans="2:12" s="29" customFormat="1" x14ac:dyDescent="0.25">
      <c r="B662" s="28"/>
      <c r="C662"/>
      <c r="E662" s="30"/>
      <c r="F662" s="30"/>
      <c r="G662" s="32"/>
      <c r="H662" s="32"/>
      <c r="I662" s="32"/>
      <c r="J662" s="32"/>
      <c r="K662" s="32"/>
      <c r="L662" s="32"/>
    </row>
    <row r="663" spans="2:12" s="29" customFormat="1" x14ac:dyDescent="0.25">
      <c r="B663" s="28"/>
      <c r="C663"/>
      <c r="E663" s="30"/>
      <c r="F663" s="30"/>
      <c r="G663" s="32"/>
      <c r="H663" s="32"/>
      <c r="I663" s="32"/>
      <c r="J663" s="32"/>
      <c r="K663" s="32"/>
      <c r="L663" s="32"/>
    </row>
    <row r="664" spans="2:12" s="29" customFormat="1" x14ac:dyDescent="0.25">
      <c r="B664" s="28"/>
      <c r="C664"/>
      <c r="E664" s="30"/>
      <c r="F664" s="30"/>
      <c r="G664" s="32"/>
      <c r="H664" s="32"/>
      <c r="I664" s="32"/>
      <c r="J664" s="32"/>
      <c r="K664" s="32"/>
      <c r="L664" s="32"/>
    </row>
    <row r="665" spans="2:12" s="29" customFormat="1" x14ac:dyDescent="0.25">
      <c r="B665" s="28"/>
      <c r="C665"/>
      <c r="E665" s="30"/>
      <c r="F665" s="30"/>
      <c r="G665" s="32"/>
      <c r="H665" s="32"/>
      <c r="I665" s="32"/>
      <c r="J665" s="32"/>
      <c r="K665" s="32"/>
      <c r="L665" s="32"/>
    </row>
    <row r="666" spans="2:12" s="29" customFormat="1" x14ac:dyDescent="0.25">
      <c r="B666" s="28"/>
      <c r="C666"/>
      <c r="E666" s="30"/>
      <c r="F666" s="30"/>
      <c r="G666" s="32"/>
      <c r="H666" s="32"/>
      <c r="I666" s="32"/>
      <c r="J666" s="32"/>
      <c r="K666" s="32"/>
      <c r="L666" s="32"/>
    </row>
    <row r="667" spans="2:12" s="29" customFormat="1" x14ac:dyDescent="0.25">
      <c r="B667" s="28"/>
      <c r="C667"/>
      <c r="E667" s="30"/>
      <c r="F667" s="30"/>
      <c r="G667" s="32"/>
      <c r="H667" s="32"/>
      <c r="I667" s="32"/>
      <c r="J667" s="32"/>
      <c r="K667" s="32"/>
      <c r="L667" s="32"/>
    </row>
    <row r="668" spans="2:12" s="29" customFormat="1" x14ac:dyDescent="0.25">
      <c r="B668" s="28"/>
      <c r="C668"/>
      <c r="E668" s="30"/>
      <c r="F668" s="30"/>
      <c r="G668" s="32"/>
      <c r="H668" s="32"/>
      <c r="I668" s="32"/>
      <c r="J668" s="32"/>
      <c r="K668" s="32"/>
      <c r="L668" s="32"/>
    </row>
    <row r="669" spans="2:12" s="29" customFormat="1" x14ac:dyDescent="0.25">
      <c r="B669" s="28"/>
      <c r="C669"/>
      <c r="E669" s="30"/>
      <c r="F669" s="30"/>
      <c r="G669" s="32"/>
      <c r="H669" s="32"/>
      <c r="I669" s="32"/>
      <c r="J669" s="32"/>
      <c r="K669" s="32"/>
      <c r="L669" s="32"/>
    </row>
    <row r="670" spans="2:12" s="29" customFormat="1" x14ac:dyDescent="0.25">
      <c r="B670" s="28"/>
      <c r="C670"/>
      <c r="E670" s="30"/>
      <c r="F670" s="30"/>
      <c r="G670" s="32"/>
      <c r="H670" s="32"/>
      <c r="I670" s="32"/>
      <c r="J670" s="32"/>
      <c r="K670" s="32"/>
      <c r="L670" s="32"/>
    </row>
    <row r="671" spans="2:12" s="29" customFormat="1" x14ac:dyDescent="0.25">
      <c r="B671" s="28"/>
      <c r="C671"/>
      <c r="E671" s="30"/>
      <c r="F671" s="30"/>
      <c r="G671" s="32"/>
      <c r="H671" s="32"/>
      <c r="I671" s="32"/>
      <c r="J671" s="32"/>
      <c r="K671" s="32"/>
      <c r="L671" s="32"/>
    </row>
    <row r="672" spans="2:12" s="29" customFormat="1" x14ac:dyDescent="0.25">
      <c r="B672" s="28"/>
      <c r="C672"/>
      <c r="E672" s="30"/>
      <c r="F672" s="30"/>
      <c r="G672" s="32"/>
      <c r="H672" s="32"/>
      <c r="I672" s="32"/>
      <c r="J672" s="32"/>
      <c r="K672" s="32"/>
      <c r="L672" s="32"/>
    </row>
    <row r="673" spans="2:12" s="29" customFormat="1" x14ac:dyDescent="0.25">
      <c r="B673" s="28"/>
      <c r="C673"/>
      <c r="E673" s="30"/>
      <c r="F673" s="30"/>
      <c r="G673" s="32"/>
      <c r="H673" s="32"/>
      <c r="I673" s="32"/>
      <c r="J673" s="32"/>
      <c r="K673" s="32"/>
      <c r="L673" s="32"/>
    </row>
    <row r="674" spans="2:12" s="29" customFormat="1" x14ac:dyDescent="0.25">
      <c r="B674" s="28"/>
      <c r="C674"/>
      <c r="E674" s="30"/>
      <c r="F674" s="30"/>
      <c r="G674" s="32"/>
      <c r="H674" s="32"/>
      <c r="I674" s="32"/>
      <c r="J674" s="32"/>
      <c r="K674" s="32"/>
      <c r="L674" s="32"/>
    </row>
    <row r="675" spans="2:12" s="29" customFormat="1" x14ac:dyDescent="0.25">
      <c r="B675" s="28"/>
      <c r="C675"/>
      <c r="E675" s="30"/>
      <c r="F675" s="30"/>
      <c r="G675" s="32"/>
      <c r="H675" s="32"/>
      <c r="I675" s="32"/>
      <c r="J675" s="32"/>
      <c r="K675" s="32"/>
      <c r="L675" s="32"/>
    </row>
    <row r="676" spans="2:12" s="29" customFormat="1" x14ac:dyDescent="0.25">
      <c r="B676" s="28"/>
      <c r="C676"/>
      <c r="E676" s="30"/>
      <c r="F676" s="30"/>
      <c r="G676" s="32"/>
      <c r="H676" s="32"/>
      <c r="I676" s="32"/>
      <c r="J676" s="32"/>
      <c r="K676" s="32"/>
      <c r="L676" s="32"/>
    </row>
    <row r="677" spans="2:12" s="29" customFormat="1" x14ac:dyDescent="0.25">
      <c r="B677" s="28"/>
      <c r="C677"/>
      <c r="E677" s="30"/>
      <c r="F677" s="30"/>
      <c r="G677" s="32"/>
      <c r="H677" s="32"/>
      <c r="I677" s="32"/>
      <c r="J677" s="32"/>
      <c r="K677" s="32"/>
      <c r="L677" s="32"/>
    </row>
    <row r="678" spans="2:12" s="29" customFormat="1" x14ac:dyDescent="0.25">
      <c r="B678" s="28"/>
      <c r="C678"/>
      <c r="E678" s="30"/>
      <c r="F678" s="30"/>
      <c r="G678" s="32"/>
      <c r="H678" s="32"/>
      <c r="I678" s="32"/>
      <c r="J678" s="32"/>
      <c r="K678" s="32"/>
      <c r="L678" s="32"/>
    </row>
    <row r="679" spans="2:12" s="29" customFormat="1" x14ac:dyDescent="0.25">
      <c r="B679" s="28"/>
      <c r="C679"/>
      <c r="E679" s="30"/>
      <c r="F679" s="30"/>
      <c r="G679" s="32"/>
      <c r="H679" s="32"/>
      <c r="I679" s="32"/>
      <c r="J679" s="32"/>
      <c r="K679" s="32"/>
      <c r="L679" s="32"/>
    </row>
    <row r="680" spans="2:12" s="29" customFormat="1" x14ac:dyDescent="0.25">
      <c r="B680" s="28"/>
      <c r="C680"/>
      <c r="E680" s="30"/>
      <c r="F680" s="30"/>
      <c r="G680" s="32"/>
      <c r="H680" s="32"/>
      <c r="I680" s="32"/>
      <c r="J680" s="32"/>
      <c r="K680" s="32"/>
      <c r="L680" s="32"/>
    </row>
    <row r="681" spans="2:12" s="29" customFormat="1" x14ac:dyDescent="0.25">
      <c r="B681" s="28"/>
      <c r="C681"/>
      <c r="E681" s="30"/>
      <c r="F681" s="30"/>
      <c r="G681" s="32"/>
      <c r="H681" s="32"/>
      <c r="I681" s="32"/>
      <c r="J681" s="32"/>
      <c r="K681" s="32"/>
      <c r="L681" s="32"/>
    </row>
    <row r="682" spans="2:12" s="29" customFormat="1" x14ac:dyDescent="0.25">
      <c r="B682" s="28"/>
      <c r="C682"/>
      <c r="E682" s="30"/>
      <c r="F682" s="30"/>
      <c r="G682" s="32"/>
      <c r="H682" s="32"/>
      <c r="I682" s="32"/>
      <c r="J682" s="32"/>
      <c r="K682" s="32"/>
      <c r="L682" s="32"/>
    </row>
    <row r="683" spans="2:12" s="29" customFormat="1" x14ac:dyDescent="0.25">
      <c r="B683" s="28"/>
      <c r="C683"/>
      <c r="E683" s="30"/>
      <c r="F683" s="30"/>
      <c r="G683" s="32"/>
      <c r="H683" s="32"/>
      <c r="I683" s="32"/>
      <c r="J683" s="32"/>
      <c r="K683" s="32"/>
      <c r="L683" s="32"/>
    </row>
    <row r="684" spans="2:12" s="29" customFormat="1" x14ac:dyDescent="0.25">
      <c r="B684" s="28"/>
      <c r="C684"/>
      <c r="E684" s="30"/>
      <c r="F684" s="30"/>
      <c r="G684" s="32"/>
      <c r="H684" s="32"/>
      <c r="I684" s="32"/>
      <c r="J684" s="32"/>
      <c r="K684" s="32"/>
      <c r="L684" s="32"/>
    </row>
    <row r="685" spans="2:12" s="29" customFormat="1" x14ac:dyDescent="0.25">
      <c r="B685" s="28"/>
      <c r="C685"/>
      <c r="E685" s="30"/>
      <c r="F685" s="30"/>
      <c r="G685" s="32"/>
      <c r="H685" s="32"/>
      <c r="I685" s="32"/>
      <c r="J685" s="32"/>
      <c r="K685" s="32"/>
      <c r="L685" s="32"/>
    </row>
    <row r="686" spans="2:12" s="29" customFormat="1" x14ac:dyDescent="0.25">
      <c r="B686" s="28"/>
      <c r="C686"/>
      <c r="E686" s="30"/>
      <c r="F686" s="30"/>
      <c r="G686" s="32"/>
      <c r="H686" s="32"/>
      <c r="I686" s="32"/>
      <c r="J686" s="32"/>
      <c r="K686" s="32"/>
      <c r="L686" s="32"/>
    </row>
    <row r="687" spans="2:12" s="29" customFormat="1" x14ac:dyDescent="0.25">
      <c r="B687" s="28"/>
      <c r="C687"/>
      <c r="E687" s="30"/>
      <c r="F687" s="30"/>
      <c r="G687" s="32"/>
      <c r="H687" s="32"/>
      <c r="I687" s="32"/>
      <c r="J687" s="32"/>
      <c r="K687" s="32"/>
      <c r="L687" s="32"/>
    </row>
    <row r="688" spans="2:12" s="29" customFormat="1" x14ac:dyDescent="0.25">
      <c r="B688" s="28"/>
      <c r="C688"/>
      <c r="E688" s="30"/>
      <c r="F688" s="30"/>
      <c r="G688" s="32"/>
      <c r="H688" s="32"/>
      <c r="I688" s="32"/>
      <c r="J688" s="32"/>
      <c r="K688" s="32"/>
      <c r="L688" s="32"/>
    </row>
    <row r="689" spans="2:12" s="29" customFormat="1" x14ac:dyDescent="0.25">
      <c r="B689" s="28"/>
      <c r="C689"/>
      <c r="E689" s="30"/>
      <c r="F689" s="30"/>
      <c r="G689" s="32"/>
      <c r="H689" s="32"/>
      <c r="I689" s="32"/>
      <c r="J689" s="32"/>
      <c r="K689" s="32"/>
      <c r="L689" s="32"/>
    </row>
    <row r="690" spans="2:12" s="29" customFormat="1" x14ac:dyDescent="0.25">
      <c r="B690" s="28"/>
      <c r="C690"/>
      <c r="E690" s="30"/>
      <c r="F690" s="30"/>
      <c r="G690" s="32"/>
      <c r="H690" s="32"/>
      <c r="I690" s="32"/>
      <c r="J690" s="32"/>
      <c r="K690" s="32"/>
      <c r="L690" s="32"/>
    </row>
    <row r="691" spans="2:12" s="29" customFormat="1" x14ac:dyDescent="0.25">
      <c r="B691" s="28"/>
      <c r="C691"/>
      <c r="E691" s="30"/>
      <c r="F691" s="30"/>
      <c r="G691" s="32"/>
      <c r="H691" s="32"/>
      <c r="I691" s="32"/>
      <c r="J691" s="32"/>
      <c r="K691" s="32"/>
      <c r="L691" s="32"/>
    </row>
    <row r="692" spans="2:12" s="29" customFormat="1" x14ac:dyDescent="0.25">
      <c r="B692" s="28"/>
      <c r="C692"/>
      <c r="E692" s="30"/>
      <c r="F692" s="30"/>
      <c r="G692" s="32"/>
      <c r="H692" s="32"/>
      <c r="I692" s="32"/>
      <c r="J692" s="32"/>
      <c r="K692" s="32"/>
      <c r="L692" s="32"/>
    </row>
    <row r="693" spans="2:12" s="29" customFormat="1" x14ac:dyDescent="0.25">
      <c r="B693" s="28"/>
      <c r="C693"/>
      <c r="E693" s="30"/>
      <c r="F693" s="30"/>
      <c r="G693" s="32"/>
      <c r="H693" s="32"/>
      <c r="I693" s="32"/>
      <c r="J693" s="32"/>
      <c r="K693" s="32"/>
      <c r="L693" s="32"/>
    </row>
    <row r="694" spans="2:12" s="29" customFormat="1" x14ac:dyDescent="0.25">
      <c r="B694" s="28"/>
      <c r="C694"/>
      <c r="E694" s="30"/>
      <c r="F694" s="30"/>
      <c r="G694" s="32"/>
      <c r="H694" s="32"/>
      <c r="I694" s="32"/>
      <c r="J694" s="32"/>
      <c r="K694" s="32"/>
      <c r="L694" s="32"/>
    </row>
    <row r="695" spans="2:12" s="29" customFormat="1" x14ac:dyDescent="0.25">
      <c r="B695" s="28"/>
      <c r="C695"/>
      <c r="E695" s="30"/>
      <c r="F695" s="30"/>
      <c r="G695" s="32"/>
      <c r="H695" s="32"/>
      <c r="I695" s="32"/>
      <c r="J695" s="32"/>
      <c r="K695" s="32"/>
      <c r="L695" s="32"/>
    </row>
    <row r="696" spans="2:12" s="29" customFormat="1" x14ac:dyDescent="0.25">
      <c r="B696" s="28"/>
      <c r="C696"/>
      <c r="E696" s="30"/>
      <c r="F696" s="30"/>
      <c r="G696" s="32"/>
      <c r="H696" s="32"/>
      <c r="I696" s="32"/>
      <c r="J696" s="32"/>
      <c r="K696" s="32"/>
      <c r="L696" s="32"/>
    </row>
    <row r="697" spans="2:12" s="29" customFormat="1" x14ac:dyDescent="0.25">
      <c r="B697" s="28"/>
      <c r="C697"/>
      <c r="E697" s="30"/>
      <c r="F697" s="30"/>
      <c r="G697" s="32"/>
      <c r="H697" s="32"/>
      <c r="I697" s="32"/>
      <c r="J697" s="32"/>
      <c r="K697" s="32"/>
      <c r="L697" s="32"/>
    </row>
    <row r="698" spans="2:12" s="29" customFormat="1" x14ac:dyDescent="0.25">
      <c r="B698" s="28"/>
      <c r="C698"/>
      <c r="E698" s="30"/>
      <c r="F698" s="30"/>
      <c r="G698" s="32"/>
      <c r="H698" s="32"/>
      <c r="I698" s="32"/>
      <c r="J698" s="32"/>
      <c r="K698" s="32"/>
      <c r="L698" s="32"/>
    </row>
    <row r="699" spans="2:12" s="29" customFormat="1" x14ac:dyDescent="0.25">
      <c r="B699" s="28"/>
      <c r="C699"/>
      <c r="E699" s="30"/>
      <c r="F699" s="30"/>
      <c r="G699" s="32"/>
      <c r="H699" s="32"/>
      <c r="I699" s="32"/>
      <c r="J699" s="32"/>
      <c r="K699" s="32"/>
      <c r="L699" s="32"/>
    </row>
    <row r="700" spans="2:12" s="29" customFormat="1" x14ac:dyDescent="0.25">
      <c r="B700" s="28"/>
      <c r="C700"/>
      <c r="E700" s="30"/>
      <c r="F700" s="30"/>
      <c r="G700" s="32"/>
      <c r="H700" s="32"/>
      <c r="I700" s="32"/>
      <c r="J700" s="32"/>
      <c r="K700" s="32"/>
      <c r="L700" s="32"/>
    </row>
    <row r="701" spans="2:12" s="29" customFormat="1" x14ac:dyDescent="0.25">
      <c r="B701" s="28"/>
      <c r="C701"/>
      <c r="E701" s="30"/>
      <c r="F701" s="30"/>
      <c r="G701" s="32"/>
      <c r="H701" s="32"/>
      <c r="I701" s="32"/>
      <c r="J701" s="32"/>
      <c r="K701" s="32"/>
      <c r="L701" s="32"/>
    </row>
    <row r="702" spans="2:12" s="29" customFormat="1" x14ac:dyDescent="0.25">
      <c r="B702" s="28"/>
      <c r="C702"/>
      <c r="E702" s="30"/>
      <c r="F702" s="30"/>
      <c r="G702" s="32"/>
      <c r="H702" s="32"/>
      <c r="I702" s="32"/>
      <c r="J702" s="32"/>
      <c r="K702" s="32"/>
      <c r="L702" s="32"/>
    </row>
    <row r="703" spans="2:12" s="29" customFormat="1" x14ac:dyDescent="0.25">
      <c r="B703" s="28"/>
      <c r="C703"/>
      <c r="E703" s="30"/>
      <c r="F703" s="30"/>
      <c r="G703" s="32"/>
      <c r="H703" s="32"/>
      <c r="I703" s="32"/>
      <c r="J703" s="32"/>
      <c r="K703" s="32"/>
      <c r="L703" s="32"/>
    </row>
    <row r="704" spans="2:12" s="29" customFormat="1" x14ac:dyDescent="0.25">
      <c r="B704" s="28"/>
      <c r="C704"/>
      <c r="E704" s="30"/>
      <c r="F704" s="30"/>
      <c r="G704" s="32"/>
      <c r="H704" s="32"/>
      <c r="I704" s="32"/>
      <c r="J704" s="32"/>
      <c r="K704" s="32"/>
      <c r="L704" s="32"/>
    </row>
    <row r="705" spans="2:12" s="29" customFormat="1" x14ac:dyDescent="0.25">
      <c r="B705" s="28"/>
      <c r="C705"/>
      <c r="E705" s="30"/>
      <c r="F705" s="30"/>
      <c r="G705" s="32"/>
      <c r="H705" s="32"/>
      <c r="I705" s="32"/>
      <c r="J705" s="32"/>
      <c r="K705" s="32"/>
      <c r="L705" s="32"/>
    </row>
    <row r="706" spans="2:12" s="29" customFormat="1" x14ac:dyDescent="0.25">
      <c r="B706" s="28"/>
      <c r="C706"/>
      <c r="E706" s="30"/>
      <c r="F706" s="30"/>
      <c r="G706" s="32"/>
      <c r="H706" s="32"/>
      <c r="I706" s="32"/>
      <c r="J706" s="32"/>
      <c r="K706" s="32"/>
      <c r="L706" s="32"/>
    </row>
    <row r="707" spans="2:12" s="29" customFormat="1" x14ac:dyDescent="0.25">
      <c r="B707" s="28"/>
      <c r="C707"/>
      <c r="E707" s="30"/>
      <c r="F707" s="30"/>
      <c r="G707" s="32"/>
      <c r="H707" s="32"/>
      <c r="I707" s="32"/>
      <c r="J707" s="32"/>
      <c r="K707" s="32"/>
      <c r="L707" s="32"/>
    </row>
    <row r="708" spans="2:12" s="29" customFormat="1" x14ac:dyDescent="0.25">
      <c r="B708" s="28"/>
      <c r="C708"/>
      <c r="E708" s="30"/>
      <c r="F708" s="30"/>
      <c r="G708" s="32"/>
      <c r="H708" s="32"/>
      <c r="I708" s="32"/>
      <c r="J708" s="32"/>
      <c r="K708" s="32"/>
      <c r="L708" s="32"/>
    </row>
    <row r="709" spans="2:12" s="29" customFormat="1" x14ac:dyDescent="0.25">
      <c r="B709" s="28"/>
      <c r="C709"/>
      <c r="E709" s="30"/>
      <c r="F709" s="30"/>
      <c r="G709" s="32"/>
      <c r="H709" s="32"/>
      <c r="I709" s="32"/>
      <c r="J709" s="32"/>
      <c r="K709" s="32"/>
      <c r="L709" s="32"/>
    </row>
    <row r="710" spans="2:12" s="29" customFormat="1" x14ac:dyDescent="0.25">
      <c r="B710" s="28"/>
      <c r="C710"/>
      <c r="E710" s="30"/>
      <c r="F710" s="30"/>
      <c r="G710" s="32"/>
      <c r="H710" s="32"/>
      <c r="I710" s="32"/>
      <c r="J710" s="32"/>
      <c r="K710" s="32"/>
      <c r="L710" s="32"/>
    </row>
    <row r="711" spans="2:12" s="29" customFormat="1" x14ac:dyDescent="0.25">
      <c r="B711" s="28"/>
      <c r="C711"/>
      <c r="E711" s="30"/>
      <c r="F711" s="30"/>
      <c r="G711" s="32"/>
      <c r="H711" s="32"/>
      <c r="I711" s="32"/>
      <c r="J711" s="32"/>
      <c r="K711" s="32"/>
      <c r="L711" s="32"/>
    </row>
    <row r="712" spans="2:12" s="29" customFormat="1" x14ac:dyDescent="0.25">
      <c r="B712" s="28"/>
      <c r="C712"/>
      <c r="E712" s="30"/>
      <c r="F712" s="30"/>
      <c r="G712" s="32"/>
      <c r="H712" s="32"/>
      <c r="I712" s="32"/>
      <c r="J712" s="32"/>
      <c r="K712" s="32"/>
      <c r="L712" s="32"/>
    </row>
    <row r="713" spans="2:12" s="29" customFormat="1" x14ac:dyDescent="0.25">
      <c r="B713" s="28"/>
      <c r="C713"/>
      <c r="E713" s="30"/>
      <c r="F713" s="30"/>
      <c r="G713" s="32"/>
      <c r="H713" s="32"/>
      <c r="I713" s="32"/>
      <c r="J713" s="32"/>
      <c r="K713" s="32"/>
      <c r="L713" s="32"/>
    </row>
    <row r="714" spans="2:12" s="29" customFormat="1" x14ac:dyDescent="0.25">
      <c r="B714" s="28"/>
      <c r="C714"/>
      <c r="E714" s="30"/>
      <c r="F714" s="30"/>
      <c r="G714" s="32"/>
      <c r="H714" s="32"/>
      <c r="I714" s="32"/>
      <c r="J714" s="32"/>
      <c r="K714" s="32"/>
      <c r="L714" s="32"/>
    </row>
    <row r="715" spans="2:12" s="29" customFormat="1" x14ac:dyDescent="0.25">
      <c r="B715" s="28"/>
      <c r="C715"/>
      <c r="E715" s="30"/>
      <c r="F715" s="30"/>
      <c r="G715" s="32"/>
      <c r="H715" s="32"/>
      <c r="I715" s="32"/>
      <c r="J715" s="32"/>
      <c r="K715" s="32"/>
      <c r="L715" s="32"/>
    </row>
    <row r="716" spans="2:12" s="29" customFormat="1" x14ac:dyDescent="0.25">
      <c r="B716" s="28"/>
      <c r="C716"/>
      <c r="E716" s="30"/>
      <c r="F716" s="30"/>
      <c r="G716" s="32"/>
      <c r="H716" s="32"/>
      <c r="I716" s="32"/>
      <c r="J716" s="32"/>
      <c r="K716" s="32"/>
      <c r="L716" s="32"/>
    </row>
    <row r="717" spans="2:12" s="29" customFormat="1" x14ac:dyDescent="0.25">
      <c r="B717" s="28"/>
      <c r="C717"/>
      <c r="E717" s="30"/>
      <c r="F717" s="30"/>
      <c r="G717" s="32"/>
      <c r="H717" s="32"/>
      <c r="I717" s="32"/>
      <c r="J717" s="32"/>
      <c r="K717" s="32"/>
      <c r="L717" s="32"/>
    </row>
    <row r="718" spans="2:12" s="29" customFormat="1" x14ac:dyDescent="0.25">
      <c r="B718" s="28"/>
      <c r="C718"/>
      <c r="E718" s="30"/>
      <c r="F718" s="30"/>
      <c r="G718" s="32"/>
      <c r="H718" s="32"/>
      <c r="I718" s="32"/>
      <c r="J718" s="32"/>
      <c r="K718" s="32"/>
      <c r="L718" s="32"/>
    </row>
    <row r="719" spans="2:12" s="29" customFormat="1" x14ac:dyDescent="0.25">
      <c r="B719" s="28"/>
      <c r="C719"/>
      <c r="E719" s="30"/>
      <c r="F719" s="30"/>
      <c r="G719" s="32"/>
      <c r="H719" s="32"/>
      <c r="I719" s="32"/>
      <c r="J719" s="32"/>
      <c r="K719" s="32"/>
      <c r="L719" s="32"/>
    </row>
    <row r="720" spans="2:12" s="29" customFormat="1" x14ac:dyDescent="0.25">
      <c r="B720" s="28"/>
      <c r="C720"/>
      <c r="E720" s="30"/>
      <c r="F720" s="30"/>
      <c r="G720" s="32"/>
      <c r="H720" s="32"/>
      <c r="I720" s="32"/>
      <c r="J720" s="32"/>
      <c r="K720" s="32"/>
      <c r="L720" s="32"/>
    </row>
    <row r="721" spans="2:12" s="29" customFormat="1" x14ac:dyDescent="0.25">
      <c r="B721" s="28"/>
      <c r="C721"/>
      <c r="E721" s="30"/>
      <c r="F721" s="30"/>
      <c r="G721" s="32"/>
      <c r="H721" s="32"/>
      <c r="I721" s="32"/>
      <c r="J721" s="32"/>
      <c r="K721" s="32"/>
      <c r="L721" s="32"/>
    </row>
    <row r="722" spans="2:12" s="29" customFormat="1" x14ac:dyDescent="0.25">
      <c r="B722" s="28"/>
      <c r="C722"/>
      <c r="E722" s="30"/>
      <c r="F722" s="30"/>
      <c r="G722" s="32"/>
      <c r="H722" s="32"/>
      <c r="I722" s="32"/>
      <c r="J722" s="32"/>
      <c r="K722" s="32"/>
      <c r="L722" s="32"/>
    </row>
    <row r="723" spans="2:12" s="29" customFormat="1" x14ac:dyDescent="0.25">
      <c r="B723" s="28"/>
      <c r="C723"/>
      <c r="E723" s="30"/>
      <c r="F723" s="30"/>
      <c r="G723" s="32"/>
      <c r="H723" s="32"/>
      <c r="I723" s="32"/>
      <c r="J723" s="32"/>
      <c r="K723" s="32"/>
      <c r="L723" s="32"/>
    </row>
    <row r="724" spans="2:12" s="29" customFormat="1" x14ac:dyDescent="0.25">
      <c r="B724" s="28"/>
      <c r="C724"/>
      <c r="E724" s="30"/>
      <c r="F724" s="30"/>
      <c r="G724" s="32"/>
      <c r="H724" s="32"/>
      <c r="I724" s="32"/>
      <c r="J724" s="32"/>
      <c r="K724" s="32"/>
      <c r="L724" s="32"/>
    </row>
    <row r="725" spans="2:12" s="29" customFormat="1" x14ac:dyDescent="0.25">
      <c r="B725" s="28"/>
      <c r="C725"/>
      <c r="E725" s="30"/>
      <c r="F725" s="30"/>
      <c r="G725" s="32"/>
      <c r="H725" s="32"/>
      <c r="I725" s="32"/>
      <c r="J725" s="32"/>
      <c r="K725" s="32"/>
      <c r="L725" s="32"/>
    </row>
    <row r="726" spans="2:12" s="29" customFormat="1" x14ac:dyDescent="0.25">
      <c r="B726" s="28"/>
      <c r="C726"/>
      <c r="E726" s="30"/>
      <c r="F726" s="30"/>
      <c r="G726" s="32"/>
      <c r="H726" s="32"/>
      <c r="I726" s="32"/>
      <c r="J726" s="32"/>
      <c r="K726" s="32"/>
      <c r="L726" s="32"/>
    </row>
    <row r="727" spans="2:12" s="29" customFormat="1" x14ac:dyDescent="0.25">
      <c r="B727" s="28"/>
      <c r="C727"/>
      <c r="E727" s="30"/>
      <c r="F727" s="30"/>
      <c r="G727" s="32"/>
      <c r="H727" s="32"/>
      <c r="I727" s="32"/>
      <c r="J727" s="32"/>
      <c r="K727" s="32"/>
      <c r="L727" s="32"/>
    </row>
    <row r="728" spans="2:12" s="29" customFormat="1" x14ac:dyDescent="0.25">
      <c r="B728" s="28"/>
      <c r="C728"/>
      <c r="E728" s="30"/>
      <c r="F728" s="30"/>
      <c r="G728" s="32"/>
      <c r="H728" s="32"/>
      <c r="I728" s="32"/>
      <c r="J728" s="32"/>
      <c r="K728" s="32"/>
      <c r="L728" s="32"/>
    </row>
    <row r="729" spans="2:12" s="29" customFormat="1" x14ac:dyDescent="0.25">
      <c r="B729" s="28"/>
      <c r="C729"/>
      <c r="E729" s="30"/>
      <c r="F729" s="30"/>
      <c r="G729" s="32"/>
      <c r="H729" s="32"/>
      <c r="I729" s="32"/>
      <c r="J729" s="32"/>
      <c r="K729" s="32"/>
      <c r="L729" s="32"/>
    </row>
    <row r="730" spans="2:12" s="29" customFormat="1" x14ac:dyDescent="0.25">
      <c r="B730" s="28"/>
      <c r="C730"/>
      <c r="E730" s="30"/>
      <c r="F730" s="30"/>
      <c r="G730" s="32"/>
      <c r="H730" s="32"/>
      <c r="I730" s="32"/>
      <c r="J730" s="32"/>
      <c r="K730" s="32"/>
      <c r="L730" s="32"/>
    </row>
    <row r="731" spans="2:12" s="29" customFormat="1" x14ac:dyDescent="0.25">
      <c r="B731" s="28"/>
      <c r="C731"/>
      <c r="E731" s="30"/>
      <c r="F731" s="30"/>
      <c r="G731" s="32"/>
      <c r="H731" s="32"/>
      <c r="I731" s="32"/>
      <c r="J731" s="32"/>
      <c r="K731" s="32"/>
      <c r="L731" s="32"/>
    </row>
    <row r="732" spans="2:12" s="29" customFormat="1" x14ac:dyDescent="0.25">
      <c r="B732" s="28"/>
      <c r="C732"/>
      <c r="E732" s="30"/>
      <c r="F732" s="30"/>
      <c r="G732" s="32"/>
      <c r="H732" s="32"/>
      <c r="I732" s="32"/>
      <c r="J732" s="32"/>
      <c r="K732" s="32"/>
      <c r="L732" s="32"/>
    </row>
    <row r="733" spans="2:12" s="29" customFormat="1" x14ac:dyDescent="0.25">
      <c r="B733" s="28"/>
      <c r="C733"/>
      <c r="E733" s="30"/>
      <c r="F733" s="30"/>
      <c r="G733" s="32"/>
      <c r="H733" s="32"/>
      <c r="I733" s="32"/>
      <c r="J733" s="32"/>
      <c r="K733" s="32"/>
      <c r="L733" s="32"/>
    </row>
    <row r="734" spans="2:12" s="29" customFormat="1" x14ac:dyDescent="0.25">
      <c r="B734" s="28"/>
      <c r="C734"/>
      <c r="E734" s="30"/>
      <c r="F734" s="30"/>
      <c r="G734" s="32"/>
      <c r="H734" s="32"/>
      <c r="I734" s="32"/>
      <c r="J734" s="32"/>
      <c r="K734" s="32"/>
      <c r="L734" s="32"/>
    </row>
    <row r="735" spans="2:12" s="29" customFormat="1" x14ac:dyDescent="0.25">
      <c r="B735" s="28"/>
      <c r="C735"/>
      <c r="E735" s="30"/>
      <c r="F735" s="30"/>
      <c r="G735" s="32"/>
      <c r="H735" s="32"/>
      <c r="I735" s="32"/>
      <c r="J735" s="32"/>
      <c r="K735" s="32"/>
      <c r="L735" s="32"/>
    </row>
    <row r="736" spans="2:12" s="29" customFormat="1" x14ac:dyDescent="0.25">
      <c r="B736" s="28"/>
      <c r="C736"/>
      <c r="E736" s="30"/>
      <c r="F736" s="30"/>
      <c r="G736" s="32"/>
      <c r="H736" s="32"/>
      <c r="I736" s="32"/>
      <c r="J736" s="32"/>
      <c r="K736" s="32"/>
      <c r="L736" s="32"/>
    </row>
    <row r="737" spans="2:12" s="29" customFormat="1" x14ac:dyDescent="0.25">
      <c r="B737" s="28"/>
      <c r="C737"/>
      <c r="E737" s="30"/>
      <c r="F737" s="30"/>
      <c r="G737" s="32"/>
      <c r="H737" s="32"/>
      <c r="I737" s="32"/>
      <c r="J737" s="32"/>
      <c r="K737" s="32"/>
      <c r="L737" s="32"/>
    </row>
    <row r="738" spans="2:12" s="29" customFormat="1" x14ac:dyDescent="0.25">
      <c r="B738" s="28"/>
      <c r="C738"/>
      <c r="E738" s="30"/>
      <c r="F738" s="30"/>
      <c r="G738" s="32"/>
      <c r="H738" s="32"/>
      <c r="I738" s="32"/>
      <c r="J738" s="32"/>
      <c r="K738" s="32"/>
      <c r="L738" s="32"/>
    </row>
    <row r="739" spans="2:12" s="29" customFormat="1" x14ac:dyDescent="0.25">
      <c r="B739" s="28"/>
      <c r="C739"/>
      <c r="E739" s="30"/>
      <c r="F739" s="30"/>
      <c r="G739" s="32"/>
      <c r="H739" s="32"/>
      <c r="I739" s="32"/>
      <c r="J739" s="32"/>
      <c r="K739" s="32"/>
      <c r="L739" s="32"/>
    </row>
    <row r="740" spans="2:12" s="29" customFormat="1" x14ac:dyDescent="0.25">
      <c r="B740" s="28"/>
      <c r="C740"/>
      <c r="E740" s="30"/>
      <c r="F740" s="30"/>
      <c r="G740" s="32"/>
      <c r="H740" s="32"/>
      <c r="I740" s="32"/>
      <c r="J740" s="32"/>
      <c r="K740" s="32"/>
      <c r="L740" s="32"/>
    </row>
    <row r="741" spans="2:12" s="29" customFormat="1" x14ac:dyDescent="0.25">
      <c r="B741" s="28"/>
      <c r="C741"/>
      <c r="E741" s="30"/>
      <c r="F741" s="30"/>
      <c r="G741" s="32"/>
      <c r="H741" s="32"/>
      <c r="I741" s="32"/>
      <c r="J741" s="32"/>
      <c r="K741" s="32"/>
      <c r="L741" s="32"/>
    </row>
    <row r="742" spans="2:12" s="29" customFormat="1" x14ac:dyDescent="0.25">
      <c r="B742" s="28"/>
      <c r="C742"/>
      <c r="E742" s="30"/>
      <c r="F742" s="30"/>
      <c r="G742" s="32"/>
      <c r="H742" s="32"/>
      <c r="I742" s="32"/>
      <c r="J742" s="32"/>
      <c r="K742" s="32"/>
      <c r="L742" s="32"/>
    </row>
    <row r="743" spans="2:12" s="29" customFormat="1" x14ac:dyDescent="0.25">
      <c r="B743" s="28"/>
      <c r="C743"/>
      <c r="E743" s="30"/>
      <c r="F743" s="30"/>
      <c r="G743" s="32"/>
      <c r="H743" s="32"/>
      <c r="I743" s="32"/>
      <c r="J743" s="32"/>
      <c r="K743" s="32"/>
      <c r="L743" s="32"/>
    </row>
    <row r="744" spans="2:12" s="29" customFormat="1" x14ac:dyDescent="0.25">
      <c r="B744" s="28"/>
      <c r="C744"/>
      <c r="E744" s="30"/>
      <c r="F744" s="30"/>
      <c r="G744" s="32"/>
      <c r="H744" s="32"/>
      <c r="I744" s="32"/>
      <c r="J744" s="32"/>
      <c r="K744" s="32"/>
      <c r="L744" s="32"/>
    </row>
    <row r="745" spans="2:12" s="29" customFormat="1" x14ac:dyDescent="0.25">
      <c r="B745" s="28"/>
      <c r="C745"/>
      <c r="E745" s="30"/>
      <c r="F745" s="30"/>
      <c r="G745" s="32"/>
      <c r="H745" s="32"/>
      <c r="I745" s="32"/>
      <c r="J745" s="32"/>
      <c r="K745" s="32"/>
      <c r="L745" s="32"/>
    </row>
    <row r="746" spans="2:12" s="29" customFormat="1" x14ac:dyDescent="0.25">
      <c r="B746" s="28"/>
      <c r="C746"/>
      <c r="E746" s="30"/>
      <c r="F746" s="30"/>
      <c r="G746" s="32"/>
      <c r="H746" s="32"/>
      <c r="I746" s="32"/>
      <c r="J746" s="32"/>
      <c r="K746" s="32"/>
      <c r="L746" s="32"/>
    </row>
    <row r="747" spans="2:12" s="29" customFormat="1" x14ac:dyDescent="0.25">
      <c r="B747" s="28"/>
      <c r="C747"/>
      <c r="E747" s="30"/>
      <c r="F747" s="30"/>
      <c r="G747" s="32"/>
      <c r="H747" s="32"/>
      <c r="I747" s="32"/>
      <c r="J747" s="32"/>
      <c r="K747" s="32"/>
      <c r="L747" s="32"/>
    </row>
    <row r="748" spans="2:12" s="29" customFormat="1" x14ac:dyDescent="0.25">
      <c r="B748" s="28"/>
      <c r="C748"/>
      <c r="E748" s="30"/>
      <c r="F748" s="30"/>
      <c r="G748" s="32"/>
      <c r="H748" s="32"/>
      <c r="I748" s="32"/>
      <c r="J748" s="32"/>
      <c r="K748" s="32"/>
      <c r="L748" s="32"/>
    </row>
    <row r="749" spans="2:12" s="29" customFormat="1" x14ac:dyDescent="0.25">
      <c r="B749" s="28"/>
      <c r="C749"/>
      <c r="E749" s="30"/>
      <c r="F749" s="30"/>
      <c r="G749" s="32"/>
      <c r="H749" s="32"/>
      <c r="I749" s="32"/>
      <c r="J749" s="32"/>
      <c r="K749" s="32"/>
      <c r="L749" s="32"/>
    </row>
    <row r="750" spans="2:12" s="29" customFormat="1" x14ac:dyDescent="0.25">
      <c r="B750" s="28"/>
      <c r="C750"/>
      <c r="E750" s="30"/>
      <c r="F750" s="30"/>
      <c r="G750" s="32"/>
      <c r="H750" s="32"/>
      <c r="I750" s="32"/>
      <c r="J750" s="32"/>
      <c r="K750" s="32"/>
      <c r="L750" s="32"/>
    </row>
    <row r="751" spans="2:12" s="29" customFormat="1" x14ac:dyDescent="0.25">
      <c r="B751" s="28"/>
      <c r="C751"/>
      <c r="E751" s="30"/>
      <c r="F751" s="30"/>
      <c r="G751" s="32"/>
      <c r="H751" s="32"/>
      <c r="I751" s="32"/>
      <c r="J751" s="32"/>
      <c r="K751" s="32"/>
      <c r="L751" s="32"/>
    </row>
    <row r="752" spans="2:12" s="29" customFormat="1" x14ac:dyDescent="0.25">
      <c r="B752" s="28"/>
      <c r="C752"/>
      <c r="E752" s="30"/>
      <c r="F752" s="30"/>
      <c r="G752" s="32"/>
      <c r="H752" s="32"/>
      <c r="I752" s="32"/>
      <c r="J752" s="32"/>
      <c r="K752" s="32"/>
      <c r="L752" s="32"/>
    </row>
    <row r="753" spans="2:12" s="29" customFormat="1" x14ac:dyDescent="0.25">
      <c r="B753" s="28"/>
      <c r="C753"/>
      <c r="E753" s="30"/>
      <c r="F753" s="30"/>
      <c r="G753" s="32"/>
      <c r="H753" s="32"/>
      <c r="I753" s="32"/>
      <c r="J753" s="32"/>
      <c r="K753" s="32"/>
      <c r="L753" s="32"/>
    </row>
    <row r="754" spans="2:12" s="29" customFormat="1" x14ac:dyDescent="0.25">
      <c r="B754" s="28"/>
      <c r="C754"/>
      <c r="E754" s="30"/>
      <c r="F754" s="30"/>
      <c r="G754" s="32"/>
      <c r="H754" s="32"/>
      <c r="I754" s="32"/>
      <c r="J754" s="32"/>
      <c r="K754" s="32"/>
      <c r="L754" s="32"/>
    </row>
    <row r="755" spans="2:12" s="29" customFormat="1" x14ac:dyDescent="0.25">
      <c r="B755" s="28"/>
      <c r="C755"/>
      <c r="E755" s="30"/>
      <c r="F755" s="30"/>
      <c r="G755" s="32"/>
      <c r="H755" s="32"/>
      <c r="I755" s="32"/>
      <c r="J755" s="32"/>
      <c r="K755" s="32"/>
      <c r="L755" s="32"/>
    </row>
    <row r="756" spans="2:12" s="29" customFormat="1" x14ac:dyDescent="0.25">
      <c r="B756" s="28"/>
      <c r="C756"/>
      <c r="E756" s="30"/>
      <c r="F756" s="30"/>
      <c r="G756" s="32"/>
      <c r="H756" s="32"/>
      <c r="I756" s="32"/>
      <c r="J756" s="32"/>
      <c r="K756" s="32"/>
      <c r="L756" s="32"/>
    </row>
    <row r="757" spans="2:12" s="29" customFormat="1" x14ac:dyDescent="0.25">
      <c r="B757" s="28"/>
      <c r="C757"/>
      <c r="E757" s="30"/>
      <c r="F757" s="30"/>
      <c r="G757" s="32"/>
      <c r="H757" s="32"/>
      <c r="I757" s="32"/>
      <c r="J757" s="32"/>
      <c r="K757" s="32"/>
      <c r="L757" s="32"/>
    </row>
    <row r="758" spans="2:12" s="29" customFormat="1" x14ac:dyDescent="0.25">
      <c r="B758" s="28"/>
      <c r="C758"/>
      <c r="E758" s="30"/>
      <c r="F758" s="30"/>
      <c r="G758" s="32"/>
      <c r="H758" s="32"/>
      <c r="I758" s="32"/>
      <c r="J758" s="32"/>
      <c r="K758" s="32"/>
      <c r="L758" s="32"/>
    </row>
    <row r="759" spans="2:12" s="29" customFormat="1" x14ac:dyDescent="0.25">
      <c r="B759" s="28"/>
      <c r="C759"/>
      <c r="E759" s="30"/>
      <c r="F759" s="30"/>
      <c r="G759" s="32"/>
      <c r="H759" s="32"/>
      <c r="I759" s="32"/>
      <c r="J759" s="32"/>
      <c r="K759" s="32"/>
      <c r="L759" s="32"/>
    </row>
    <row r="760" spans="2:12" s="29" customFormat="1" x14ac:dyDescent="0.25">
      <c r="B760" s="28"/>
      <c r="C760"/>
      <c r="E760" s="30"/>
      <c r="F760" s="30"/>
      <c r="G760" s="32"/>
      <c r="H760" s="32"/>
      <c r="I760" s="32"/>
      <c r="J760" s="32"/>
      <c r="K760" s="32"/>
      <c r="L760" s="32"/>
    </row>
    <row r="761" spans="2:12" s="29" customFormat="1" x14ac:dyDescent="0.25">
      <c r="B761" s="28"/>
      <c r="C761"/>
      <c r="E761" s="30"/>
      <c r="F761" s="30"/>
      <c r="G761" s="32"/>
      <c r="H761" s="32"/>
      <c r="I761" s="32"/>
      <c r="J761" s="32"/>
      <c r="K761" s="32"/>
      <c r="L761" s="32"/>
    </row>
    <row r="762" spans="2:12" s="29" customFormat="1" x14ac:dyDescent="0.25">
      <c r="B762" s="28"/>
      <c r="C762"/>
      <c r="E762" s="30"/>
      <c r="F762" s="30"/>
      <c r="G762" s="32"/>
      <c r="H762" s="32"/>
      <c r="I762" s="32"/>
      <c r="J762" s="32"/>
      <c r="K762" s="32"/>
      <c r="L762" s="32"/>
    </row>
    <row r="763" spans="2:12" s="29" customFormat="1" x14ac:dyDescent="0.25">
      <c r="B763" s="28"/>
      <c r="C763"/>
      <c r="E763" s="30"/>
      <c r="F763" s="30"/>
      <c r="G763" s="32"/>
      <c r="H763" s="32"/>
      <c r="I763" s="32"/>
      <c r="J763" s="32"/>
      <c r="K763" s="32"/>
      <c r="L763" s="32"/>
    </row>
    <row r="764" spans="2:12" s="29" customFormat="1" x14ac:dyDescent="0.25">
      <c r="B764" s="28"/>
      <c r="C764"/>
      <c r="E764" s="30"/>
      <c r="F764" s="30"/>
      <c r="G764" s="32"/>
      <c r="H764" s="32"/>
      <c r="I764" s="32"/>
      <c r="J764" s="32"/>
      <c r="K764" s="32"/>
      <c r="L764" s="32"/>
    </row>
    <row r="765" spans="2:12" s="29" customFormat="1" x14ac:dyDescent="0.25">
      <c r="B765" s="28"/>
      <c r="C765"/>
      <c r="E765" s="30"/>
      <c r="F765" s="30"/>
      <c r="G765" s="32"/>
      <c r="H765" s="32"/>
      <c r="I765" s="32"/>
      <c r="J765" s="32"/>
      <c r="K765" s="32"/>
      <c r="L765" s="32"/>
    </row>
    <row r="766" spans="2:12" s="29" customFormat="1" x14ac:dyDescent="0.25">
      <c r="B766" s="28"/>
      <c r="C766"/>
      <c r="E766" s="30"/>
      <c r="F766" s="30"/>
      <c r="G766" s="32"/>
      <c r="H766" s="32"/>
      <c r="I766" s="32"/>
      <c r="J766" s="32"/>
      <c r="K766" s="32"/>
      <c r="L766" s="32"/>
    </row>
    <row r="767" spans="2:12" s="29" customFormat="1" x14ac:dyDescent="0.25">
      <c r="B767" s="28"/>
      <c r="C767"/>
      <c r="E767" s="30"/>
      <c r="F767" s="30"/>
      <c r="G767" s="32"/>
      <c r="H767" s="32"/>
      <c r="I767" s="32"/>
      <c r="J767" s="32"/>
      <c r="K767" s="32"/>
      <c r="L767" s="32"/>
    </row>
    <row r="768" spans="2:12" s="29" customFormat="1" x14ac:dyDescent="0.25">
      <c r="B768" s="28"/>
      <c r="C768"/>
      <c r="E768" s="30"/>
      <c r="F768" s="30"/>
      <c r="G768" s="32"/>
      <c r="H768" s="32"/>
      <c r="I768" s="32"/>
      <c r="J768" s="32"/>
      <c r="K768" s="32"/>
      <c r="L768" s="32"/>
    </row>
    <row r="769" spans="2:12" s="29" customFormat="1" x14ac:dyDescent="0.25">
      <c r="B769" s="28"/>
      <c r="C769"/>
      <c r="E769" s="30"/>
      <c r="F769" s="30"/>
      <c r="G769" s="32"/>
      <c r="H769" s="32"/>
      <c r="I769" s="32"/>
      <c r="J769" s="32"/>
      <c r="K769" s="32"/>
      <c r="L769" s="32"/>
    </row>
    <row r="770" spans="2:12" s="29" customFormat="1" x14ac:dyDescent="0.25">
      <c r="B770" s="28"/>
      <c r="C770"/>
      <c r="E770" s="30"/>
      <c r="F770" s="30"/>
      <c r="G770" s="32"/>
      <c r="H770" s="32"/>
      <c r="I770" s="32"/>
      <c r="J770" s="32"/>
      <c r="K770" s="32"/>
      <c r="L770" s="32"/>
    </row>
    <row r="771" spans="2:12" s="29" customFormat="1" x14ac:dyDescent="0.25">
      <c r="B771" s="28"/>
      <c r="C771"/>
      <c r="E771" s="30"/>
      <c r="F771" s="30"/>
      <c r="G771" s="32"/>
      <c r="H771" s="32"/>
      <c r="I771" s="32"/>
      <c r="J771" s="32"/>
      <c r="K771" s="32"/>
      <c r="L771" s="32"/>
    </row>
    <row r="772" spans="2:12" s="29" customFormat="1" x14ac:dyDescent="0.25">
      <c r="B772" s="28"/>
      <c r="C772"/>
      <c r="E772" s="30"/>
      <c r="F772" s="30"/>
      <c r="G772" s="32"/>
      <c r="H772" s="32"/>
      <c r="I772" s="32"/>
      <c r="J772" s="32"/>
      <c r="K772" s="32"/>
      <c r="L772" s="32"/>
    </row>
    <row r="773" spans="2:12" s="29" customFormat="1" x14ac:dyDescent="0.25">
      <c r="B773" s="28"/>
      <c r="C773"/>
      <c r="E773" s="30"/>
      <c r="F773" s="30"/>
      <c r="G773" s="32"/>
      <c r="H773" s="32"/>
      <c r="I773" s="32"/>
      <c r="J773" s="32"/>
      <c r="K773" s="32"/>
      <c r="L773" s="32"/>
    </row>
    <row r="774" spans="2:12" s="29" customFormat="1" x14ac:dyDescent="0.25">
      <c r="B774" s="28"/>
      <c r="C774"/>
      <c r="E774" s="30"/>
      <c r="F774" s="30"/>
      <c r="G774" s="32"/>
      <c r="H774" s="32"/>
      <c r="I774" s="32"/>
      <c r="J774" s="32"/>
      <c r="K774" s="32"/>
      <c r="L774" s="32"/>
    </row>
    <row r="775" spans="2:12" s="29" customFormat="1" x14ac:dyDescent="0.25">
      <c r="B775" s="28"/>
      <c r="C775"/>
      <c r="E775" s="30"/>
      <c r="F775" s="30"/>
      <c r="G775" s="32"/>
      <c r="H775" s="32"/>
      <c r="I775" s="32"/>
      <c r="J775" s="32"/>
      <c r="K775" s="32"/>
      <c r="L775" s="32"/>
    </row>
    <row r="776" spans="2:12" s="29" customFormat="1" x14ac:dyDescent="0.25">
      <c r="B776" s="28"/>
      <c r="C776"/>
      <c r="E776" s="30"/>
      <c r="F776" s="30"/>
      <c r="G776" s="32"/>
      <c r="H776" s="32"/>
      <c r="I776" s="32"/>
      <c r="J776" s="32"/>
      <c r="K776" s="32"/>
      <c r="L776" s="32"/>
    </row>
    <row r="777" spans="2:12" s="29" customFormat="1" x14ac:dyDescent="0.25">
      <c r="B777" s="28"/>
      <c r="C777"/>
      <c r="E777" s="30"/>
      <c r="F777" s="30"/>
      <c r="G777" s="32"/>
      <c r="H777" s="32"/>
      <c r="I777" s="32"/>
      <c r="J777" s="32"/>
      <c r="K777" s="32"/>
      <c r="L777" s="32"/>
    </row>
    <row r="778" spans="2:12" s="29" customFormat="1" x14ac:dyDescent="0.25">
      <c r="B778" s="28"/>
      <c r="C778"/>
      <c r="E778" s="30"/>
      <c r="F778" s="30"/>
      <c r="G778" s="32"/>
      <c r="H778" s="32"/>
      <c r="I778" s="32"/>
      <c r="J778" s="32"/>
      <c r="K778" s="32"/>
      <c r="L778" s="32"/>
    </row>
    <row r="779" spans="2:12" s="29" customFormat="1" x14ac:dyDescent="0.25">
      <c r="B779" s="28"/>
      <c r="C779"/>
      <c r="E779" s="30"/>
      <c r="F779" s="30"/>
      <c r="G779" s="32"/>
      <c r="H779" s="32"/>
      <c r="I779" s="32"/>
      <c r="J779" s="32"/>
      <c r="K779" s="32"/>
      <c r="L779" s="32"/>
    </row>
    <row r="780" spans="2:12" s="29" customFormat="1" x14ac:dyDescent="0.25">
      <c r="B780" s="28"/>
      <c r="C780"/>
      <c r="E780" s="30"/>
      <c r="F780" s="30"/>
      <c r="G780" s="32"/>
      <c r="H780" s="32"/>
      <c r="I780" s="32"/>
      <c r="J780" s="32"/>
      <c r="K780" s="32"/>
      <c r="L780" s="32"/>
    </row>
    <row r="781" spans="2:12" s="29" customFormat="1" x14ac:dyDescent="0.25">
      <c r="B781" s="28"/>
      <c r="C781"/>
      <c r="E781" s="30"/>
      <c r="F781" s="30"/>
      <c r="G781" s="32"/>
      <c r="H781" s="32"/>
      <c r="I781" s="32"/>
      <c r="J781" s="32"/>
      <c r="K781" s="32"/>
      <c r="L781" s="32"/>
    </row>
    <row r="782" spans="2:12" s="29" customFormat="1" x14ac:dyDescent="0.25">
      <c r="B782" s="28"/>
      <c r="C782"/>
      <c r="E782" s="30"/>
      <c r="F782" s="30"/>
      <c r="G782" s="32"/>
      <c r="H782" s="32"/>
      <c r="I782" s="32"/>
      <c r="J782" s="32"/>
      <c r="K782" s="32"/>
      <c r="L782" s="32"/>
    </row>
    <row r="783" spans="2:12" s="29" customFormat="1" x14ac:dyDescent="0.25">
      <c r="B783" s="28"/>
      <c r="C783"/>
      <c r="E783" s="30"/>
      <c r="F783" s="30"/>
      <c r="G783" s="32"/>
      <c r="H783" s="32"/>
      <c r="I783" s="32"/>
      <c r="J783" s="32"/>
      <c r="K783" s="32"/>
      <c r="L783" s="32"/>
    </row>
    <row r="784" spans="2:12" s="29" customFormat="1" x14ac:dyDescent="0.25">
      <c r="B784" s="28"/>
      <c r="C784"/>
      <c r="E784" s="30"/>
      <c r="F784" s="30"/>
      <c r="G784" s="32"/>
      <c r="H784" s="32"/>
      <c r="I784" s="32"/>
      <c r="J784" s="32"/>
      <c r="K784" s="32"/>
      <c r="L784" s="32"/>
    </row>
    <row r="785" spans="2:12" s="29" customFormat="1" x14ac:dyDescent="0.25">
      <c r="B785" s="28"/>
      <c r="C785"/>
      <c r="E785" s="30"/>
      <c r="F785" s="30"/>
      <c r="G785" s="32"/>
      <c r="H785" s="32"/>
      <c r="I785" s="32"/>
      <c r="J785" s="32"/>
      <c r="K785" s="32"/>
      <c r="L785" s="32"/>
    </row>
    <row r="786" spans="2:12" s="29" customFormat="1" x14ac:dyDescent="0.25">
      <c r="B786" s="28"/>
      <c r="C786"/>
      <c r="E786" s="30"/>
      <c r="F786" s="30"/>
      <c r="G786" s="32"/>
      <c r="H786" s="32"/>
      <c r="I786" s="32"/>
      <c r="J786" s="32"/>
      <c r="K786" s="32"/>
      <c r="L786" s="32"/>
    </row>
    <row r="787" spans="2:12" s="29" customFormat="1" x14ac:dyDescent="0.25">
      <c r="B787" s="28"/>
      <c r="C787"/>
      <c r="E787" s="30"/>
      <c r="F787" s="30"/>
      <c r="G787" s="32"/>
      <c r="H787" s="32"/>
      <c r="I787" s="32"/>
      <c r="J787" s="32"/>
      <c r="K787" s="32"/>
      <c r="L787" s="32"/>
    </row>
    <row r="788" spans="2:12" s="29" customFormat="1" x14ac:dyDescent="0.25">
      <c r="B788" s="28"/>
      <c r="C788"/>
      <c r="E788" s="30"/>
      <c r="F788" s="30"/>
      <c r="G788" s="32"/>
      <c r="H788" s="32"/>
      <c r="I788" s="32"/>
      <c r="J788" s="32"/>
      <c r="K788" s="32"/>
      <c r="L788" s="32"/>
    </row>
    <row r="789" spans="2:12" s="29" customFormat="1" x14ac:dyDescent="0.25">
      <c r="B789" s="28"/>
      <c r="C789"/>
      <c r="E789" s="30"/>
      <c r="F789" s="30"/>
      <c r="G789" s="32"/>
      <c r="H789" s="32"/>
      <c r="I789" s="32"/>
      <c r="J789" s="32"/>
      <c r="K789" s="32"/>
      <c r="L789" s="32"/>
    </row>
    <row r="790" spans="2:12" s="29" customFormat="1" x14ac:dyDescent="0.25">
      <c r="B790" s="28"/>
      <c r="C790"/>
      <c r="E790" s="30"/>
      <c r="F790" s="30"/>
      <c r="G790" s="32"/>
      <c r="H790" s="32"/>
      <c r="I790" s="32"/>
      <c r="J790" s="32"/>
      <c r="K790" s="32"/>
      <c r="L790" s="32"/>
    </row>
    <row r="791" spans="2:12" s="29" customFormat="1" x14ac:dyDescent="0.25">
      <c r="B791" s="28"/>
      <c r="C791"/>
      <c r="E791" s="30"/>
      <c r="F791" s="30"/>
      <c r="G791" s="32"/>
      <c r="H791" s="32"/>
      <c r="I791" s="32"/>
      <c r="J791" s="32"/>
      <c r="K791" s="32"/>
      <c r="L791" s="32"/>
    </row>
    <row r="792" spans="2:12" s="29" customFormat="1" x14ac:dyDescent="0.25">
      <c r="B792" s="28"/>
      <c r="C792"/>
      <c r="E792" s="30"/>
      <c r="F792" s="30"/>
      <c r="G792" s="32"/>
      <c r="H792" s="32"/>
      <c r="I792" s="32"/>
      <c r="J792" s="32"/>
      <c r="K792" s="32"/>
      <c r="L792" s="32"/>
    </row>
    <row r="793" spans="2:12" s="29" customFormat="1" x14ac:dyDescent="0.25">
      <c r="B793" s="28"/>
      <c r="C793"/>
      <c r="E793" s="30"/>
      <c r="F793" s="30"/>
      <c r="G793" s="32"/>
      <c r="H793" s="32"/>
      <c r="I793" s="32"/>
      <c r="J793" s="32"/>
      <c r="K793" s="32"/>
      <c r="L793" s="32"/>
    </row>
    <row r="794" spans="2:12" s="29" customFormat="1" x14ac:dyDescent="0.25">
      <c r="B794" s="28"/>
      <c r="C794"/>
      <c r="E794" s="30"/>
      <c r="F794" s="30"/>
      <c r="G794" s="32"/>
      <c r="H794" s="32"/>
      <c r="I794" s="32"/>
      <c r="J794" s="32"/>
      <c r="K794" s="32"/>
      <c r="L794" s="32"/>
    </row>
    <row r="795" spans="2:12" s="29" customFormat="1" x14ac:dyDescent="0.25">
      <c r="B795" s="28"/>
      <c r="C795"/>
      <c r="E795" s="30"/>
      <c r="F795" s="30"/>
      <c r="G795" s="32"/>
      <c r="H795" s="32"/>
      <c r="I795" s="32"/>
      <c r="J795" s="32"/>
      <c r="K795" s="32"/>
      <c r="L795" s="32"/>
    </row>
    <row r="796" spans="2:12" s="29" customFormat="1" x14ac:dyDescent="0.25">
      <c r="B796" s="28"/>
      <c r="C796"/>
      <c r="E796" s="30"/>
      <c r="F796" s="30"/>
      <c r="G796" s="32"/>
      <c r="H796" s="32"/>
      <c r="I796" s="32"/>
      <c r="J796" s="32"/>
      <c r="K796" s="32"/>
      <c r="L796" s="32"/>
    </row>
    <row r="797" spans="2:12" s="29" customFormat="1" x14ac:dyDescent="0.25">
      <c r="B797" s="28"/>
      <c r="C797"/>
      <c r="E797" s="30"/>
      <c r="F797" s="30"/>
      <c r="G797" s="32"/>
      <c r="H797" s="32"/>
      <c r="I797" s="32"/>
      <c r="J797" s="32"/>
      <c r="K797" s="32"/>
      <c r="L797" s="32"/>
    </row>
    <row r="798" spans="2:12" s="29" customFormat="1" x14ac:dyDescent="0.25">
      <c r="B798" s="28"/>
      <c r="C798"/>
      <c r="E798" s="30"/>
      <c r="F798" s="30"/>
      <c r="G798" s="32"/>
      <c r="H798" s="32"/>
      <c r="I798" s="32"/>
      <c r="J798" s="32"/>
      <c r="K798" s="32"/>
      <c r="L798" s="32"/>
    </row>
    <row r="799" spans="2:12" s="29" customFormat="1" x14ac:dyDescent="0.25">
      <c r="B799" s="28"/>
      <c r="C799"/>
      <c r="E799" s="30"/>
      <c r="F799" s="30"/>
      <c r="G799" s="32"/>
      <c r="H799" s="32"/>
      <c r="I799" s="32"/>
      <c r="J799" s="32"/>
      <c r="K799" s="32"/>
      <c r="L799" s="32"/>
    </row>
    <row r="800" spans="2:12" s="29" customFormat="1" x14ac:dyDescent="0.25">
      <c r="B800" s="28"/>
      <c r="C800"/>
      <c r="E800" s="30"/>
      <c r="F800" s="30"/>
      <c r="G800" s="32"/>
      <c r="H800" s="32"/>
      <c r="I800" s="32"/>
      <c r="J800" s="32"/>
      <c r="K800" s="32"/>
      <c r="L800" s="32"/>
    </row>
    <row r="801" spans="2:12" s="29" customFormat="1" x14ac:dyDescent="0.25">
      <c r="B801" s="28"/>
      <c r="C801"/>
      <c r="E801" s="30"/>
      <c r="F801" s="30"/>
      <c r="G801" s="32"/>
      <c r="H801" s="32"/>
      <c r="I801" s="32"/>
      <c r="J801" s="32"/>
      <c r="K801" s="32"/>
      <c r="L801" s="32"/>
    </row>
    <row r="802" spans="2:12" s="29" customFormat="1" x14ac:dyDescent="0.25">
      <c r="B802" s="28"/>
      <c r="C802"/>
      <c r="E802" s="30"/>
      <c r="F802" s="30"/>
      <c r="G802" s="32"/>
      <c r="H802" s="32"/>
      <c r="I802" s="32"/>
      <c r="J802" s="32"/>
      <c r="K802" s="32"/>
      <c r="L802" s="32"/>
    </row>
    <row r="803" spans="2:12" s="29" customFormat="1" x14ac:dyDescent="0.25">
      <c r="B803" s="28"/>
      <c r="C803"/>
      <c r="E803" s="30"/>
      <c r="F803" s="30"/>
      <c r="G803" s="32"/>
      <c r="H803" s="32"/>
      <c r="I803" s="32"/>
      <c r="J803" s="32"/>
      <c r="K803" s="32"/>
      <c r="L803" s="32"/>
    </row>
    <row r="804" spans="2:12" s="29" customFormat="1" x14ac:dyDescent="0.25">
      <c r="B804" s="28"/>
      <c r="C804"/>
      <c r="E804" s="30"/>
      <c r="F804" s="30"/>
      <c r="G804" s="32"/>
      <c r="H804" s="32"/>
      <c r="I804" s="32"/>
      <c r="J804" s="32"/>
      <c r="K804" s="32"/>
      <c r="L804" s="32"/>
    </row>
    <row r="805" spans="2:12" s="29" customFormat="1" x14ac:dyDescent="0.25">
      <c r="B805" s="28"/>
      <c r="C805"/>
      <c r="E805" s="30"/>
      <c r="F805" s="30"/>
      <c r="G805" s="32"/>
      <c r="H805" s="32"/>
      <c r="I805" s="32"/>
      <c r="J805" s="32"/>
      <c r="K805" s="32"/>
      <c r="L805" s="32"/>
    </row>
    <row r="806" spans="2:12" s="29" customFormat="1" x14ac:dyDescent="0.25">
      <c r="B806" s="28"/>
      <c r="C806"/>
      <c r="E806" s="30"/>
      <c r="F806" s="30"/>
      <c r="G806" s="32"/>
      <c r="H806" s="32"/>
      <c r="I806" s="32"/>
      <c r="J806" s="32"/>
      <c r="K806" s="32"/>
      <c r="L806" s="32"/>
    </row>
    <row r="807" spans="2:12" s="29" customFormat="1" x14ac:dyDescent="0.25">
      <c r="B807" s="28"/>
      <c r="C807"/>
      <c r="E807" s="30"/>
      <c r="F807" s="30"/>
      <c r="G807" s="32"/>
      <c r="H807" s="32"/>
      <c r="I807" s="32"/>
      <c r="J807" s="32"/>
      <c r="K807" s="32"/>
      <c r="L807" s="32"/>
    </row>
    <row r="808" spans="2:12" s="29" customFormat="1" x14ac:dyDescent="0.25">
      <c r="B808" s="28"/>
      <c r="C808"/>
      <c r="E808" s="30"/>
      <c r="F808" s="30"/>
      <c r="G808" s="32"/>
      <c r="H808" s="32"/>
      <c r="I808" s="32"/>
      <c r="J808" s="32"/>
      <c r="K808" s="32"/>
      <c r="L808" s="32"/>
    </row>
    <row r="809" spans="2:12" s="29" customFormat="1" x14ac:dyDescent="0.25">
      <c r="B809" s="28"/>
      <c r="C809"/>
      <c r="E809" s="30"/>
      <c r="F809" s="30"/>
      <c r="G809" s="32"/>
      <c r="H809" s="32"/>
      <c r="I809" s="32"/>
      <c r="J809" s="32"/>
      <c r="K809" s="32"/>
      <c r="L809" s="32"/>
    </row>
    <row r="810" spans="2:12" s="29" customFormat="1" x14ac:dyDescent="0.25">
      <c r="B810" s="28"/>
      <c r="C810"/>
      <c r="E810" s="30"/>
      <c r="F810" s="30"/>
      <c r="G810" s="32"/>
      <c r="H810" s="32"/>
      <c r="I810" s="32"/>
      <c r="J810" s="32"/>
      <c r="K810" s="32"/>
      <c r="L810" s="32"/>
    </row>
    <row r="811" spans="2:12" s="29" customFormat="1" x14ac:dyDescent="0.25">
      <c r="B811" s="28"/>
      <c r="C811"/>
      <c r="E811" s="30"/>
      <c r="F811" s="30"/>
      <c r="G811" s="32"/>
      <c r="H811" s="32"/>
      <c r="I811" s="32"/>
      <c r="J811" s="32"/>
      <c r="K811" s="32"/>
      <c r="L811" s="32"/>
    </row>
    <row r="812" spans="2:12" s="29" customFormat="1" x14ac:dyDescent="0.25">
      <c r="B812" s="28"/>
      <c r="C812"/>
      <c r="E812" s="30"/>
      <c r="F812" s="30"/>
      <c r="G812" s="32"/>
      <c r="H812" s="32"/>
      <c r="I812" s="32"/>
      <c r="J812" s="32"/>
      <c r="K812" s="32"/>
      <c r="L812" s="32"/>
    </row>
    <row r="813" spans="2:12" s="29" customFormat="1" x14ac:dyDescent="0.25">
      <c r="B813" s="28"/>
      <c r="C813"/>
      <c r="E813" s="30"/>
      <c r="F813" s="30"/>
      <c r="G813" s="32"/>
      <c r="H813" s="32"/>
      <c r="I813" s="32"/>
      <c r="J813" s="32"/>
      <c r="K813" s="32"/>
      <c r="L813" s="32"/>
    </row>
    <row r="814" spans="2:12" s="29" customFormat="1" x14ac:dyDescent="0.25">
      <c r="B814" s="28"/>
      <c r="C814"/>
      <c r="E814" s="30"/>
      <c r="F814" s="30"/>
      <c r="G814" s="32"/>
      <c r="H814" s="32"/>
      <c r="I814" s="32"/>
      <c r="J814" s="32"/>
      <c r="K814" s="32"/>
      <c r="L814" s="32"/>
    </row>
    <row r="815" spans="2:12" s="29" customFormat="1" x14ac:dyDescent="0.25">
      <c r="B815" s="28"/>
      <c r="C815"/>
      <c r="E815" s="30"/>
      <c r="F815" s="30"/>
      <c r="G815" s="32"/>
      <c r="H815" s="32"/>
      <c r="I815" s="32"/>
      <c r="J815" s="32"/>
      <c r="K815" s="32"/>
      <c r="L815" s="32"/>
    </row>
    <row r="816" spans="2:12" s="29" customFormat="1" x14ac:dyDescent="0.25">
      <c r="B816" s="28"/>
      <c r="C816"/>
      <c r="E816" s="30"/>
      <c r="F816" s="30"/>
      <c r="G816" s="32"/>
      <c r="H816" s="32"/>
      <c r="I816" s="32"/>
      <c r="J816" s="32"/>
      <c r="K816" s="32"/>
      <c r="L816" s="32"/>
    </row>
    <row r="817" spans="2:12" s="29" customFormat="1" x14ac:dyDescent="0.25">
      <c r="B817" s="28"/>
      <c r="C817"/>
      <c r="E817" s="30"/>
      <c r="F817" s="30"/>
      <c r="G817" s="32"/>
      <c r="H817" s="32"/>
      <c r="I817" s="32"/>
      <c r="J817" s="32"/>
      <c r="K817" s="32"/>
      <c r="L817" s="32"/>
    </row>
    <row r="818" spans="2:12" s="29" customFormat="1" x14ac:dyDescent="0.25">
      <c r="B818" s="28"/>
      <c r="C818"/>
      <c r="E818" s="30"/>
      <c r="F818" s="30"/>
      <c r="G818" s="32"/>
      <c r="H818" s="32"/>
      <c r="I818" s="32"/>
      <c r="J818" s="32"/>
      <c r="K818" s="32"/>
      <c r="L818" s="32"/>
    </row>
    <row r="819" spans="2:12" s="29" customFormat="1" x14ac:dyDescent="0.25">
      <c r="B819" s="28"/>
      <c r="C819"/>
      <c r="E819" s="30"/>
      <c r="F819" s="30"/>
      <c r="G819" s="32"/>
      <c r="H819" s="32"/>
      <c r="I819" s="32"/>
      <c r="J819" s="32"/>
      <c r="K819" s="32"/>
      <c r="L819" s="32"/>
    </row>
    <row r="820" spans="2:12" s="29" customFormat="1" x14ac:dyDescent="0.25">
      <c r="B820" s="28"/>
      <c r="C820"/>
      <c r="E820" s="30"/>
      <c r="F820" s="30"/>
      <c r="G820" s="32"/>
      <c r="H820" s="32"/>
      <c r="I820" s="32"/>
      <c r="J820" s="32"/>
      <c r="K820" s="32"/>
      <c r="L820" s="32"/>
    </row>
    <row r="821" spans="2:12" s="29" customFormat="1" x14ac:dyDescent="0.25">
      <c r="B821" s="28"/>
      <c r="C821"/>
      <c r="E821" s="30"/>
      <c r="F821" s="30"/>
      <c r="G821" s="32"/>
      <c r="H821" s="32"/>
      <c r="I821" s="32"/>
      <c r="J821" s="32"/>
      <c r="K821" s="32"/>
      <c r="L821" s="32"/>
    </row>
    <row r="822" spans="2:12" s="29" customFormat="1" x14ac:dyDescent="0.25">
      <c r="B822" s="28"/>
      <c r="C822"/>
      <c r="E822" s="30"/>
      <c r="F822" s="30"/>
      <c r="G822" s="32"/>
      <c r="H822" s="32"/>
      <c r="I822" s="32"/>
      <c r="J822" s="32"/>
      <c r="K822" s="32"/>
      <c r="L822" s="32"/>
    </row>
    <row r="823" spans="2:12" s="29" customFormat="1" x14ac:dyDescent="0.25">
      <c r="B823" s="28"/>
      <c r="C823"/>
      <c r="E823" s="30"/>
      <c r="F823" s="30"/>
      <c r="G823" s="32"/>
      <c r="H823" s="32"/>
      <c r="I823" s="32"/>
      <c r="J823" s="32"/>
      <c r="K823" s="32"/>
      <c r="L823" s="32"/>
    </row>
    <row r="824" spans="2:12" s="29" customFormat="1" x14ac:dyDescent="0.25">
      <c r="B824" s="28"/>
      <c r="C824"/>
      <c r="E824" s="30"/>
      <c r="F824" s="30"/>
      <c r="G824" s="32"/>
      <c r="H824" s="32"/>
      <c r="I824" s="32"/>
      <c r="J824" s="32"/>
      <c r="K824" s="32"/>
      <c r="L824" s="32"/>
    </row>
    <row r="825" spans="2:12" s="29" customFormat="1" x14ac:dyDescent="0.25">
      <c r="B825" s="28"/>
      <c r="C825"/>
      <c r="E825" s="30"/>
      <c r="F825" s="30"/>
      <c r="G825" s="32"/>
      <c r="H825" s="32"/>
      <c r="I825" s="32"/>
      <c r="J825" s="32"/>
      <c r="K825" s="32"/>
      <c r="L825" s="32"/>
    </row>
    <row r="826" spans="2:12" s="29" customFormat="1" x14ac:dyDescent="0.25">
      <c r="B826" s="28"/>
      <c r="C826"/>
      <c r="E826" s="30"/>
      <c r="F826" s="30"/>
      <c r="G826" s="32"/>
      <c r="H826" s="32"/>
      <c r="I826" s="32"/>
      <c r="J826" s="32"/>
      <c r="K826" s="32"/>
      <c r="L826" s="32"/>
    </row>
    <row r="827" spans="2:12" s="29" customFormat="1" x14ac:dyDescent="0.25">
      <c r="B827" s="28"/>
      <c r="C827"/>
      <c r="E827" s="30"/>
      <c r="F827" s="30"/>
      <c r="G827" s="32"/>
      <c r="H827" s="32"/>
      <c r="I827" s="32"/>
      <c r="J827" s="32"/>
      <c r="K827" s="32"/>
      <c r="L827" s="32"/>
    </row>
    <row r="828" spans="2:12" s="29" customFormat="1" x14ac:dyDescent="0.25">
      <c r="B828" s="28"/>
      <c r="C828"/>
      <c r="E828" s="30"/>
      <c r="F828" s="30"/>
      <c r="G828" s="32"/>
      <c r="H828" s="32"/>
      <c r="I828" s="32"/>
      <c r="J828" s="32"/>
      <c r="K828" s="32"/>
      <c r="L828" s="32"/>
    </row>
    <row r="829" spans="2:12" s="29" customFormat="1" x14ac:dyDescent="0.25">
      <c r="B829" s="28"/>
      <c r="C829"/>
      <c r="E829" s="30"/>
      <c r="F829" s="30"/>
      <c r="G829" s="32"/>
      <c r="H829" s="32"/>
      <c r="I829" s="32"/>
      <c r="J829" s="32"/>
      <c r="K829" s="32"/>
      <c r="L829" s="32"/>
    </row>
    <row r="830" spans="2:12" s="29" customFormat="1" x14ac:dyDescent="0.25">
      <c r="B830" s="28"/>
      <c r="C830"/>
      <c r="E830" s="30"/>
      <c r="F830" s="30"/>
      <c r="G830" s="32"/>
      <c r="H830" s="32"/>
      <c r="I830" s="32"/>
      <c r="J830" s="32"/>
      <c r="K830" s="32"/>
      <c r="L830" s="32"/>
    </row>
    <row r="831" spans="2:12" s="29" customFormat="1" x14ac:dyDescent="0.25">
      <c r="B831" s="28"/>
      <c r="C831"/>
      <c r="E831" s="30"/>
      <c r="F831" s="30"/>
      <c r="G831" s="32"/>
      <c r="H831" s="32"/>
      <c r="I831" s="32"/>
      <c r="J831" s="32"/>
      <c r="K831" s="32"/>
      <c r="L831" s="32"/>
    </row>
    <row r="832" spans="2:12" s="29" customFormat="1" x14ac:dyDescent="0.25">
      <c r="B832" s="28"/>
      <c r="C832"/>
      <c r="E832" s="30"/>
      <c r="F832" s="30"/>
      <c r="G832" s="32"/>
      <c r="H832" s="32"/>
      <c r="I832" s="32"/>
      <c r="J832" s="32"/>
      <c r="K832" s="32"/>
      <c r="L832" s="32"/>
    </row>
    <row r="833" spans="2:12" s="29" customFormat="1" x14ac:dyDescent="0.25">
      <c r="B833" s="28"/>
      <c r="C833"/>
      <c r="E833" s="30"/>
      <c r="F833" s="30"/>
      <c r="G833" s="32"/>
      <c r="H833" s="32"/>
      <c r="I833" s="32"/>
      <c r="J833" s="32"/>
      <c r="K833" s="32"/>
      <c r="L833" s="32"/>
    </row>
    <row r="834" spans="2:12" s="29" customFormat="1" x14ac:dyDescent="0.25">
      <c r="B834" s="28"/>
      <c r="C834"/>
      <c r="E834" s="30"/>
      <c r="F834" s="30"/>
      <c r="G834" s="32"/>
      <c r="H834" s="32"/>
      <c r="I834" s="32"/>
      <c r="J834" s="32"/>
      <c r="K834" s="32"/>
      <c r="L834" s="32"/>
    </row>
    <row r="835" spans="2:12" s="29" customFormat="1" x14ac:dyDescent="0.25">
      <c r="B835" s="28"/>
      <c r="C835"/>
      <c r="E835" s="30"/>
      <c r="F835" s="30"/>
      <c r="G835" s="32"/>
      <c r="H835" s="32"/>
      <c r="I835" s="32"/>
      <c r="J835" s="32"/>
      <c r="K835" s="32"/>
      <c r="L835" s="32"/>
    </row>
    <row r="836" spans="2:12" s="29" customFormat="1" x14ac:dyDescent="0.25">
      <c r="B836" s="28"/>
      <c r="C836"/>
      <c r="E836" s="30"/>
      <c r="F836" s="30"/>
      <c r="G836" s="32"/>
      <c r="H836" s="32"/>
      <c r="I836" s="32"/>
      <c r="J836" s="32"/>
      <c r="K836" s="32"/>
      <c r="L836" s="32"/>
    </row>
    <row r="837" spans="2:12" s="29" customFormat="1" x14ac:dyDescent="0.25">
      <c r="B837" s="28"/>
      <c r="C837"/>
      <c r="E837" s="30"/>
      <c r="F837" s="30"/>
      <c r="G837" s="32"/>
      <c r="H837" s="32"/>
      <c r="I837" s="32"/>
      <c r="J837" s="32"/>
      <c r="K837" s="32"/>
      <c r="L837" s="32"/>
    </row>
    <row r="838" spans="2:12" s="29" customFormat="1" x14ac:dyDescent="0.25">
      <c r="B838" s="28"/>
      <c r="C838"/>
      <c r="E838" s="30"/>
      <c r="F838" s="30"/>
      <c r="G838" s="32"/>
      <c r="H838" s="32"/>
      <c r="I838" s="32"/>
      <c r="J838" s="32"/>
      <c r="K838" s="32"/>
      <c r="L838" s="32"/>
    </row>
    <row r="839" spans="2:12" s="29" customFormat="1" x14ac:dyDescent="0.25">
      <c r="B839" s="28"/>
      <c r="C839"/>
      <c r="E839" s="30"/>
      <c r="F839" s="30"/>
      <c r="G839" s="32"/>
      <c r="H839" s="32"/>
      <c r="I839" s="32"/>
      <c r="J839" s="32"/>
      <c r="K839" s="32"/>
      <c r="L839" s="32"/>
    </row>
    <row r="840" spans="2:12" s="29" customFormat="1" x14ac:dyDescent="0.25">
      <c r="B840" s="28"/>
      <c r="C840"/>
      <c r="E840" s="30"/>
      <c r="F840" s="30"/>
      <c r="G840" s="32"/>
      <c r="H840" s="32"/>
      <c r="I840" s="32"/>
      <c r="J840" s="32"/>
      <c r="K840" s="32"/>
      <c r="L840" s="32"/>
    </row>
    <row r="841" spans="2:12" s="29" customFormat="1" x14ac:dyDescent="0.25">
      <c r="B841" s="28"/>
      <c r="C841"/>
      <c r="E841" s="30"/>
      <c r="F841" s="30"/>
      <c r="G841" s="32"/>
      <c r="H841" s="32"/>
      <c r="I841" s="32"/>
      <c r="J841" s="32"/>
      <c r="K841" s="32"/>
      <c r="L841" s="32"/>
    </row>
    <row r="842" spans="2:12" s="29" customFormat="1" x14ac:dyDescent="0.25">
      <c r="B842" s="28"/>
      <c r="C842"/>
      <c r="E842" s="30"/>
      <c r="F842" s="30"/>
      <c r="G842" s="32"/>
      <c r="H842" s="32"/>
      <c r="I842" s="32"/>
      <c r="J842" s="32"/>
      <c r="K842" s="32"/>
      <c r="L842" s="32"/>
    </row>
    <row r="843" spans="2:12" s="29" customFormat="1" x14ac:dyDescent="0.25">
      <c r="B843" s="28"/>
      <c r="C843"/>
      <c r="E843" s="30"/>
      <c r="F843" s="30"/>
      <c r="G843" s="32"/>
      <c r="H843" s="32"/>
      <c r="I843" s="32"/>
      <c r="J843" s="32"/>
      <c r="K843" s="32"/>
      <c r="L843" s="32"/>
    </row>
    <row r="844" spans="2:12" s="29" customFormat="1" x14ac:dyDescent="0.25">
      <c r="B844" s="28"/>
      <c r="C844"/>
      <c r="E844" s="30"/>
      <c r="F844" s="30"/>
      <c r="G844" s="32"/>
      <c r="H844" s="32"/>
      <c r="I844" s="32"/>
      <c r="J844" s="32"/>
      <c r="K844" s="32"/>
      <c r="L844" s="32"/>
    </row>
    <row r="845" spans="2:12" s="29" customFormat="1" x14ac:dyDescent="0.25">
      <c r="B845" s="28"/>
      <c r="C845"/>
      <c r="E845" s="30"/>
      <c r="F845" s="30"/>
      <c r="G845" s="32"/>
      <c r="H845" s="32"/>
      <c r="I845" s="32"/>
      <c r="J845" s="32"/>
      <c r="K845" s="32"/>
      <c r="L845" s="32"/>
    </row>
    <row r="846" spans="2:12" s="29" customFormat="1" x14ac:dyDescent="0.25">
      <c r="B846" s="28"/>
      <c r="C846"/>
      <c r="E846" s="30"/>
      <c r="F846" s="30"/>
      <c r="G846" s="32"/>
      <c r="H846" s="32"/>
      <c r="I846" s="32"/>
      <c r="J846" s="32"/>
      <c r="K846" s="32"/>
      <c r="L846" s="32"/>
    </row>
    <row r="847" spans="2:12" s="29" customFormat="1" x14ac:dyDescent="0.25">
      <c r="B847" s="28"/>
      <c r="C847"/>
      <c r="E847" s="30"/>
      <c r="F847" s="30"/>
      <c r="G847" s="32"/>
      <c r="H847" s="32"/>
      <c r="I847" s="32"/>
      <c r="J847" s="32"/>
      <c r="K847" s="32"/>
      <c r="L847" s="32"/>
    </row>
    <row r="848" spans="2:12" s="29" customFormat="1" x14ac:dyDescent="0.25">
      <c r="B848" s="28"/>
      <c r="C848"/>
      <c r="E848" s="30"/>
      <c r="F848" s="30"/>
      <c r="G848" s="32"/>
      <c r="H848" s="32"/>
      <c r="I848" s="32"/>
      <c r="J848" s="32"/>
      <c r="K848" s="32"/>
      <c r="L848" s="32"/>
    </row>
    <row r="849" spans="2:12" s="29" customFormat="1" x14ac:dyDescent="0.25">
      <c r="B849" s="28"/>
      <c r="C849"/>
      <c r="E849" s="30"/>
      <c r="F849" s="30"/>
      <c r="G849" s="32"/>
      <c r="H849" s="32"/>
      <c r="I849" s="32"/>
      <c r="J849" s="32"/>
      <c r="K849" s="32"/>
      <c r="L849" s="32"/>
    </row>
    <row r="850" spans="2:12" s="29" customFormat="1" x14ac:dyDescent="0.25">
      <c r="B850" s="28"/>
      <c r="C850"/>
      <c r="E850" s="30"/>
      <c r="F850" s="30"/>
      <c r="G850" s="32"/>
      <c r="H850" s="32"/>
      <c r="I850" s="32"/>
      <c r="J850" s="32"/>
      <c r="K850" s="32"/>
      <c r="L850" s="32"/>
    </row>
    <row r="851" spans="2:12" s="29" customFormat="1" x14ac:dyDescent="0.25">
      <c r="B851" s="28"/>
      <c r="C851"/>
      <c r="E851" s="30"/>
      <c r="F851" s="30"/>
      <c r="G851" s="32"/>
      <c r="H851" s="32"/>
      <c r="I851" s="32"/>
      <c r="J851" s="32"/>
      <c r="K851" s="32"/>
      <c r="L851" s="32"/>
    </row>
    <row r="852" spans="2:12" s="29" customFormat="1" x14ac:dyDescent="0.25">
      <c r="B852" s="28"/>
      <c r="C852"/>
      <c r="E852" s="30"/>
      <c r="F852" s="30"/>
      <c r="G852" s="32"/>
      <c r="H852" s="32"/>
      <c r="I852" s="32"/>
      <c r="J852" s="32"/>
      <c r="K852" s="32"/>
      <c r="L852" s="32"/>
    </row>
    <row r="853" spans="2:12" s="29" customFormat="1" x14ac:dyDescent="0.25">
      <c r="B853" s="28"/>
      <c r="C853"/>
      <c r="E853" s="30"/>
      <c r="F853" s="30"/>
      <c r="G853" s="32"/>
      <c r="H853" s="32"/>
      <c r="I853" s="32"/>
      <c r="J853" s="32"/>
      <c r="K853" s="32"/>
      <c r="L853" s="32"/>
    </row>
    <row r="854" spans="2:12" s="29" customFormat="1" x14ac:dyDescent="0.25">
      <c r="B854" s="28"/>
      <c r="C854"/>
      <c r="E854" s="30"/>
      <c r="F854" s="30"/>
      <c r="G854" s="32"/>
      <c r="H854" s="32"/>
      <c r="I854" s="32"/>
      <c r="J854" s="32"/>
      <c r="K854" s="32"/>
      <c r="L854" s="32"/>
    </row>
    <row r="855" spans="2:12" s="29" customFormat="1" x14ac:dyDescent="0.25">
      <c r="B855" s="28"/>
      <c r="C855"/>
      <c r="E855" s="30"/>
      <c r="F855" s="30"/>
      <c r="G855" s="32"/>
      <c r="H855" s="32"/>
      <c r="I855" s="32"/>
      <c r="J855" s="32"/>
      <c r="K855" s="32"/>
      <c r="L855" s="32"/>
    </row>
    <row r="856" spans="2:12" s="29" customFormat="1" x14ac:dyDescent="0.25">
      <c r="B856" s="28"/>
      <c r="C856"/>
      <c r="E856" s="30"/>
      <c r="F856" s="30"/>
      <c r="G856" s="32"/>
      <c r="H856" s="32"/>
      <c r="I856" s="32"/>
      <c r="J856" s="32"/>
      <c r="K856" s="32"/>
      <c r="L856" s="32"/>
    </row>
    <row r="857" spans="2:12" s="29" customFormat="1" x14ac:dyDescent="0.25">
      <c r="B857" s="28"/>
      <c r="C857"/>
      <c r="E857" s="30"/>
      <c r="F857" s="30"/>
      <c r="G857" s="32"/>
      <c r="H857" s="32"/>
      <c r="I857" s="32"/>
      <c r="J857" s="32"/>
      <c r="K857" s="32"/>
      <c r="L857" s="32"/>
    </row>
    <row r="858" spans="2:12" s="29" customFormat="1" x14ac:dyDescent="0.25">
      <c r="B858" s="28"/>
      <c r="C858"/>
      <c r="E858" s="30"/>
      <c r="F858" s="30"/>
      <c r="G858" s="32"/>
      <c r="H858" s="32"/>
      <c r="I858" s="32"/>
      <c r="J858" s="32"/>
      <c r="K858" s="32"/>
      <c r="L858" s="32"/>
    </row>
    <row r="859" spans="2:12" s="29" customFormat="1" x14ac:dyDescent="0.25">
      <c r="B859" s="28"/>
      <c r="C859"/>
      <c r="E859" s="30"/>
      <c r="F859" s="30"/>
      <c r="G859" s="32"/>
      <c r="H859" s="32"/>
      <c r="I859" s="32"/>
      <c r="J859" s="32"/>
      <c r="K859" s="32"/>
      <c r="L859" s="32"/>
    </row>
    <row r="860" spans="2:12" s="29" customFormat="1" x14ac:dyDescent="0.25">
      <c r="B860" s="28"/>
      <c r="C860"/>
      <c r="E860" s="30"/>
      <c r="F860" s="30"/>
      <c r="G860" s="32"/>
      <c r="H860" s="32"/>
      <c r="I860" s="32"/>
      <c r="J860" s="32"/>
      <c r="K860" s="32"/>
      <c r="L860" s="32"/>
    </row>
    <row r="861" spans="2:12" s="29" customFormat="1" x14ac:dyDescent="0.25">
      <c r="B861" s="28"/>
      <c r="C861"/>
      <c r="E861" s="30"/>
      <c r="F861" s="30"/>
      <c r="G861" s="32"/>
      <c r="H861" s="32"/>
      <c r="I861" s="32"/>
      <c r="J861" s="32"/>
      <c r="K861" s="32"/>
      <c r="L861" s="32"/>
    </row>
    <row r="862" spans="2:12" s="29" customFormat="1" x14ac:dyDescent="0.25">
      <c r="B862" s="28"/>
      <c r="C862"/>
      <c r="E862" s="30"/>
      <c r="F862" s="30"/>
      <c r="G862" s="32"/>
      <c r="H862" s="32"/>
      <c r="I862" s="32"/>
      <c r="J862" s="32"/>
      <c r="K862" s="32"/>
      <c r="L862" s="32"/>
    </row>
    <row r="863" spans="2:12" s="29" customFormat="1" x14ac:dyDescent="0.25">
      <c r="B863" s="28"/>
      <c r="C863"/>
      <c r="E863" s="30"/>
      <c r="F863" s="30"/>
      <c r="G863" s="32"/>
      <c r="H863" s="32"/>
      <c r="I863" s="32"/>
      <c r="J863" s="32"/>
      <c r="K863" s="32"/>
      <c r="L863" s="32"/>
    </row>
    <row r="864" spans="2:12" s="29" customFormat="1" x14ac:dyDescent="0.25">
      <c r="B864" s="28"/>
      <c r="C864"/>
      <c r="E864" s="30"/>
      <c r="F864" s="30"/>
      <c r="G864" s="32"/>
      <c r="H864" s="32"/>
      <c r="I864" s="32"/>
      <c r="J864" s="32"/>
      <c r="K864" s="32"/>
      <c r="L864" s="32"/>
    </row>
    <row r="865" spans="2:12" s="29" customFormat="1" x14ac:dyDescent="0.25">
      <c r="B865" s="28"/>
      <c r="C865"/>
      <c r="E865" s="30"/>
      <c r="F865" s="30"/>
      <c r="G865" s="32"/>
      <c r="H865" s="32"/>
      <c r="I865" s="32"/>
      <c r="J865" s="32"/>
      <c r="K865" s="32"/>
      <c r="L865" s="32"/>
    </row>
    <row r="866" spans="2:12" s="29" customFormat="1" x14ac:dyDescent="0.25">
      <c r="B866" s="28"/>
      <c r="C866"/>
      <c r="E866" s="30"/>
      <c r="F866" s="30"/>
      <c r="G866" s="32"/>
      <c r="H866" s="32"/>
      <c r="I866" s="32"/>
      <c r="J866" s="32"/>
      <c r="K866" s="32"/>
      <c r="L866" s="32"/>
    </row>
    <row r="867" spans="2:12" s="29" customFormat="1" x14ac:dyDescent="0.25">
      <c r="B867" s="28"/>
      <c r="C867"/>
      <c r="E867" s="30"/>
      <c r="F867" s="30"/>
      <c r="G867" s="32"/>
      <c r="H867" s="32"/>
      <c r="I867" s="32"/>
      <c r="J867" s="32"/>
      <c r="K867" s="32"/>
      <c r="L867" s="32"/>
    </row>
    <row r="868" spans="2:12" s="29" customFormat="1" x14ac:dyDescent="0.25">
      <c r="B868" s="28"/>
      <c r="C868"/>
      <c r="E868" s="30"/>
      <c r="F868" s="30"/>
      <c r="G868" s="32"/>
      <c r="H868" s="32"/>
      <c r="I868" s="32"/>
      <c r="J868" s="32"/>
      <c r="K868" s="32"/>
      <c r="L868" s="32"/>
    </row>
    <row r="869" spans="2:12" s="29" customFormat="1" x14ac:dyDescent="0.25">
      <c r="B869" s="28"/>
      <c r="C869"/>
      <c r="E869" s="30"/>
      <c r="F869" s="30"/>
      <c r="G869" s="32"/>
      <c r="H869" s="32"/>
      <c r="I869" s="32"/>
      <c r="J869" s="32"/>
      <c r="K869" s="32"/>
      <c r="L869" s="32"/>
    </row>
    <row r="870" spans="2:12" s="29" customFormat="1" x14ac:dyDescent="0.25">
      <c r="B870" s="28"/>
      <c r="C870"/>
      <c r="E870" s="30"/>
      <c r="F870" s="30"/>
      <c r="G870" s="32"/>
      <c r="H870" s="32"/>
      <c r="I870" s="32"/>
      <c r="J870" s="32"/>
      <c r="K870" s="32"/>
      <c r="L870" s="32"/>
    </row>
    <row r="871" spans="2:12" s="29" customFormat="1" x14ac:dyDescent="0.25">
      <c r="B871" s="28"/>
      <c r="C871"/>
      <c r="E871" s="30"/>
      <c r="F871" s="30"/>
      <c r="G871" s="32"/>
      <c r="H871" s="32"/>
      <c r="I871" s="32"/>
      <c r="J871" s="32"/>
      <c r="K871" s="32"/>
      <c r="L871" s="32"/>
    </row>
    <row r="872" spans="2:12" s="29" customFormat="1" x14ac:dyDescent="0.25">
      <c r="B872" s="28"/>
      <c r="C872"/>
      <c r="E872" s="30"/>
      <c r="F872" s="30"/>
      <c r="G872" s="32"/>
      <c r="H872" s="32"/>
      <c r="I872" s="32"/>
      <c r="J872" s="32"/>
      <c r="K872" s="32"/>
      <c r="L872" s="32"/>
    </row>
    <row r="873" spans="2:12" s="29" customFormat="1" x14ac:dyDescent="0.25">
      <c r="B873" s="28"/>
      <c r="C873"/>
      <c r="E873" s="30"/>
      <c r="F873" s="30"/>
      <c r="G873" s="32"/>
      <c r="H873" s="32"/>
      <c r="I873" s="32"/>
      <c r="J873" s="32"/>
      <c r="K873" s="32"/>
      <c r="L873" s="32"/>
    </row>
    <row r="874" spans="2:12" s="29" customFormat="1" x14ac:dyDescent="0.25">
      <c r="B874" s="28"/>
      <c r="C874"/>
      <c r="E874" s="30"/>
      <c r="F874" s="30"/>
      <c r="G874" s="32"/>
      <c r="H874" s="32"/>
      <c r="I874" s="32"/>
      <c r="J874" s="32"/>
      <c r="K874" s="32"/>
      <c r="L874" s="32"/>
    </row>
    <row r="875" spans="2:12" s="29" customFormat="1" x14ac:dyDescent="0.25">
      <c r="B875" s="28"/>
      <c r="C875"/>
      <c r="E875" s="30"/>
      <c r="F875" s="30"/>
      <c r="G875" s="32"/>
      <c r="H875" s="32"/>
      <c r="I875" s="32"/>
      <c r="J875" s="32"/>
      <c r="K875" s="32"/>
      <c r="L875" s="32"/>
    </row>
    <row r="876" spans="2:12" s="29" customFormat="1" x14ac:dyDescent="0.25">
      <c r="B876" s="28"/>
      <c r="C876"/>
      <c r="E876" s="30"/>
      <c r="F876" s="30"/>
      <c r="G876" s="32"/>
      <c r="H876" s="32"/>
      <c r="I876" s="32"/>
      <c r="J876" s="32"/>
      <c r="K876" s="32"/>
      <c r="L876" s="32"/>
    </row>
    <row r="877" spans="2:12" s="29" customFormat="1" x14ac:dyDescent="0.25">
      <c r="B877" s="28"/>
      <c r="C877"/>
      <c r="E877" s="30"/>
      <c r="F877" s="30"/>
      <c r="G877" s="32"/>
      <c r="H877" s="32"/>
      <c r="I877" s="32"/>
      <c r="J877" s="32"/>
      <c r="K877" s="32"/>
      <c r="L877" s="32"/>
    </row>
    <row r="878" spans="2:12" s="29" customFormat="1" x14ac:dyDescent="0.25">
      <c r="B878" s="28"/>
      <c r="C878"/>
      <c r="E878" s="30"/>
      <c r="F878" s="30"/>
      <c r="G878" s="32"/>
      <c r="H878" s="32"/>
      <c r="I878" s="32"/>
      <c r="J878" s="32"/>
      <c r="K878" s="32"/>
      <c r="L878" s="32"/>
    </row>
    <row r="879" spans="2:12" s="29" customFormat="1" x14ac:dyDescent="0.25">
      <c r="B879" s="28"/>
      <c r="C879"/>
      <c r="E879" s="30"/>
      <c r="F879" s="30"/>
      <c r="G879" s="32"/>
      <c r="H879" s="32"/>
      <c r="I879" s="32"/>
      <c r="J879" s="32"/>
      <c r="K879" s="32"/>
      <c r="L879" s="32"/>
    </row>
    <row r="880" spans="2:12" s="29" customFormat="1" x14ac:dyDescent="0.25">
      <c r="B880" s="28"/>
      <c r="C880"/>
      <c r="E880" s="30"/>
      <c r="F880" s="30"/>
      <c r="G880" s="32"/>
      <c r="H880" s="32"/>
      <c r="I880" s="32"/>
      <c r="J880" s="32"/>
      <c r="K880" s="32"/>
      <c r="L880" s="32"/>
    </row>
    <row r="881" spans="2:12" s="29" customFormat="1" x14ac:dyDescent="0.25">
      <c r="B881" s="28"/>
      <c r="C881"/>
      <c r="E881" s="30"/>
      <c r="F881" s="30"/>
      <c r="G881" s="32"/>
      <c r="H881" s="32"/>
      <c r="I881" s="32"/>
      <c r="J881" s="32"/>
      <c r="K881" s="32"/>
      <c r="L881" s="32"/>
    </row>
    <row r="882" spans="2:12" s="29" customFormat="1" x14ac:dyDescent="0.25">
      <c r="B882" s="28"/>
      <c r="C882"/>
      <c r="E882" s="30"/>
      <c r="F882" s="30"/>
      <c r="G882" s="32"/>
      <c r="H882" s="32"/>
      <c r="I882" s="32"/>
      <c r="J882" s="32"/>
      <c r="K882" s="32"/>
      <c r="L882" s="32"/>
    </row>
    <row r="883" spans="2:12" s="29" customFormat="1" x14ac:dyDescent="0.25">
      <c r="B883" s="28"/>
      <c r="C883"/>
      <c r="E883" s="30"/>
      <c r="F883" s="30"/>
      <c r="G883" s="32"/>
      <c r="H883" s="32"/>
      <c r="I883" s="32"/>
      <c r="J883" s="32"/>
      <c r="K883" s="32"/>
      <c r="L883" s="32"/>
    </row>
    <row r="884" spans="2:12" s="29" customFormat="1" x14ac:dyDescent="0.25">
      <c r="B884" s="28"/>
      <c r="C884"/>
      <c r="E884" s="30"/>
      <c r="F884" s="30"/>
      <c r="G884" s="32"/>
      <c r="H884" s="32"/>
      <c r="I884" s="32"/>
      <c r="J884" s="32"/>
      <c r="K884" s="32"/>
      <c r="L884" s="32"/>
    </row>
    <row r="885" spans="2:12" s="29" customFormat="1" x14ac:dyDescent="0.25">
      <c r="B885" s="28"/>
      <c r="C885"/>
      <c r="E885" s="30"/>
      <c r="F885" s="30"/>
      <c r="G885" s="32"/>
      <c r="H885" s="32"/>
      <c r="I885" s="32"/>
      <c r="J885" s="32"/>
      <c r="K885" s="32"/>
      <c r="L885" s="32"/>
    </row>
    <row r="886" spans="2:12" s="29" customFormat="1" x14ac:dyDescent="0.25">
      <c r="B886" s="28"/>
      <c r="C886"/>
      <c r="E886" s="30"/>
      <c r="F886" s="30"/>
      <c r="G886" s="32"/>
      <c r="H886" s="32"/>
      <c r="I886" s="32"/>
      <c r="J886" s="32"/>
      <c r="K886" s="32"/>
      <c r="L886" s="32"/>
    </row>
    <row r="887" spans="2:12" s="29" customFormat="1" x14ac:dyDescent="0.25">
      <c r="B887" s="28"/>
      <c r="C887"/>
      <c r="E887" s="30"/>
      <c r="F887" s="30"/>
      <c r="G887" s="32"/>
      <c r="H887" s="32"/>
      <c r="I887" s="32"/>
      <c r="J887" s="32"/>
      <c r="K887" s="32"/>
      <c r="L887" s="32"/>
    </row>
    <row r="888" spans="2:12" s="29" customFormat="1" x14ac:dyDescent="0.25">
      <c r="B888" s="28"/>
      <c r="C888"/>
      <c r="E888" s="30"/>
      <c r="F888" s="30"/>
      <c r="G888" s="32"/>
      <c r="H888" s="32"/>
      <c r="I888" s="32"/>
      <c r="J888" s="32"/>
      <c r="K888" s="32"/>
      <c r="L888" s="32"/>
    </row>
    <row r="889" spans="2:12" s="29" customFormat="1" x14ac:dyDescent="0.25">
      <c r="B889" s="28"/>
      <c r="C889"/>
      <c r="E889" s="30"/>
      <c r="F889" s="30"/>
      <c r="G889" s="32"/>
      <c r="H889" s="32"/>
      <c r="I889" s="32"/>
      <c r="J889" s="32"/>
      <c r="K889" s="32"/>
      <c r="L889" s="32"/>
    </row>
    <row r="890" spans="2:12" s="29" customFormat="1" x14ac:dyDescent="0.25">
      <c r="B890" s="28"/>
      <c r="C890"/>
      <c r="E890" s="30"/>
      <c r="F890" s="30"/>
      <c r="G890" s="32"/>
      <c r="H890" s="32"/>
      <c r="I890" s="32"/>
      <c r="J890" s="32"/>
      <c r="K890" s="32"/>
      <c r="L890" s="32"/>
    </row>
    <row r="891" spans="2:12" s="29" customFormat="1" x14ac:dyDescent="0.25">
      <c r="B891" s="28"/>
      <c r="C891"/>
      <c r="E891" s="30"/>
      <c r="F891" s="30"/>
      <c r="G891" s="32"/>
      <c r="H891" s="32"/>
      <c r="I891" s="32"/>
      <c r="J891" s="32"/>
      <c r="K891" s="32"/>
      <c r="L891" s="32"/>
    </row>
    <row r="892" spans="2:12" s="29" customFormat="1" x14ac:dyDescent="0.25">
      <c r="B892" s="28"/>
      <c r="C892"/>
      <c r="E892" s="30"/>
      <c r="F892" s="30"/>
      <c r="G892" s="32"/>
      <c r="H892" s="32"/>
      <c r="I892" s="32"/>
      <c r="J892" s="32"/>
      <c r="K892" s="32"/>
      <c r="L892" s="32"/>
    </row>
    <row r="893" spans="2:12" s="29" customFormat="1" x14ac:dyDescent="0.25">
      <c r="B893" s="28"/>
      <c r="C893"/>
      <c r="E893" s="30"/>
      <c r="F893" s="30"/>
      <c r="G893" s="32"/>
      <c r="H893" s="32"/>
      <c r="I893" s="32"/>
      <c r="J893" s="32"/>
      <c r="K893" s="32"/>
      <c r="L893" s="32"/>
    </row>
    <row r="894" spans="2:12" s="29" customFormat="1" x14ac:dyDescent="0.25">
      <c r="B894" s="28"/>
      <c r="C894"/>
      <c r="E894" s="30"/>
      <c r="F894" s="30"/>
      <c r="G894" s="32"/>
      <c r="H894" s="32"/>
      <c r="I894" s="32"/>
      <c r="J894" s="32"/>
      <c r="K894" s="32"/>
      <c r="L894" s="32"/>
    </row>
    <row r="895" spans="2:12" s="29" customFormat="1" x14ac:dyDescent="0.25">
      <c r="B895" s="28"/>
      <c r="C895"/>
      <c r="E895" s="30"/>
      <c r="F895" s="30"/>
      <c r="G895" s="32"/>
      <c r="H895" s="32"/>
      <c r="I895" s="32"/>
      <c r="J895" s="32"/>
      <c r="K895" s="32"/>
      <c r="L895" s="32"/>
    </row>
    <row r="896" spans="2:12" s="29" customFormat="1" x14ac:dyDescent="0.25">
      <c r="B896" s="28"/>
      <c r="C896"/>
      <c r="E896" s="30"/>
      <c r="F896" s="30"/>
      <c r="G896" s="32"/>
      <c r="H896" s="32"/>
      <c r="I896" s="32"/>
      <c r="J896" s="32"/>
      <c r="K896" s="32"/>
      <c r="L896" s="32"/>
    </row>
    <row r="897" spans="2:12" s="29" customFormat="1" x14ac:dyDescent="0.25">
      <c r="B897" s="28"/>
      <c r="C897"/>
      <c r="E897" s="30"/>
      <c r="F897" s="30"/>
      <c r="G897" s="32"/>
      <c r="H897" s="32"/>
      <c r="I897" s="32"/>
      <c r="J897" s="32"/>
      <c r="K897" s="32"/>
      <c r="L897" s="32"/>
    </row>
    <row r="898" spans="2:12" s="29" customFormat="1" x14ac:dyDescent="0.25">
      <c r="B898" s="28"/>
      <c r="C898"/>
      <c r="E898" s="30"/>
      <c r="F898" s="30"/>
      <c r="G898" s="32"/>
      <c r="H898" s="32"/>
      <c r="I898" s="32"/>
      <c r="J898" s="32"/>
      <c r="K898" s="32"/>
      <c r="L898" s="32"/>
    </row>
    <row r="899" spans="2:12" s="29" customFormat="1" x14ac:dyDescent="0.25">
      <c r="B899" s="28"/>
      <c r="C899"/>
      <c r="E899" s="30"/>
      <c r="F899" s="30"/>
      <c r="G899" s="32"/>
      <c r="H899" s="32"/>
      <c r="I899" s="32"/>
      <c r="J899" s="32"/>
      <c r="K899" s="32"/>
      <c r="L899" s="32"/>
    </row>
    <row r="900" spans="2:12" s="29" customFormat="1" x14ac:dyDescent="0.25">
      <c r="B900" s="28"/>
      <c r="C900"/>
      <c r="E900" s="30"/>
      <c r="F900" s="30"/>
      <c r="G900" s="32"/>
      <c r="H900" s="32"/>
      <c r="I900" s="32"/>
      <c r="J900" s="32"/>
      <c r="K900" s="32"/>
      <c r="L900" s="32"/>
    </row>
    <row r="901" spans="2:12" s="29" customFormat="1" x14ac:dyDescent="0.25">
      <c r="B901" s="28"/>
      <c r="C901"/>
      <c r="E901" s="30"/>
      <c r="F901" s="30"/>
      <c r="G901" s="32"/>
      <c r="H901" s="32"/>
      <c r="I901" s="32"/>
      <c r="J901" s="32"/>
      <c r="K901" s="32"/>
      <c r="L901" s="32"/>
    </row>
    <row r="902" spans="2:12" s="29" customFormat="1" x14ac:dyDescent="0.25">
      <c r="B902" s="28"/>
      <c r="C902"/>
      <c r="E902" s="30"/>
      <c r="F902" s="30"/>
      <c r="G902" s="32"/>
      <c r="H902" s="32"/>
      <c r="I902" s="32"/>
      <c r="J902" s="32"/>
      <c r="K902" s="32"/>
      <c r="L902" s="32"/>
    </row>
    <row r="903" spans="2:12" s="29" customFormat="1" x14ac:dyDescent="0.25">
      <c r="B903" s="28"/>
      <c r="C903"/>
      <c r="E903" s="30"/>
      <c r="F903" s="30"/>
      <c r="G903" s="32"/>
      <c r="H903" s="32"/>
      <c r="I903" s="32"/>
      <c r="J903" s="32"/>
      <c r="K903" s="32"/>
      <c r="L903" s="32"/>
    </row>
    <row r="904" spans="2:12" s="29" customFormat="1" x14ac:dyDescent="0.25">
      <c r="B904" s="28"/>
      <c r="C904"/>
      <c r="E904" s="30"/>
      <c r="F904" s="30"/>
      <c r="G904" s="32"/>
      <c r="H904" s="32"/>
      <c r="I904" s="32"/>
      <c r="J904" s="32"/>
      <c r="K904" s="32"/>
      <c r="L904" s="32"/>
    </row>
    <row r="905" spans="2:12" s="29" customFormat="1" x14ac:dyDescent="0.25">
      <c r="B905" s="28"/>
      <c r="C905"/>
      <c r="E905" s="30"/>
      <c r="F905" s="30"/>
      <c r="G905" s="32"/>
      <c r="H905" s="32"/>
      <c r="I905" s="32"/>
      <c r="J905" s="32"/>
      <c r="K905" s="32"/>
      <c r="L905" s="32"/>
    </row>
    <row r="906" spans="2:12" s="29" customFormat="1" x14ac:dyDescent="0.25">
      <c r="B906" s="28"/>
      <c r="C906"/>
      <c r="E906" s="30"/>
      <c r="F906" s="30"/>
      <c r="G906" s="32"/>
      <c r="H906" s="32"/>
      <c r="I906" s="32"/>
      <c r="J906" s="32"/>
      <c r="K906" s="32"/>
      <c r="L906" s="32"/>
    </row>
    <row r="907" spans="2:12" s="29" customFormat="1" x14ac:dyDescent="0.25">
      <c r="B907" s="28"/>
      <c r="C907"/>
      <c r="E907" s="30"/>
      <c r="F907" s="30"/>
      <c r="G907" s="32"/>
      <c r="H907" s="32"/>
      <c r="I907" s="32"/>
      <c r="J907" s="32"/>
      <c r="K907" s="32"/>
      <c r="L907" s="32"/>
    </row>
    <row r="908" spans="2:12" s="29" customFormat="1" x14ac:dyDescent="0.25">
      <c r="B908" s="28"/>
      <c r="C908"/>
      <c r="E908" s="30"/>
      <c r="F908" s="30"/>
      <c r="G908" s="32"/>
      <c r="H908" s="32"/>
      <c r="I908" s="32"/>
      <c r="J908" s="32"/>
      <c r="K908" s="32"/>
      <c r="L908" s="32"/>
    </row>
    <row r="909" spans="2:12" s="29" customFormat="1" x14ac:dyDescent="0.25">
      <c r="B909" s="28"/>
      <c r="C909"/>
      <c r="E909" s="30"/>
      <c r="F909" s="30"/>
      <c r="G909" s="32"/>
      <c r="H909" s="32"/>
      <c r="I909" s="32"/>
      <c r="J909" s="32"/>
      <c r="K909" s="32"/>
      <c r="L909" s="32"/>
    </row>
    <row r="910" spans="2:12" s="29" customFormat="1" x14ac:dyDescent="0.25">
      <c r="B910" s="28"/>
      <c r="C910"/>
      <c r="E910" s="30"/>
      <c r="F910" s="30"/>
      <c r="G910" s="32"/>
      <c r="H910" s="32"/>
      <c r="I910" s="32"/>
      <c r="J910" s="32"/>
      <c r="K910" s="32"/>
      <c r="L910" s="32"/>
    </row>
    <row r="911" spans="2:12" s="29" customFormat="1" x14ac:dyDescent="0.25">
      <c r="B911" s="28"/>
      <c r="C911"/>
      <c r="E911" s="30"/>
      <c r="F911" s="30"/>
      <c r="G911" s="32"/>
      <c r="H911" s="32"/>
      <c r="I911" s="32"/>
      <c r="J911" s="32"/>
      <c r="K911" s="32"/>
      <c r="L911" s="32"/>
    </row>
    <row r="912" spans="2:12" s="29" customFormat="1" x14ac:dyDescent="0.25">
      <c r="B912" s="28"/>
      <c r="C912"/>
      <c r="E912" s="30"/>
      <c r="F912" s="30"/>
      <c r="G912" s="32"/>
      <c r="H912" s="32"/>
      <c r="I912" s="32"/>
      <c r="J912" s="32"/>
      <c r="K912" s="32"/>
      <c r="L912" s="32"/>
    </row>
    <row r="913" spans="2:12" s="29" customFormat="1" x14ac:dyDescent="0.25">
      <c r="B913" s="28"/>
      <c r="C913"/>
      <c r="E913" s="30"/>
      <c r="F913" s="30"/>
      <c r="G913" s="32"/>
      <c r="H913" s="32"/>
      <c r="I913" s="32"/>
      <c r="J913" s="32"/>
      <c r="K913" s="32"/>
      <c r="L913" s="32"/>
    </row>
    <row r="914" spans="2:12" s="29" customFormat="1" x14ac:dyDescent="0.25">
      <c r="B914" s="28"/>
      <c r="C914"/>
      <c r="E914" s="30"/>
      <c r="F914" s="30"/>
      <c r="G914" s="32"/>
      <c r="H914" s="32"/>
      <c r="I914" s="32"/>
      <c r="J914" s="32"/>
      <c r="K914" s="32"/>
      <c r="L914" s="32"/>
    </row>
    <row r="915" spans="2:12" s="29" customFormat="1" x14ac:dyDescent="0.25">
      <c r="B915" s="28"/>
      <c r="C915"/>
      <c r="E915" s="30"/>
      <c r="F915" s="30"/>
      <c r="G915" s="32"/>
      <c r="H915" s="32"/>
      <c r="I915" s="32"/>
      <c r="J915" s="32"/>
      <c r="K915" s="32"/>
      <c r="L915" s="32"/>
    </row>
    <row r="916" spans="2:12" s="29" customFormat="1" x14ac:dyDescent="0.25">
      <c r="B916" s="28"/>
      <c r="C916"/>
      <c r="E916" s="30"/>
      <c r="F916" s="30"/>
      <c r="G916" s="32"/>
      <c r="H916" s="32"/>
      <c r="I916" s="32"/>
      <c r="J916" s="32"/>
      <c r="K916" s="32"/>
      <c r="L916" s="32"/>
    </row>
    <row r="917" spans="2:12" s="29" customFormat="1" x14ac:dyDescent="0.25">
      <c r="B917" s="28"/>
      <c r="C917"/>
      <c r="E917" s="30"/>
      <c r="F917" s="30"/>
      <c r="G917" s="32"/>
      <c r="H917" s="32"/>
      <c r="I917" s="32"/>
      <c r="J917" s="32"/>
      <c r="K917" s="32"/>
      <c r="L917" s="32"/>
    </row>
    <row r="918" spans="2:12" s="29" customFormat="1" x14ac:dyDescent="0.25">
      <c r="B918" s="28"/>
      <c r="C918"/>
      <c r="E918" s="30"/>
      <c r="F918" s="30"/>
      <c r="G918" s="32"/>
      <c r="H918" s="32"/>
      <c r="I918" s="32"/>
      <c r="J918" s="32"/>
      <c r="K918" s="32"/>
      <c r="L918" s="32"/>
    </row>
    <row r="919" spans="2:12" s="29" customFormat="1" x14ac:dyDescent="0.25">
      <c r="B919" s="28"/>
      <c r="C919"/>
      <c r="E919" s="30"/>
      <c r="F919" s="30"/>
      <c r="G919" s="32"/>
      <c r="H919" s="32"/>
      <c r="I919" s="32"/>
      <c r="J919" s="32"/>
      <c r="K919" s="32"/>
      <c r="L919" s="32"/>
    </row>
    <row r="920" spans="2:12" s="29" customFormat="1" x14ac:dyDescent="0.25">
      <c r="B920" s="28"/>
      <c r="C920"/>
      <c r="E920" s="30"/>
      <c r="F920" s="30"/>
      <c r="G920" s="32"/>
      <c r="H920" s="32"/>
      <c r="I920" s="32"/>
      <c r="J920" s="32"/>
      <c r="K920" s="32"/>
      <c r="L920" s="32"/>
    </row>
    <row r="921" spans="2:12" s="29" customFormat="1" x14ac:dyDescent="0.25">
      <c r="B921" s="28"/>
      <c r="C921"/>
      <c r="E921" s="30"/>
      <c r="F921" s="30"/>
      <c r="G921" s="32"/>
      <c r="H921" s="32"/>
      <c r="I921" s="32"/>
      <c r="J921" s="32"/>
      <c r="K921" s="32"/>
      <c r="L921" s="32"/>
    </row>
    <row r="922" spans="2:12" s="29" customFormat="1" x14ac:dyDescent="0.25">
      <c r="B922" s="28"/>
      <c r="C922"/>
      <c r="E922" s="30"/>
      <c r="F922" s="30"/>
      <c r="G922" s="32"/>
      <c r="H922" s="32"/>
      <c r="I922" s="32"/>
      <c r="J922" s="32"/>
      <c r="K922" s="32"/>
      <c r="L922" s="32"/>
    </row>
    <row r="923" spans="2:12" s="29" customFormat="1" x14ac:dyDescent="0.25">
      <c r="B923" s="28"/>
      <c r="C923"/>
      <c r="E923" s="30"/>
      <c r="F923" s="30"/>
      <c r="G923" s="32"/>
      <c r="H923" s="32"/>
      <c r="I923" s="32"/>
      <c r="J923" s="32"/>
      <c r="K923" s="32"/>
      <c r="L923" s="32"/>
    </row>
    <row r="924" spans="2:12" s="29" customFormat="1" x14ac:dyDescent="0.25">
      <c r="B924" s="28"/>
      <c r="C924"/>
      <c r="E924" s="30"/>
      <c r="F924" s="30"/>
      <c r="G924" s="32"/>
      <c r="H924" s="32"/>
      <c r="I924" s="32"/>
      <c r="J924" s="32"/>
      <c r="K924" s="32"/>
      <c r="L924" s="32"/>
    </row>
    <row r="925" spans="2:12" s="29" customFormat="1" x14ac:dyDescent="0.25">
      <c r="B925" s="28"/>
      <c r="C925"/>
      <c r="E925" s="30"/>
      <c r="F925" s="30"/>
      <c r="G925" s="32"/>
      <c r="H925" s="32"/>
      <c r="I925" s="32"/>
      <c r="J925" s="32"/>
      <c r="K925" s="32"/>
      <c r="L925" s="32"/>
    </row>
    <row r="926" spans="2:12" s="29" customFormat="1" x14ac:dyDescent="0.25">
      <c r="B926" s="28"/>
      <c r="C926"/>
      <c r="E926" s="30"/>
      <c r="F926" s="30"/>
      <c r="G926" s="32"/>
      <c r="H926" s="32"/>
      <c r="I926" s="32"/>
      <c r="J926" s="32"/>
      <c r="K926" s="32"/>
      <c r="L926" s="32"/>
    </row>
    <row r="927" spans="2:12" s="29" customFormat="1" x14ac:dyDescent="0.25">
      <c r="B927" s="28"/>
      <c r="C927"/>
      <c r="E927" s="30"/>
      <c r="F927" s="30"/>
      <c r="G927" s="32"/>
      <c r="H927" s="32"/>
      <c r="I927" s="32"/>
      <c r="J927" s="32"/>
      <c r="K927" s="32"/>
      <c r="L927" s="32"/>
    </row>
    <row r="928" spans="2:12" s="29" customFormat="1" x14ac:dyDescent="0.25">
      <c r="B928" s="28"/>
      <c r="C928"/>
      <c r="E928" s="30"/>
      <c r="F928" s="30"/>
      <c r="G928" s="32"/>
      <c r="H928" s="32"/>
      <c r="I928" s="32"/>
      <c r="J928" s="32"/>
      <c r="K928" s="32"/>
      <c r="L928" s="32"/>
    </row>
    <row r="929" spans="2:12" s="29" customFormat="1" x14ac:dyDescent="0.25">
      <c r="B929" s="28"/>
      <c r="C929"/>
      <c r="E929" s="30"/>
      <c r="F929" s="30"/>
      <c r="G929" s="32"/>
      <c r="H929" s="32"/>
      <c r="I929" s="32"/>
      <c r="J929" s="32"/>
      <c r="K929" s="32"/>
      <c r="L929" s="32"/>
    </row>
    <row r="930" spans="2:12" s="29" customFormat="1" x14ac:dyDescent="0.25">
      <c r="B930" s="28"/>
      <c r="C930"/>
      <c r="E930" s="30"/>
      <c r="F930" s="30"/>
      <c r="G930" s="32"/>
      <c r="H930" s="32"/>
      <c r="I930" s="32"/>
      <c r="J930" s="32"/>
      <c r="K930" s="32"/>
      <c r="L930" s="32"/>
    </row>
    <row r="931" spans="2:12" s="29" customFormat="1" x14ac:dyDescent="0.25">
      <c r="B931" s="28"/>
      <c r="C931"/>
      <c r="E931" s="30"/>
      <c r="F931" s="30"/>
      <c r="G931" s="32"/>
      <c r="H931" s="32"/>
      <c r="I931" s="32"/>
      <c r="J931" s="32"/>
      <c r="K931" s="32"/>
      <c r="L931" s="32"/>
    </row>
    <row r="932" spans="2:12" s="29" customFormat="1" x14ac:dyDescent="0.25">
      <c r="B932" s="28"/>
      <c r="C932"/>
      <c r="E932" s="30"/>
      <c r="F932" s="30"/>
      <c r="G932" s="32"/>
      <c r="H932" s="32"/>
      <c r="I932" s="32"/>
      <c r="J932" s="32"/>
      <c r="K932" s="32"/>
      <c r="L932" s="32"/>
    </row>
    <row r="933" spans="2:12" s="29" customFormat="1" x14ac:dyDescent="0.25">
      <c r="B933" s="28"/>
      <c r="C933"/>
      <c r="E933" s="30"/>
      <c r="F933" s="30"/>
      <c r="G933" s="32"/>
      <c r="H933" s="32"/>
      <c r="I933" s="32"/>
      <c r="J933" s="32"/>
      <c r="K933" s="32"/>
      <c r="L933" s="32"/>
    </row>
    <row r="934" spans="2:12" s="29" customFormat="1" x14ac:dyDescent="0.25">
      <c r="B934" s="28"/>
      <c r="C934"/>
      <c r="E934" s="30"/>
      <c r="F934" s="30"/>
      <c r="G934" s="32"/>
      <c r="H934" s="32"/>
      <c r="I934" s="32"/>
      <c r="J934" s="32"/>
      <c r="K934" s="32"/>
      <c r="L934" s="32"/>
    </row>
    <row r="935" spans="2:12" s="29" customFormat="1" x14ac:dyDescent="0.25">
      <c r="B935" s="28"/>
      <c r="C935"/>
      <c r="E935" s="30"/>
      <c r="F935" s="30"/>
      <c r="G935" s="32"/>
      <c r="H935" s="32"/>
      <c r="I935" s="32"/>
      <c r="J935" s="32"/>
      <c r="K935" s="32"/>
      <c r="L935" s="32"/>
    </row>
    <row r="936" spans="2:12" s="29" customFormat="1" x14ac:dyDescent="0.25">
      <c r="B936" s="28"/>
      <c r="C936"/>
      <c r="E936" s="30"/>
      <c r="F936" s="30"/>
      <c r="G936" s="32"/>
      <c r="H936" s="32"/>
      <c r="I936" s="32"/>
      <c r="J936" s="32"/>
      <c r="K936" s="32"/>
      <c r="L936" s="32"/>
    </row>
    <row r="937" spans="2:12" s="29" customFormat="1" x14ac:dyDescent="0.25">
      <c r="B937" s="28"/>
      <c r="C937"/>
      <c r="E937" s="30"/>
      <c r="F937" s="30"/>
      <c r="G937" s="32"/>
      <c r="H937" s="32"/>
      <c r="I937" s="32"/>
      <c r="J937" s="32"/>
      <c r="K937" s="32"/>
      <c r="L937" s="32"/>
    </row>
    <row r="938" spans="2:12" s="29" customFormat="1" x14ac:dyDescent="0.25">
      <c r="B938" s="28"/>
      <c r="C938"/>
      <c r="E938" s="30"/>
      <c r="F938" s="30"/>
      <c r="G938" s="32"/>
      <c r="H938" s="32"/>
      <c r="I938" s="32"/>
      <c r="J938" s="32"/>
      <c r="K938" s="32"/>
      <c r="L938" s="32"/>
    </row>
    <row r="939" spans="2:12" s="29" customFormat="1" x14ac:dyDescent="0.25">
      <c r="B939" s="28"/>
      <c r="C939"/>
      <c r="E939" s="30"/>
      <c r="F939" s="30"/>
      <c r="G939" s="32"/>
      <c r="H939" s="32"/>
      <c r="I939" s="32"/>
      <c r="J939" s="32"/>
      <c r="K939" s="32"/>
      <c r="L939" s="32"/>
    </row>
    <row r="940" spans="2:12" s="29" customFormat="1" x14ac:dyDescent="0.25">
      <c r="B940" s="28"/>
      <c r="C940"/>
      <c r="E940" s="30"/>
      <c r="F940" s="30"/>
      <c r="G940" s="32"/>
      <c r="H940" s="32"/>
      <c r="I940" s="32"/>
      <c r="J940" s="32"/>
      <c r="K940" s="32"/>
      <c r="L940" s="32"/>
    </row>
    <row r="941" spans="2:12" s="29" customFormat="1" x14ac:dyDescent="0.25">
      <c r="B941" s="28"/>
      <c r="C941"/>
      <c r="E941" s="30"/>
      <c r="F941" s="30"/>
      <c r="G941" s="32"/>
      <c r="H941" s="32"/>
      <c r="I941" s="32"/>
      <c r="J941" s="32"/>
      <c r="K941" s="32"/>
      <c r="L941" s="32"/>
    </row>
    <row r="942" spans="2:12" s="29" customFormat="1" x14ac:dyDescent="0.25">
      <c r="B942" s="28"/>
      <c r="C942"/>
      <c r="E942" s="30"/>
      <c r="F942" s="30"/>
      <c r="G942" s="32"/>
      <c r="H942" s="32"/>
      <c r="I942" s="32"/>
      <c r="J942" s="32"/>
      <c r="K942" s="32"/>
      <c r="L942" s="32"/>
    </row>
    <row r="943" spans="2:12" s="29" customFormat="1" x14ac:dyDescent="0.25">
      <c r="B943" s="28"/>
      <c r="C943"/>
      <c r="E943" s="30"/>
      <c r="F943" s="30"/>
      <c r="G943" s="32"/>
      <c r="H943" s="32"/>
      <c r="I943" s="32"/>
      <c r="J943" s="32"/>
      <c r="K943" s="32"/>
      <c r="L943" s="32"/>
    </row>
    <row r="944" spans="2:12" s="29" customFormat="1" x14ac:dyDescent="0.25">
      <c r="B944" s="28"/>
      <c r="C944"/>
      <c r="E944" s="30"/>
      <c r="F944" s="30"/>
      <c r="G944" s="32"/>
      <c r="H944" s="32"/>
      <c r="I944" s="32"/>
      <c r="J944" s="32"/>
      <c r="K944" s="32"/>
      <c r="L944" s="32"/>
    </row>
    <row r="945" spans="2:12" s="29" customFormat="1" x14ac:dyDescent="0.25">
      <c r="B945" s="28"/>
      <c r="C945"/>
      <c r="E945" s="30"/>
      <c r="F945" s="30"/>
      <c r="G945" s="32"/>
      <c r="H945" s="32"/>
      <c r="I945" s="32"/>
      <c r="J945" s="32"/>
      <c r="K945" s="32"/>
      <c r="L945" s="32"/>
    </row>
    <row r="946" spans="2:12" s="29" customFormat="1" x14ac:dyDescent="0.25">
      <c r="B946" s="28"/>
      <c r="C946"/>
      <c r="E946" s="30"/>
      <c r="F946" s="30"/>
      <c r="G946" s="32"/>
      <c r="H946" s="32"/>
      <c r="I946" s="32"/>
      <c r="J946" s="32"/>
      <c r="K946" s="32"/>
      <c r="L946" s="32"/>
    </row>
    <row r="947" spans="2:12" s="29" customFormat="1" x14ac:dyDescent="0.25">
      <c r="B947" s="28"/>
      <c r="C947"/>
      <c r="E947" s="30"/>
      <c r="F947" s="30"/>
      <c r="G947" s="32"/>
      <c r="H947" s="32"/>
      <c r="I947" s="32"/>
      <c r="J947" s="32"/>
      <c r="K947" s="32"/>
      <c r="L947" s="32"/>
    </row>
    <row r="948" spans="2:12" s="29" customFormat="1" x14ac:dyDescent="0.25">
      <c r="B948" s="28"/>
      <c r="C948"/>
      <c r="E948" s="30"/>
      <c r="F948" s="30"/>
      <c r="G948" s="32"/>
      <c r="H948" s="32"/>
      <c r="I948" s="32"/>
      <c r="J948" s="32"/>
      <c r="K948" s="32"/>
      <c r="L948" s="32"/>
    </row>
    <row r="949" spans="2:12" s="29" customFormat="1" x14ac:dyDescent="0.25">
      <c r="B949" s="28"/>
      <c r="C949"/>
      <c r="E949" s="30"/>
      <c r="F949" s="30"/>
      <c r="G949" s="32"/>
      <c r="H949" s="32"/>
      <c r="I949" s="32"/>
      <c r="J949" s="32"/>
      <c r="K949" s="32"/>
      <c r="L949" s="32"/>
    </row>
    <row r="950" spans="2:12" s="29" customFormat="1" x14ac:dyDescent="0.25">
      <c r="B950" s="28"/>
      <c r="C950"/>
      <c r="E950" s="30"/>
      <c r="F950" s="30"/>
      <c r="G950" s="32"/>
      <c r="H950" s="32"/>
      <c r="I950" s="32"/>
      <c r="J950" s="32"/>
      <c r="K950" s="32"/>
      <c r="L950" s="32"/>
    </row>
    <row r="951" spans="2:12" s="29" customFormat="1" x14ac:dyDescent="0.25">
      <c r="B951" s="28"/>
      <c r="C951"/>
      <c r="E951" s="30"/>
      <c r="F951" s="30"/>
      <c r="G951" s="32"/>
      <c r="H951" s="32"/>
      <c r="I951" s="32"/>
      <c r="J951" s="32"/>
      <c r="K951" s="32"/>
      <c r="L951" s="32"/>
    </row>
    <row r="952" spans="2:12" s="29" customFormat="1" x14ac:dyDescent="0.25">
      <c r="B952" s="28"/>
      <c r="C952"/>
      <c r="E952" s="30"/>
      <c r="F952" s="30"/>
      <c r="G952" s="32"/>
      <c r="H952" s="32"/>
      <c r="I952" s="32"/>
      <c r="J952" s="32"/>
      <c r="K952" s="32"/>
      <c r="L952" s="32"/>
    </row>
    <row r="953" spans="2:12" s="29" customFormat="1" x14ac:dyDescent="0.25">
      <c r="B953" s="28"/>
      <c r="C953"/>
      <c r="E953" s="30"/>
      <c r="F953" s="30"/>
      <c r="G953" s="32"/>
      <c r="H953" s="32"/>
      <c r="I953" s="32"/>
      <c r="J953" s="32"/>
      <c r="K953" s="32"/>
      <c r="L953" s="32"/>
    </row>
    <row r="954" spans="2:12" s="29" customFormat="1" x14ac:dyDescent="0.25">
      <c r="B954" s="28"/>
      <c r="C954"/>
      <c r="E954" s="30"/>
      <c r="F954" s="30"/>
      <c r="G954" s="32"/>
      <c r="H954" s="32"/>
      <c r="I954" s="32"/>
      <c r="J954" s="32"/>
      <c r="K954" s="32"/>
      <c r="L954" s="32"/>
    </row>
    <row r="955" spans="2:12" s="29" customFormat="1" x14ac:dyDescent="0.25">
      <c r="B955" s="28"/>
      <c r="C955"/>
      <c r="E955" s="30"/>
      <c r="F955" s="30"/>
      <c r="G955" s="32"/>
      <c r="H955" s="32"/>
      <c r="I955" s="32"/>
      <c r="J955" s="32"/>
      <c r="K955" s="32"/>
      <c r="L955" s="32"/>
    </row>
    <row r="956" spans="2:12" s="29" customFormat="1" x14ac:dyDescent="0.25">
      <c r="B956" s="28"/>
      <c r="C956"/>
      <c r="E956" s="30"/>
      <c r="F956" s="30"/>
      <c r="G956" s="32"/>
      <c r="H956" s="32"/>
      <c r="I956" s="32"/>
      <c r="J956" s="32"/>
      <c r="K956" s="32"/>
      <c r="L956" s="32"/>
    </row>
    <row r="957" spans="2:12" s="29" customFormat="1" x14ac:dyDescent="0.25">
      <c r="B957" s="28"/>
      <c r="C957"/>
      <c r="E957" s="30"/>
      <c r="F957" s="30"/>
      <c r="G957" s="32"/>
      <c r="H957" s="32"/>
      <c r="I957" s="32"/>
      <c r="J957" s="32"/>
      <c r="K957" s="32"/>
      <c r="L957" s="32"/>
    </row>
    <row r="958" spans="2:12" s="29" customFormat="1" x14ac:dyDescent="0.25">
      <c r="B958" s="28"/>
      <c r="C958"/>
      <c r="E958" s="30"/>
      <c r="F958" s="30"/>
      <c r="G958" s="32"/>
      <c r="H958" s="32"/>
      <c r="I958" s="32"/>
      <c r="J958" s="32"/>
      <c r="K958" s="32"/>
      <c r="L958" s="32"/>
    </row>
    <row r="959" spans="2:12" s="29" customFormat="1" x14ac:dyDescent="0.25">
      <c r="B959" s="28"/>
      <c r="C959"/>
      <c r="E959" s="30"/>
      <c r="F959" s="30"/>
      <c r="G959" s="32"/>
      <c r="H959" s="32"/>
      <c r="I959" s="32"/>
      <c r="J959" s="32"/>
      <c r="K959" s="32"/>
      <c r="L959" s="32"/>
    </row>
    <row r="960" spans="2:12" s="29" customFormat="1" x14ac:dyDescent="0.25">
      <c r="B960" s="28"/>
      <c r="C960"/>
      <c r="E960" s="30"/>
      <c r="F960" s="30"/>
      <c r="G960" s="32"/>
      <c r="H960" s="32"/>
      <c r="I960" s="32"/>
      <c r="J960" s="32"/>
      <c r="K960" s="32"/>
      <c r="L960" s="32"/>
    </row>
    <row r="961" spans="2:12" s="29" customFormat="1" x14ac:dyDescent="0.25">
      <c r="B961" s="28"/>
      <c r="C961"/>
      <c r="E961" s="30"/>
      <c r="F961" s="30"/>
      <c r="G961" s="32"/>
      <c r="H961" s="32"/>
      <c r="I961" s="32"/>
      <c r="J961" s="32"/>
      <c r="K961" s="32"/>
      <c r="L961" s="32"/>
    </row>
    <row r="962" spans="2:12" s="29" customFormat="1" x14ac:dyDescent="0.25">
      <c r="B962" s="28"/>
      <c r="C962"/>
      <c r="E962" s="30"/>
      <c r="F962" s="30"/>
      <c r="G962" s="32"/>
      <c r="H962" s="32"/>
      <c r="I962" s="32"/>
      <c r="J962" s="32"/>
      <c r="K962" s="32"/>
      <c r="L962" s="32"/>
    </row>
    <row r="963" spans="2:12" s="29" customFormat="1" x14ac:dyDescent="0.25">
      <c r="B963" s="28"/>
      <c r="C963"/>
      <c r="E963" s="30"/>
      <c r="F963" s="30"/>
      <c r="G963" s="32"/>
      <c r="H963" s="32"/>
      <c r="I963" s="32"/>
      <c r="J963" s="32"/>
      <c r="K963" s="32"/>
      <c r="L963" s="32"/>
    </row>
    <row r="964" spans="2:12" s="29" customFormat="1" x14ac:dyDescent="0.25">
      <c r="B964" s="28"/>
      <c r="C964"/>
      <c r="E964" s="30"/>
      <c r="F964" s="30"/>
      <c r="G964" s="32"/>
      <c r="H964" s="32"/>
      <c r="I964" s="32"/>
      <c r="J964" s="32"/>
      <c r="K964" s="32"/>
      <c r="L964" s="32"/>
    </row>
    <row r="965" spans="2:12" s="29" customFormat="1" x14ac:dyDescent="0.25">
      <c r="B965" s="28"/>
      <c r="C965"/>
      <c r="E965" s="30"/>
      <c r="F965" s="30"/>
      <c r="G965" s="32"/>
      <c r="H965" s="32"/>
      <c r="I965" s="32"/>
      <c r="J965" s="32"/>
      <c r="K965" s="32"/>
      <c r="L965" s="32"/>
    </row>
    <row r="966" spans="2:12" s="29" customFormat="1" x14ac:dyDescent="0.25">
      <c r="B966" s="28"/>
      <c r="C966"/>
      <c r="E966" s="30"/>
      <c r="F966" s="30"/>
      <c r="G966" s="32"/>
      <c r="H966" s="32"/>
      <c r="I966" s="32"/>
      <c r="J966" s="32"/>
      <c r="K966" s="32"/>
      <c r="L966" s="32"/>
    </row>
    <row r="967" spans="2:12" s="29" customFormat="1" x14ac:dyDescent="0.25">
      <c r="B967" s="28"/>
      <c r="C967"/>
      <c r="E967" s="30"/>
      <c r="F967" s="30"/>
      <c r="G967" s="32"/>
      <c r="H967" s="32"/>
      <c r="I967" s="32"/>
      <c r="J967" s="32"/>
      <c r="K967" s="32"/>
      <c r="L967" s="32"/>
    </row>
    <row r="968" spans="2:12" s="29" customFormat="1" x14ac:dyDescent="0.25">
      <c r="B968" s="28"/>
      <c r="C968"/>
      <c r="E968" s="30"/>
      <c r="F968" s="30"/>
      <c r="G968" s="32"/>
      <c r="H968" s="32"/>
      <c r="I968" s="32"/>
      <c r="J968" s="32"/>
      <c r="K968" s="32"/>
      <c r="L968" s="32"/>
    </row>
    <row r="969" spans="2:12" s="29" customFormat="1" x14ac:dyDescent="0.25">
      <c r="B969" s="28"/>
      <c r="C969"/>
      <c r="E969" s="30"/>
      <c r="F969" s="30"/>
      <c r="G969" s="32"/>
      <c r="H969" s="32"/>
      <c r="I969" s="32"/>
      <c r="J969" s="32"/>
      <c r="K969" s="32"/>
      <c r="L969" s="32"/>
    </row>
    <row r="970" spans="2:12" s="29" customFormat="1" x14ac:dyDescent="0.25">
      <c r="B970" s="28"/>
      <c r="C970"/>
      <c r="E970" s="30"/>
      <c r="F970" s="30"/>
      <c r="G970" s="32"/>
      <c r="H970" s="32"/>
      <c r="I970" s="32"/>
      <c r="J970" s="32"/>
      <c r="K970" s="32"/>
      <c r="L970" s="32"/>
    </row>
    <row r="971" spans="2:12" s="29" customFormat="1" x14ac:dyDescent="0.25">
      <c r="B971" s="28"/>
      <c r="C971"/>
      <c r="E971" s="30"/>
      <c r="F971" s="30"/>
      <c r="G971" s="32"/>
      <c r="H971" s="32"/>
      <c r="I971" s="32"/>
      <c r="J971" s="32"/>
      <c r="K971" s="32"/>
      <c r="L971" s="32"/>
    </row>
    <row r="972" spans="2:12" s="29" customFormat="1" x14ac:dyDescent="0.25">
      <c r="B972" s="28"/>
      <c r="C972"/>
      <c r="E972" s="30"/>
      <c r="F972" s="30"/>
      <c r="G972" s="32"/>
      <c r="H972" s="32"/>
      <c r="I972" s="32"/>
      <c r="J972" s="32"/>
      <c r="K972" s="32"/>
      <c r="L972" s="32"/>
    </row>
    <row r="973" spans="2:12" s="29" customFormat="1" x14ac:dyDescent="0.25">
      <c r="B973" s="28"/>
      <c r="C973"/>
      <c r="E973" s="30"/>
      <c r="F973" s="30"/>
      <c r="G973" s="32"/>
      <c r="H973" s="32"/>
      <c r="I973" s="32"/>
      <c r="J973" s="32"/>
      <c r="K973" s="32"/>
      <c r="L973" s="32"/>
    </row>
    <row r="974" spans="2:12" s="29" customFormat="1" x14ac:dyDescent="0.25">
      <c r="B974" s="28"/>
      <c r="C974"/>
      <c r="E974" s="30"/>
      <c r="F974" s="30"/>
      <c r="G974" s="32"/>
      <c r="H974" s="32"/>
      <c r="I974" s="32"/>
      <c r="J974" s="32"/>
      <c r="K974" s="32"/>
      <c r="L974" s="32"/>
    </row>
    <row r="975" spans="2:12" s="29" customFormat="1" x14ac:dyDescent="0.25">
      <c r="B975" s="28"/>
      <c r="C975"/>
      <c r="E975" s="30"/>
      <c r="F975" s="30"/>
      <c r="G975" s="32"/>
      <c r="H975" s="32"/>
      <c r="I975" s="32"/>
      <c r="J975" s="32"/>
      <c r="K975" s="32"/>
      <c r="L975" s="32"/>
    </row>
    <row r="976" spans="2:12" s="29" customFormat="1" x14ac:dyDescent="0.25">
      <c r="B976" s="28"/>
      <c r="C976"/>
      <c r="E976" s="30"/>
      <c r="F976" s="30"/>
      <c r="G976" s="32"/>
      <c r="H976" s="32"/>
      <c r="I976" s="32"/>
      <c r="J976" s="32"/>
      <c r="K976" s="32"/>
      <c r="L976" s="32"/>
    </row>
    <row r="977" spans="2:12" s="29" customFormat="1" x14ac:dyDescent="0.25">
      <c r="B977" s="28"/>
      <c r="C977"/>
      <c r="E977" s="30"/>
      <c r="F977" s="30"/>
      <c r="G977" s="32"/>
      <c r="H977" s="32"/>
      <c r="I977" s="32"/>
      <c r="J977" s="32"/>
      <c r="K977" s="32"/>
      <c r="L977" s="32"/>
    </row>
    <row r="978" spans="2:12" s="29" customFormat="1" x14ac:dyDescent="0.25">
      <c r="B978" s="28"/>
      <c r="C978"/>
      <c r="E978" s="30"/>
      <c r="F978" s="30"/>
      <c r="G978" s="32"/>
      <c r="H978" s="32"/>
      <c r="I978" s="32"/>
      <c r="J978" s="32"/>
      <c r="K978" s="32"/>
      <c r="L978" s="32"/>
    </row>
    <row r="979" spans="2:12" s="29" customFormat="1" x14ac:dyDescent="0.25">
      <c r="B979" s="28"/>
      <c r="C979"/>
      <c r="E979" s="30"/>
      <c r="F979" s="30"/>
      <c r="G979" s="32"/>
      <c r="H979" s="32"/>
      <c r="I979" s="32"/>
      <c r="J979" s="32"/>
      <c r="K979" s="32"/>
      <c r="L979" s="32"/>
    </row>
    <row r="980" spans="2:12" s="29" customFormat="1" x14ac:dyDescent="0.25">
      <c r="B980" s="28"/>
      <c r="C980"/>
      <c r="E980" s="30"/>
      <c r="F980" s="30"/>
      <c r="G980" s="32"/>
      <c r="H980" s="32"/>
      <c r="I980" s="32"/>
      <c r="J980" s="32"/>
      <c r="K980" s="32"/>
      <c r="L980" s="32"/>
    </row>
    <row r="981" spans="2:12" s="29" customFormat="1" x14ac:dyDescent="0.25">
      <c r="B981" s="28"/>
      <c r="C981"/>
      <c r="E981" s="30"/>
      <c r="F981" s="30"/>
      <c r="G981" s="32"/>
      <c r="H981" s="32"/>
      <c r="I981" s="32"/>
      <c r="J981" s="32"/>
      <c r="K981" s="32"/>
      <c r="L981" s="32"/>
    </row>
    <row r="982" spans="2:12" s="29" customFormat="1" x14ac:dyDescent="0.25">
      <c r="B982" s="28"/>
      <c r="C982"/>
      <c r="E982" s="30"/>
      <c r="F982" s="30"/>
      <c r="G982" s="32"/>
      <c r="H982" s="32"/>
      <c r="I982" s="32"/>
      <c r="J982" s="32"/>
      <c r="K982" s="32"/>
      <c r="L982" s="32"/>
    </row>
    <row r="983" spans="2:12" s="29" customFormat="1" x14ac:dyDescent="0.25">
      <c r="B983" s="28"/>
      <c r="C983"/>
      <c r="E983" s="30"/>
      <c r="F983" s="30"/>
      <c r="G983" s="32"/>
      <c r="H983" s="32"/>
      <c r="I983" s="32"/>
      <c r="J983" s="32"/>
      <c r="K983" s="32"/>
      <c r="L983" s="32"/>
    </row>
    <row r="984" spans="2:12" s="29" customFormat="1" x14ac:dyDescent="0.25">
      <c r="B984" s="28"/>
      <c r="C984"/>
      <c r="E984" s="30"/>
      <c r="F984" s="30"/>
      <c r="G984" s="32"/>
      <c r="H984" s="32"/>
      <c r="I984" s="32"/>
      <c r="J984" s="32"/>
      <c r="K984" s="32"/>
      <c r="L984" s="32"/>
    </row>
    <row r="985" spans="2:12" s="29" customFormat="1" x14ac:dyDescent="0.25">
      <c r="B985" s="28"/>
      <c r="C985"/>
      <c r="E985" s="30"/>
      <c r="F985" s="30"/>
      <c r="G985" s="32"/>
      <c r="H985" s="32"/>
      <c r="I985" s="32"/>
      <c r="J985" s="32"/>
      <c r="K985" s="32"/>
      <c r="L985" s="32"/>
    </row>
    <row r="986" spans="2:12" s="29" customFormat="1" x14ac:dyDescent="0.25">
      <c r="B986" s="28"/>
      <c r="C986"/>
      <c r="E986" s="30"/>
      <c r="F986" s="30"/>
      <c r="G986" s="32"/>
      <c r="H986" s="32"/>
      <c r="I986" s="32"/>
      <c r="J986" s="32"/>
      <c r="K986" s="32"/>
      <c r="L986" s="32"/>
    </row>
    <row r="987" spans="2:12" s="29" customFormat="1" x14ac:dyDescent="0.25">
      <c r="B987" s="28"/>
      <c r="C987"/>
      <c r="E987" s="30"/>
      <c r="F987" s="30"/>
      <c r="G987" s="32"/>
      <c r="H987" s="32"/>
      <c r="I987" s="32"/>
      <c r="J987" s="32"/>
      <c r="K987" s="32"/>
      <c r="L987" s="32"/>
    </row>
    <row r="988" spans="2:12" s="29" customFormat="1" x14ac:dyDescent="0.25">
      <c r="B988" s="28"/>
      <c r="C988"/>
      <c r="E988" s="30"/>
      <c r="F988" s="30"/>
      <c r="G988" s="32"/>
      <c r="H988" s="32"/>
      <c r="I988" s="32"/>
      <c r="J988" s="32"/>
      <c r="K988" s="32"/>
      <c r="L988" s="32"/>
    </row>
    <row r="989" spans="2:12" s="29" customFormat="1" x14ac:dyDescent="0.25">
      <c r="B989" s="28"/>
      <c r="C989"/>
      <c r="E989" s="30"/>
      <c r="F989" s="30"/>
      <c r="G989" s="32"/>
      <c r="H989" s="32"/>
      <c r="I989" s="32"/>
      <c r="J989" s="32"/>
      <c r="K989" s="32"/>
      <c r="L989" s="32"/>
    </row>
    <row r="990" spans="2:12" s="29" customFormat="1" x14ac:dyDescent="0.25">
      <c r="B990" s="28"/>
      <c r="C990"/>
      <c r="E990" s="30"/>
      <c r="F990" s="30"/>
      <c r="G990" s="32"/>
      <c r="H990" s="32"/>
      <c r="I990" s="32"/>
      <c r="J990" s="32"/>
      <c r="K990" s="32"/>
      <c r="L990" s="32"/>
    </row>
    <row r="991" spans="2:12" s="29" customFormat="1" x14ac:dyDescent="0.25">
      <c r="B991" s="28"/>
      <c r="C991"/>
      <c r="E991" s="30"/>
      <c r="F991" s="30"/>
      <c r="G991" s="32"/>
      <c r="H991" s="32"/>
      <c r="I991" s="32"/>
      <c r="J991" s="32"/>
      <c r="K991" s="32"/>
      <c r="L991" s="32"/>
    </row>
    <row r="992" spans="2:12" s="29" customFormat="1" x14ac:dyDescent="0.25">
      <c r="B992" s="28"/>
      <c r="C992"/>
      <c r="E992" s="30"/>
      <c r="F992" s="30"/>
      <c r="G992" s="32"/>
      <c r="H992" s="32"/>
      <c r="I992" s="32"/>
      <c r="J992" s="32"/>
      <c r="K992" s="32"/>
      <c r="L992" s="32"/>
    </row>
    <row r="993" spans="2:12" s="29" customFormat="1" x14ac:dyDescent="0.25">
      <c r="B993" s="28"/>
      <c r="C993"/>
      <c r="E993" s="30"/>
      <c r="F993" s="30"/>
      <c r="G993" s="32"/>
      <c r="H993" s="32"/>
      <c r="I993" s="32"/>
      <c r="J993" s="32"/>
      <c r="K993" s="32"/>
      <c r="L993" s="32"/>
    </row>
    <row r="994" spans="2:12" s="29" customFormat="1" x14ac:dyDescent="0.25">
      <c r="B994" s="28"/>
      <c r="C994"/>
      <c r="E994" s="30"/>
      <c r="F994" s="30"/>
      <c r="G994" s="32"/>
      <c r="H994" s="32"/>
      <c r="I994" s="32"/>
      <c r="J994" s="32"/>
      <c r="K994" s="32"/>
      <c r="L994" s="32"/>
    </row>
    <row r="995" spans="2:12" s="29" customFormat="1" x14ac:dyDescent="0.25">
      <c r="B995" s="28"/>
      <c r="C995"/>
      <c r="E995" s="30"/>
      <c r="F995" s="30"/>
      <c r="G995" s="32"/>
      <c r="H995" s="32"/>
      <c r="I995" s="32"/>
      <c r="J995" s="32"/>
      <c r="K995" s="32"/>
      <c r="L995" s="32"/>
    </row>
    <row r="996" spans="2:12" s="29" customFormat="1" x14ac:dyDescent="0.25">
      <c r="B996" s="28"/>
      <c r="C996"/>
      <c r="E996" s="30"/>
      <c r="F996" s="30"/>
      <c r="G996" s="32"/>
      <c r="H996" s="32"/>
      <c r="I996" s="32"/>
      <c r="J996" s="32"/>
      <c r="K996" s="32"/>
      <c r="L996" s="32"/>
    </row>
    <row r="997" spans="2:12" s="29" customFormat="1" x14ac:dyDescent="0.25">
      <c r="B997" s="28"/>
      <c r="C997"/>
      <c r="E997" s="30"/>
      <c r="F997" s="30"/>
      <c r="G997" s="32"/>
      <c r="H997" s="32"/>
      <c r="I997" s="32"/>
      <c r="J997" s="32"/>
      <c r="K997" s="32"/>
      <c r="L997" s="32"/>
    </row>
    <row r="998" spans="2:12" s="29" customFormat="1" x14ac:dyDescent="0.25">
      <c r="B998" s="28"/>
      <c r="C998"/>
      <c r="E998" s="30"/>
      <c r="F998" s="30"/>
      <c r="G998" s="32"/>
      <c r="H998" s="32"/>
      <c r="I998" s="32"/>
      <c r="J998" s="32"/>
      <c r="K998" s="32"/>
      <c r="L998" s="32"/>
    </row>
    <row r="999" spans="2:12" s="29" customFormat="1" x14ac:dyDescent="0.25">
      <c r="B999" s="28"/>
      <c r="C999"/>
      <c r="E999" s="30"/>
      <c r="F999" s="30"/>
      <c r="G999" s="32"/>
      <c r="H999" s="32"/>
      <c r="I999" s="32"/>
      <c r="J999" s="32"/>
      <c r="K999" s="32"/>
      <c r="L999" s="32"/>
    </row>
    <row r="1000" spans="2:12" s="29" customFormat="1" x14ac:dyDescent="0.25">
      <c r="B1000" s="28"/>
      <c r="C1000"/>
      <c r="E1000" s="30"/>
      <c r="F1000" s="30"/>
      <c r="G1000" s="32"/>
      <c r="H1000" s="32"/>
      <c r="I1000" s="32"/>
      <c r="J1000" s="32"/>
      <c r="K1000" s="32"/>
      <c r="L1000" s="32"/>
    </row>
    <row r="1001" spans="2:12" s="29" customFormat="1" x14ac:dyDescent="0.25">
      <c r="B1001" s="28"/>
      <c r="C1001"/>
      <c r="E1001" s="30"/>
      <c r="F1001" s="30"/>
      <c r="G1001" s="32"/>
      <c r="H1001" s="32"/>
      <c r="I1001" s="32"/>
      <c r="J1001" s="32"/>
      <c r="K1001" s="32"/>
      <c r="L1001" s="32"/>
    </row>
    <row r="1002" spans="2:12" s="29" customFormat="1" x14ac:dyDescent="0.25">
      <c r="B1002" s="28"/>
      <c r="C1002"/>
      <c r="E1002" s="30"/>
      <c r="F1002" s="30"/>
      <c r="G1002" s="32"/>
      <c r="H1002" s="32"/>
      <c r="I1002" s="32"/>
      <c r="J1002" s="32"/>
      <c r="K1002" s="32"/>
      <c r="L1002" s="32"/>
    </row>
    <row r="1003" spans="2:12" s="29" customFormat="1" x14ac:dyDescent="0.25">
      <c r="B1003" s="28"/>
      <c r="C1003"/>
      <c r="E1003" s="30"/>
      <c r="F1003" s="30"/>
      <c r="G1003" s="32"/>
      <c r="H1003" s="32"/>
      <c r="I1003" s="32"/>
      <c r="J1003" s="32"/>
      <c r="K1003" s="32"/>
      <c r="L1003" s="32"/>
    </row>
    <row r="1004" spans="2:12" s="29" customFormat="1" x14ac:dyDescent="0.25">
      <c r="B1004" s="28"/>
      <c r="C1004"/>
      <c r="E1004" s="30"/>
      <c r="F1004" s="30"/>
      <c r="G1004" s="32"/>
      <c r="H1004" s="32"/>
      <c r="I1004" s="32"/>
      <c r="J1004" s="32"/>
      <c r="K1004" s="32"/>
      <c r="L1004" s="32"/>
    </row>
    <row r="1005" spans="2:12" s="29" customFormat="1" x14ac:dyDescent="0.25">
      <c r="B1005" s="28"/>
      <c r="C1005"/>
      <c r="E1005" s="30"/>
      <c r="F1005" s="30"/>
      <c r="G1005" s="32"/>
      <c r="H1005" s="32"/>
      <c r="I1005" s="32"/>
      <c r="J1005" s="32"/>
      <c r="K1005" s="32"/>
      <c r="L1005" s="32"/>
    </row>
    <row r="1006" spans="2:12" s="29" customFormat="1" x14ac:dyDescent="0.25">
      <c r="B1006" s="28"/>
      <c r="C1006"/>
      <c r="E1006" s="30"/>
      <c r="F1006" s="30"/>
      <c r="G1006" s="32"/>
      <c r="H1006" s="32"/>
      <c r="I1006" s="32"/>
      <c r="J1006" s="32"/>
      <c r="K1006" s="32"/>
      <c r="L1006" s="32"/>
    </row>
    <row r="1007" spans="2:12" s="29" customFormat="1" x14ac:dyDescent="0.25">
      <c r="B1007" s="28"/>
      <c r="C1007"/>
      <c r="E1007" s="30"/>
      <c r="F1007" s="30"/>
      <c r="G1007" s="32"/>
      <c r="H1007" s="32"/>
      <c r="I1007" s="32"/>
      <c r="J1007" s="32"/>
      <c r="K1007" s="32"/>
      <c r="L1007" s="32"/>
    </row>
    <row r="1008" spans="2:12" s="29" customFormat="1" x14ac:dyDescent="0.25">
      <c r="B1008" s="28"/>
      <c r="C1008"/>
      <c r="E1008" s="30"/>
      <c r="F1008" s="30"/>
      <c r="G1008" s="32"/>
      <c r="H1008" s="32"/>
      <c r="I1008" s="32"/>
      <c r="J1008" s="32"/>
      <c r="K1008" s="32"/>
      <c r="L1008" s="32"/>
    </row>
    <row r="1009" spans="2:12" s="29" customFormat="1" x14ac:dyDescent="0.25">
      <c r="B1009" s="28"/>
      <c r="C1009"/>
      <c r="E1009" s="30"/>
      <c r="F1009" s="30"/>
      <c r="G1009" s="32"/>
      <c r="H1009" s="32"/>
      <c r="I1009" s="32"/>
      <c r="J1009" s="32"/>
      <c r="K1009" s="32"/>
      <c r="L1009" s="32"/>
    </row>
    <row r="1010" spans="2:12" s="29" customFormat="1" x14ac:dyDescent="0.25">
      <c r="B1010" s="28"/>
      <c r="C1010"/>
      <c r="E1010" s="30"/>
      <c r="F1010" s="30"/>
      <c r="G1010" s="32"/>
      <c r="H1010" s="32"/>
      <c r="I1010" s="32"/>
      <c r="J1010" s="32"/>
      <c r="K1010" s="32"/>
      <c r="L1010" s="32"/>
    </row>
    <row r="1011" spans="2:12" s="29" customFormat="1" x14ac:dyDescent="0.25">
      <c r="B1011" s="28"/>
      <c r="C1011"/>
      <c r="E1011" s="30"/>
      <c r="F1011" s="30"/>
      <c r="G1011" s="32"/>
      <c r="H1011" s="32"/>
      <c r="I1011" s="32"/>
      <c r="J1011" s="32"/>
      <c r="K1011" s="32"/>
      <c r="L1011" s="32"/>
    </row>
    <row r="1012" spans="2:12" s="29" customFormat="1" x14ac:dyDescent="0.25">
      <c r="B1012" s="28"/>
      <c r="C1012"/>
      <c r="E1012" s="30"/>
      <c r="F1012" s="30"/>
      <c r="G1012" s="32"/>
      <c r="H1012" s="32"/>
      <c r="I1012" s="32"/>
      <c r="J1012" s="32"/>
      <c r="K1012" s="32"/>
      <c r="L1012" s="32"/>
    </row>
    <row r="1013" spans="2:12" s="29" customFormat="1" x14ac:dyDescent="0.25">
      <c r="B1013" s="28"/>
      <c r="C1013"/>
      <c r="E1013" s="30"/>
      <c r="F1013" s="30"/>
      <c r="G1013" s="32"/>
      <c r="H1013" s="32"/>
      <c r="I1013" s="32"/>
      <c r="J1013" s="32"/>
      <c r="K1013" s="32"/>
      <c r="L1013" s="32"/>
    </row>
    <row r="1014" spans="2:12" s="29" customFormat="1" x14ac:dyDescent="0.25">
      <c r="B1014" s="28"/>
      <c r="C1014"/>
      <c r="E1014" s="30"/>
      <c r="F1014" s="30"/>
      <c r="G1014" s="32"/>
      <c r="H1014" s="32"/>
      <c r="I1014" s="32"/>
      <c r="J1014" s="32"/>
      <c r="K1014" s="32"/>
      <c r="L1014" s="32"/>
    </row>
    <row r="1015" spans="2:12" s="29" customFormat="1" x14ac:dyDescent="0.25">
      <c r="B1015" s="28"/>
      <c r="C1015"/>
      <c r="E1015" s="30"/>
      <c r="F1015" s="30"/>
      <c r="G1015" s="32"/>
      <c r="H1015" s="32"/>
      <c r="I1015" s="32"/>
      <c r="J1015" s="32"/>
      <c r="K1015" s="32"/>
      <c r="L1015" s="32"/>
    </row>
    <row r="1016" spans="2:12" s="29" customFormat="1" x14ac:dyDescent="0.25">
      <c r="B1016" s="28"/>
      <c r="C1016"/>
      <c r="E1016" s="30"/>
      <c r="F1016" s="30"/>
      <c r="G1016" s="32"/>
      <c r="H1016" s="32"/>
      <c r="I1016" s="32"/>
      <c r="J1016" s="32"/>
      <c r="K1016" s="32"/>
      <c r="L1016" s="32"/>
    </row>
    <row r="1017" spans="2:12" s="29" customFormat="1" x14ac:dyDescent="0.25">
      <c r="B1017" s="28"/>
      <c r="C1017"/>
      <c r="E1017" s="30"/>
      <c r="F1017" s="30"/>
      <c r="G1017" s="32"/>
      <c r="H1017" s="32"/>
      <c r="I1017" s="32"/>
      <c r="J1017" s="32"/>
      <c r="K1017" s="32"/>
      <c r="L1017" s="32"/>
    </row>
    <row r="1018" spans="2:12" s="29" customFormat="1" x14ac:dyDescent="0.25">
      <c r="B1018" s="28"/>
      <c r="C1018"/>
      <c r="E1018" s="30"/>
      <c r="F1018" s="30"/>
      <c r="G1018" s="32"/>
      <c r="H1018" s="32"/>
      <c r="I1018" s="32"/>
      <c r="J1018" s="32"/>
      <c r="K1018" s="32"/>
      <c r="L1018" s="32"/>
    </row>
    <row r="1019" spans="2:12" s="29" customFormat="1" x14ac:dyDescent="0.25">
      <c r="B1019" s="28"/>
      <c r="C1019"/>
      <c r="E1019" s="30"/>
      <c r="F1019" s="30"/>
      <c r="G1019" s="32"/>
      <c r="H1019" s="32"/>
      <c r="I1019" s="32"/>
      <c r="J1019" s="32"/>
      <c r="K1019" s="32"/>
      <c r="L1019" s="32"/>
    </row>
    <row r="1020" spans="2:12" s="29" customFormat="1" x14ac:dyDescent="0.25">
      <c r="B1020" s="28"/>
      <c r="C1020"/>
      <c r="E1020" s="30"/>
      <c r="F1020" s="30"/>
      <c r="G1020" s="32"/>
      <c r="H1020" s="32"/>
      <c r="I1020" s="32"/>
      <c r="J1020" s="32"/>
      <c r="K1020" s="32"/>
      <c r="L1020" s="32"/>
    </row>
    <row r="1021" spans="2:12" s="29" customFormat="1" x14ac:dyDescent="0.25">
      <c r="B1021" s="28"/>
      <c r="C1021"/>
      <c r="E1021" s="30"/>
      <c r="F1021" s="30"/>
      <c r="G1021" s="32"/>
      <c r="H1021" s="32"/>
      <c r="I1021" s="32"/>
      <c r="J1021" s="32"/>
      <c r="K1021" s="32"/>
      <c r="L1021" s="32"/>
    </row>
    <row r="1022" spans="2:12" s="29" customFormat="1" x14ac:dyDescent="0.25">
      <c r="B1022" s="28"/>
      <c r="C1022"/>
      <c r="E1022" s="30"/>
      <c r="F1022" s="30"/>
      <c r="G1022" s="32"/>
      <c r="H1022" s="32"/>
      <c r="I1022" s="32"/>
      <c r="J1022" s="32"/>
      <c r="K1022" s="32"/>
      <c r="L1022" s="32"/>
    </row>
    <row r="1023" spans="2:12" s="29" customFormat="1" x14ac:dyDescent="0.25">
      <c r="B1023" s="28"/>
      <c r="C1023"/>
      <c r="E1023" s="30"/>
      <c r="F1023" s="30"/>
      <c r="G1023" s="32"/>
      <c r="H1023" s="32"/>
      <c r="I1023" s="32"/>
      <c r="J1023" s="32"/>
      <c r="K1023" s="32"/>
      <c r="L1023" s="32"/>
    </row>
    <row r="1024" spans="2:12" s="29" customFormat="1" x14ac:dyDescent="0.25">
      <c r="B1024" s="28"/>
      <c r="C1024"/>
      <c r="E1024" s="30"/>
      <c r="F1024" s="30"/>
      <c r="G1024" s="32"/>
      <c r="H1024" s="32"/>
      <c r="I1024" s="32"/>
      <c r="J1024" s="32"/>
      <c r="K1024" s="32"/>
      <c r="L1024" s="32"/>
    </row>
    <row r="1025" spans="2:12" s="29" customFormat="1" x14ac:dyDescent="0.25">
      <c r="B1025" s="28"/>
      <c r="C1025"/>
      <c r="E1025" s="30"/>
      <c r="F1025" s="30"/>
      <c r="G1025" s="32"/>
      <c r="H1025" s="32"/>
      <c r="I1025" s="32"/>
      <c r="J1025" s="32"/>
      <c r="K1025" s="32"/>
      <c r="L1025" s="32"/>
    </row>
    <row r="1026" spans="2:12" s="29" customFormat="1" x14ac:dyDescent="0.25">
      <c r="B1026" s="28"/>
      <c r="C1026"/>
      <c r="E1026" s="30"/>
      <c r="F1026" s="30"/>
      <c r="G1026" s="32"/>
      <c r="H1026" s="32"/>
      <c r="I1026" s="32"/>
      <c r="J1026" s="32"/>
      <c r="K1026" s="32"/>
      <c r="L1026" s="32"/>
    </row>
    <row r="1027" spans="2:12" s="29" customFormat="1" x14ac:dyDescent="0.25">
      <c r="B1027" s="28"/>
      <c r="C1027"/>
      <c r="E1027" s="30"/>
      <c r="F1027" s="30"/>
      <c r="G1027" s="32"/>
      <c r="H1027" s="32"/>
      <c r="I1027" s="32"/>
      <c r="J1027" s="32"/>
      <c r="K1027" s="32"/>
      <c r="L1027" s="32"/>
    </row>
    <row r="1028" spans="2:12" s="29" customFormat="1" x14ac:dyDescent="0.25">
      <c r="B1028" s="28"/>
      <c r="C1028"/>
      <c r="E1028" s="30"/>
      <c r="F1028" s="30"/>
      <c r="G1028" s="32"/>
      <c r="H1028" s="32"/>
      <c r="I1028" s="32"/>
      <c r="J1028" s="32"/>
      <c r="K1028" s="32"/>
      <c r="L1028" s="32"/>
    </row>
    <row r="1029" spans="2:12" s="29" customFormat="1" x14ac:dyDescent="0.25">
      <c r="B1029" s="28"/>
      <c r="C1029"/>
      <c r="E1029" s="30"/>
      <c r="F1029" s="30"/>
      <c r="G1029" s="32"/>
      <c r="H1029" s="32"/>
      <c r="I1029" s="32"/>
      <c r="J1029" s="32"/>
      <c r="K1029" s="32"/>
      <c r="L1029" s="32"/>
    </row>
    <row r="1030" spans="2:12" s="29" customFormat="1" x14ac:dyDescent="0.25">
      <c r="B1030" s="28"/>
      <c r="C1030"/>
      <c r="E1030" s="30"/>
      <c r="F1030" s="30"/>
      <c r="G1030" s="32"/>
      <c r="H1030" s="32"/>
      <c r="I1030" s="32"/>
      <c r="J1030" s="32"/>
      <c r="K1030" s="32"/>
      <c r="L1030" s="32"/>
    </row>
    <row r="1031" spans="2:12" s="29" customFormat="1" x14ac:dyDescent="0.25">
      <c r="B1031" s="28"/>
      <c r="C1031"/>
      <c r="E1031" s="30"/>
      <c r="F1031" s="30"/>
      <c r="G1031" s="32"/>
      <c r="H1031" s="32"/>
      <c r="I1031" s="32"/>
      <c r="J1031" s="32"/>
      <c r="K1031" s="32"/>
      <c r="L1031" s="32"/>
    </row>
    <row r="1032" spans="2:12" s="29" customFormat="1" x14ac:dyDescent="0.25">
      <c r="B1032" s="28"/>
      <c r="C1032"/>
      <c r="E1032" s="30"/>
      <c r="F1032" s="30"/>
      <c r="G1032" s="32"/>
      <c r="H1032" s="32"/>
      <c r="I1032" s="32"/>
      <c r="J1032" s="32"/>
      <c r="K1032" s="32"/>
      <c r="L1032" s="32"/>
    </row>
    <row r="1033" spans="2:12" s="29" customFormat="1" x14ac:dyDescent="0.25">
      <c r="B1033" s="28"/>
      <c r="C1033"/>
      <c r="E1033" s="30"/>
      <c r="F1033" s="30"/>
      <c r="G1033" s="32"/>
      <c r="H1033" s="32"/>
      <c r="I1033" s="32"/>
      <c r="J1033" s="32"/>
      <c r="K1033" s="32"/>
      <c r="L1033" s="32"/>
    </row>
    <row r="1034" spans="2:12" s="29" customFormat="1" x14ac:dyDescent="0.25">
      <c r="B1034" s="28"/>
      <c r="C1034"/>
      <c r="E1034" s="30"/>
      <c r="F1034" s="30"/>
      <c r="G1034" s="32"/>
      <c r="H1034" s="32"/>
      <c r="I1034" s="32"/>
      <c r="J1034" s="32"/>
      <c r="K1034" s="32"/>
      <c r="L1034" s="32"/>
    </row>
    <row r="1035" spans="2:12" s="29" customFormat="1" x14ac:dyDescent="0.25">
      <c r="B1035" s="28"/>
      <c r="C1035"/>
      <c r="E1035" s="30"/>
      <c r="F1035" s="30"/>
      <c r="G1035" s="32"/>
      <c r="H1035" s="32"/>
      <c r="I1035" s="32"/>
      <c r="J1035" s="32"/>
      <c r="K1035" s="32"/>
      <c r="L1035" s="32"/>
    </row>
    <row r="1036" spans="2:12" s="29" customFormat="1" x14ac:dyDescent="0.25">
      <c r="B1036" s="28"/>
      <c r="C1036"/>
      <c r="E1036" s="30"/>
      <c r="F1036" s="30"/>
      <c r="G1036" s="32"/>
      <c r="H1036" s="32"/>
      <c r="I1036" s="32"/>
      <c r="J1036" s="32"/>
      <c r="K1036" s="32"/>
      <c r="L1036" s="32"/>
    </row>
    <row r="1037" spans="2:12" s="29" customFormat="1" x14ac:dyDescent="0.25">
      <c r="B1037" s="28"/>
      <c r="C1037"/>
      <c r="E1037" s="30"/>
      <c r="F1037" s="30"/>
      <c r="G1037" s="32"/>
      <c r="H1037" s="32"/>
      <c r="I1037" s="32"/>
      <c r="J1037" s="32"/>
      <c r="K1037" s="32"/>
      <c r="L1037" s="32"/>
    </row>
    <row r="1038" spans="2:12" s="29" customFormat="1" x14ac:dyDescent="0.25">
      <c r="B1038" s="28"/>
      <c r="C1038"/>
      <c r="E1038" s="30"/>
      <c r="F1038" s="30"/>
      <c r="G1038" s="32"/>
      <c r="H1038" s="32"/>
      <c r="I1038" s="32"/>
      <c r="J1038" s="32"/>
      <c r="K1038" s="32"/>
      <c r="L1038" s="32"/>
    </row>
    <row r="1039" spans="2:12" s="29" customFormat="1" x14ac:dyDescent="0.25">
      <c r="B1039" s="28"/>
      <c r="C1039"/>
      <c r="E1039" s="30"/>
      <c r="F1039" s="30"/>
      <c r="G1039" s="32"/>
      <c r="H1039" s="32"/>
      <c r="I1039" s="32"/>
      <c r="J1039" s="32"/>
      <c r="K1039" s="32"/>
      <c r="L1039" s="32"/>
    </row>
    <row r="1040" spans="2:12" s="29" customFormat="1" x14ac:dyDescent="0.25">
      <c r="B1040" s="28"/>
      <c r="C1040"/>
      <c r="E1040" s="30"/>
      <c r="F1040" s="30"/>
      <c r="G1040" s="32"/>
      <c r="H1040" s="32"/>
      <c r="I1040" s="32"/>
      <c r="J1040" s="32"/>
      <c r="K1040" s="32"/>
      <c r="L1040" s="32"/>
    </row>
    <row r="1041" spans="2:12" s="29" customFormat="1" x14ac:dyDescent="0.25">
      <c r="B1041" s="28"/>
      <c r="C1041"/>
      <c r="E1041" s="30"/>
      <c r="F1041" s="30"/>
      <c r="G1041" s="32"/>
      <c r="H1041" s="32"/>
      <c r="I1041" s="32"/>
      <c r="J1041" s="32"/>
      <c r="K1041" s="32"/>
      <c r="L1041" s="32"/>
    </row>
    <row r="1042" spans="2:12" s="29" customFormat="1" x14ac:dyDescent="0.25">
      <c r="B1042" s="28"/>
      <c r="C1042"/>
      <c r="E1042" s="30"/>
      <c r="F1042" s="30"/>
      <c r="G1042" s="32"/>
      <c r="H1042" s="32"/>
      <c r="I1042" s="32"/>
      <c r="J1042" s="32"/>
      <c r="K1042" s="32"/>
      <c r="L1042" s="32"/>
    </row>
    <row r="1043" spans="2:12" s="29" customFormat="1" x14ac:dyDescent="0.25">
      <c r="B1043" s="28"/>
      <c r="C1043"/>
      <c r="E1043" s="30"/>
      <c r="F1043" s="30"/>
      <c r="G1043" s="32"/>
      <c r="H1043" s="32"/>
      <c r="I1043" s="32"/>
      <c r="J1043" s="32"/>
      <c r="K1043" s="32"/>
      <c r="L1043" s="32"/>
    </row>
    <row r="1044" spans="2:12" s="29" customFormat="1" x14ac:dyDescent="0.25">
      <c r="B1044" s="28"/>
      <c r="C1044"/>
      <c r="E1044" s="30"/>
      <c r="F1044" s="30"/>
      <c r="G1044" s="32"/>
      <c r="H1044" s="32"/>
      <c r="I1044" s="32"/>
      <c r="J1044" s="32"/>
      <c r="K1044" s="32"/>
      <c r="L1044" s="32"/>
    </row>
    <row r="1045" spans="2:12" s="29" customFormat="1" x14ac:dyDescent="0.25">
      <c r="B1045" s="28"/>
      <c r="C1045"/>
      <c r="E1045" s="30"/>
      <c r="F1045" s="30"/>
      <c r="G1045" s="32"/>
      <c r="H1045" s="32"/>
      <c r="I1045" s="32"/>
      <c r="J1045" s="32"/>
      <c r="K1045" s="32"/>
      <c r="L1045" s="32"/>
    </row>
    <row r="1046" spans="2:12" s="29" customFormat="1" x14ac:dyDescent="0.25">
      <c r="B1046" s="28"/>
      <c r="C1046"/>
      <c r="E1046" s="30"/>
      <c r="F1046" s="30"/>
      <c r="G1046" s="32"/>
      <c r="H1046" s="32"/>
      <c r="I1046" s="32"/>
      <c r="J1046" s="32"/>
      <c r="K1046" s="32"/>
      <c r="L1046" s="32"/>
    </row>
    <row r="1047" spans="2:12" s="29" customFormat="1" x14ac:dyDescent="0.25">
      <c r="B1047" s="28"/>
      <c r="C1047"/>
      <c r="E1047" s="30"/>
      <c r="F1047" s="30"/>
      <c r="G1047" s="32"/>
      <c r="H1047" s="32"/>
      <c r="I1047" s="32"/>
      <c r="J1047" s="32"/>
      <c r="K1047" s="32"/>
      <c r="L1047" s="32"/>
    </row>
    <row r="1048" spans="2:12" s="29" customFormat="1" x14ac:dyDescent="0.25">
      <c r="B1048" s="28"/>
      <c r="C1048"/>
      <c r="E1048" s="30"/>
      <c r="F1048" s="30"/>
      <c r="G1048" s="32"/>
      <c r="H1048" s="32"/>
      <c r="I1048" s="32"/>
      <c r="J1048" s="32"/>
      <c r="K1048" s="32"/>
      <c r="L1048" s="32"/>
    </row>
    <row r="1049" spans="2:12" s="29" customFormat="1" x14ac:dyDescent="0.25">
      <c r="B1049" s="28"/>
      <c r="C1049"/>
      <c r="E1049" s="30"/>
      <c r="F1049" s="30"/>
      <c r="G1049" s="32"/>
      <c r="H1049" s="32"/>
      <c r="I1049" s="32"/>
      <c r="J1049" s="32"/>
      <c r="K1049" s="32"/>
      <c r="L1049" s="32"/>
    </row>
    <row r="1050" spans="2:12" s="29" customFormat="1" x14ac:dyDescent="0.25">
      <c r="B1050" s="28"/>
      <c r="C1050"/>
      <c r="E1050" s="30"/>
      <c r="F1050" s="30"/>
      <c r="G1050" s="32"/>
      <c r="H1050" s="32"/>
      <c r="I1050" s="32"/>
      <c r="J1050" s="32"/>
      <c r="K1050" s="32"/>
      <c r="L1050" s="32"/>
    </row>
    <row r="1051" spans="2:12" s="29" customFormat="1" x14ac:dyDescent="0.25">
      <c r="B1051" s="28"/>
      <c r="C1051"/>
      <c r="E1051" s="30"/>
      <c r="F1051" s="30"/>
      <c r="G1051" s="32"/>
      <c r="H1051" s="32"/>
      <c r="I1051" s="32"/>
      <c r="J1051" s="32"/>
      <c r="K1051" s="32"/>
      <c r="L1051" s="32"/>
    </row>
    <row r="1052" spans="2:12" s="29" customFormat="1" x14ac:dyDescent="0.25">
      <c r="B1052" s="28"/>
      <c r="C1052"/>
      <c r="E1052" s="30"/>
      <c r="F1052" s="30"/>
      <c r="G1052" s="32"/>
      <c r="H1052" s="32"/>
      <c r="I1052" s="32"/>
      <c r="J1052" s="32"/>
      <c r="K1052" s="32"/>
      <c r="L1052" s="32"/>
    </row>
    <row r="1053" spans="2:12" s="29" customFormat="1" x14ac:dyDescent="0.25">
      <c r="B1053" s="28"/>
      <c r="C1053"/>
      <c r="E1053" s="30"/>
      <c r="F1053" s="30"/>
      <c r="G1053" s="32"/>
      <c r="H1053" s="32"/>
      <c r="I1053" s="32"/>
      <c r="J1053" s="32"/>
      <c r="K1053" s="32"/>
      <c r="L1053" s="32"/>
    </row>
    <row r="1054" spans="2:12" s="29" customFormat="1" x14ac:dyDescent="0.25">
      <c r="B1054" s="28"/>
      <c r="C1054"/>
      <c r="E1054" s="30"/>
      <c r="F1054" s="30"/>
      <c r="G1054" s="32"/>
      <c r="H1054" s="32"/>
      <c r="I1054" s="32"/>
      <c r="J1054" s="32"/>
      <c r="K1054" s="32"/>
      <c r="L1054" s="32"/>
    </row>
    <row r="1055" spans="2:12" s="29" customFormat="1" x14ac:dyDescent="0.25">
      <c r="B1055" s="28"/>
      <c r="C1055"/>
      <c r="E1055" s="30"/>
      <c r="F1055" s="30"/>
      <c r="G1055" s="32"/>
      <c r="H1055" s="32"/>
      <c r="I1055" s="32"/>
      <c r="J1055" s="32"/>
      <c r="K1055" s="32"/>
      <c r="L1055" s="32"/>
    </row>
    <row r="1056" spans="2:12" s="29" customFormat="1" x14ac:dyDescent="0.25">
      <c r="B1056" s="28"/>
      <c r="C1056"/>
      <c r="E1056" s="30"/>
      <c r="F1056" s="30"/>
      <c r="G1056" s="32"/>
      <c r="H1056" s="32"/>
      <c r="I1056" s="32"/>
      <c r="J1056" s="32"/>
      <c r="K1056" s="32"/>
      <c r="L1056" s="32"/>
    </row>
    <row r="1057" spans="2:12" s="29" customFormat="1" x14ac:dyDescent="0.25">
      <c r="B1057" s="28"/>
      <c r="C1057"/>
      <c r="E1057" s="30"/>
      <c r="F1057" s="30"/>
      <c r="G1057" s="32"/>
      <c r="H1057" s="32"/>
      <c r="I1057" s="32"/>
      <c r="J1057" s="32"/>
      <c r="K1057" s="32"/>
      <c r="L1057" s="32"/>
    </row>
    <row r="1058" spans="2:12" s="29" customFormat="1" x14ac:dyDescent="0.25">
      <c r="B1058" s="28"/>
      <c r="C1058"/>
      <c r="E1058" s="30"/>
      <c r="F1058" s="30"/>
      <c r="G1058" s="32"/>
      <c r="H1058" s="32"/>
      <c r="I1058" s="32"/>
      <c r="J1058" s="32"/>
      <c r="K1058" s="32"/>
      <c r="L1058" s="32"/>
    </row>
    <row r="1059" spans="2:12" s="29" customFormat="1" x14ac:dyDescent="0.25">
      <c r="B1059" s="28"/>
      <c r="C1059"/>
      <c r="E1059" s="30"/>
      <c r="F1059" s="30"/>
      <c r="G1059" s="32"/>
      <c r="H1059" s="32"/>
      <c r="I1059" s="32"/>
      <c r="J1059" s="32"/>
      <c r="K1059" s="32"/>
      <c r="L1059" s="32"/>
    </row>
    <row r="1060" spans="2:12" s="29" customFormat="1" x14ac:dyDescent="0.25">
      <c r="B1060" s="28"/>
      <c r="C1060"/>
      <c r="E1060" s="30"/>
      <c r="F1060" s="30"/>
      <c r="G1060" s="32"/>
      <c r="H1060" s="32"/>
      <c r="I1060" s="32"/>
      <c r="J1060" s="32"/>
      <c r="K1060" s="32"/>
      <c r="L1060" s="32"/>
    </row>
    <row r="1061" spans="2:12" s="29" customFormat="1" x14ac:dyDescent="0.25">
      <c r="B1061" s="28"/>
      <c r="C1061"/>
      <c r="E1061" s="30"/>
      <c r="F1061" s="30"/>
      <c r="G1061" s="32"/>
      <c r="H1061" s="32"/>
      <c r="I1061" s="32"/>
      <c r="J1061" s="32"/>
      <c r="K1061" s="32"/>
      <c r="L1061" s="32"/>
    </row>
    <row r="1062" spans="2:12" s="29" customFormat="1" x14ac:dyDescent="0.25">
      <c r="B1062" s="28"/>
      <c r="C1062"/>
      <c r="E1062" s="30"/>
      <c r="F1062" s="30"/>
      <c r="G1062" s="32"/>
      <c r="H1062" s="32"/>
      <c r="I1062" s="32"/>
      <c r="J1062" s="32"/>
      <c r="K1062" s="32"/>
      <c r="L1062" s="32"/>
    </row>
    <row r="1063" spans="2:12" s="29" customFormat="1" x14ac:dyDescent="0.25">
      <c r="B1063" s="28"/>
      <c r="C1063"/>
      <c r="E1063" s="30"/>
      <c r="F1063" s="30"/>
      <c r="G1063" s="32"/>
      <c r="H1063" s="32"/>
      <c r="I1063" s="32"/>
      <c r="J1063" s="32"/>
      <c r="K1063" s="32"/>
      <c r="L1063" s="32"/>
    </row>
    <row r="1064" spans="2:12" s="29" customFormat="1" x14ac:dyDescent="0.25">
      <c r="B1064" s="28"/>
      <c r="C1064"/>
      <c r="E1064" s="30"/>
      <c r="F1064" s="30"/>
      <c r="G1064" s="32"/>
      <c r="H1064" s="32"/>
      <c r="I1064" s="32"/>
      <c r="J1064" s="32"/>
      <c r="K1064" s="32"/>
      <c r="L1064" s="32"/>
    </row>
    <row r="1065" spans="2:12" s="29" customFormat="1" x14ac:dyDescent="0.25">
      <c r="B1065" s="28"/>
      <c r="C1065"/>
      <c r="E1065" s="30"/>
      <c r="F1065" s="30"/>
      <c r="G1065" s="32"/>
      <c r="H1065" s="32"/>
      <c r="I1065" s="32"/>
      <c r="J1065" s="32"/>
      <c r="K1065" s="32"/>
      <c r="L1065" s="32"/>
    </row>
    <row r="1066" spans="2:12" s="29" customFormat="1" x14ac:dyDescent="0.25">
      <c r="B1066" s="28"/>
      <c r="C1066"/>
      <c r="E1066" s="30"/>
      <c r="F1066" s="30"/>
      <c r="G1066" s="32"/>
      <c r="H1066" s="32"/>
      <c r="I1066" s="32"/>
      <c r="J1066" s="32"/>
      <c r="K1066" s="32"/>
      <c r="L1066" s="32"/>
    </row>
    <row r="1067" spans="2:12" s="29" customFormat="1" x14ac:dyDescent="0.25">
      <c r="B1067" s="28"/>
      <c r="C1067"/>
      <c r="E1067" s="30"/>
      <c r="F1067" s="30"/>
      <c r="G1067" s="32"/>
      <c r="H1067" s="32"/>
      <c r="I1067" s="32"/>
      <c r="J1067" s="32"/>
      <c r="K1067" s="32"/>
      <c r="L1067" s="32"/>
    </row>
    <row r="1068" spans="2:12" s="29" customFormat="1" x14ac:dyDescent="0.25">
      <c r="B1068" s="28"/>
      <c r="C1068"/>
      <c r="E1068" s="30"/>
      <c r="F1068" s="30"/>
      <c r="G1068" s="32"/>
      <c r="H1068" s="32"/>
      <c r="I1068" s="32"/>
      <c r="J1068" s="32"/>
      <c r="K1068" s="32"/>
      <c r="L1068" s="32"/>
    </row>
    <row r="1069" spans="2:12" s="29" customFormat="1" x14ac:dyDescent="0.25">
      <c r="B1069" s="28"/>
      <c r="C1069"/>
      <c r="E1069" s="30"/>
      <c r="F1069" s="30"/>
      <c r="G1069" s="32"/>
      <c r="H1069" s="32"/>
      <c r="I1069" s="32"/>
      <c r="J1069" s="32"/>
      <c r="K1069" s="32"/>
      <c r="L1069" s="32"/>
    </row>
    <row r="1070" spans="2:12" s="29" customFormat="1" x14ac:dyDescent="0.25">
      <c r="B1070" s="28"/>
      <c r="C1070"/>
      <c r="E1070" s="30"/>
      <c r="F1070" s="30"/>
      <c r="G1070" s="32"/>
      <c r="H1070" s="32"/>
      <c r="I1070" s="32"/>
      <c r="J1070" s="32"/>
      <c r="K1070" s="32"/>
      <c r="L1070" s="32"/>
    </row>
    <row r="1071" spans="2:12" s="29" customFormat="1" x14ac:dyDescent="0.25">
      <c r="B1071" s="28"/>
      <c r="C1071"/>
      <c r="E1071" s="30"/>
      <c r="F1071" s="30"/>
      <c r="G1071" s="32"/>
      <c r="H1071" s="32"/>
      <c r="I1071" s="32"/>
      <c r="J1071" s="32"/>
      <c r="K1071" s="32"/>
      <c r="L1071" s="32"/>
    </row>
    <row r="1072" spans="2:12" s="29" customFormat="1" x14ac:dyDescent="0.25">
      <c r="B1072" s="28"/>
      <c r="C1072"/>
      <c r="E1072" s="30"/>
      <c r="F1072" s="30"/>
      <c r="G1072" s="32"/>
      <c r="H1072" s="32"/>
      <c r="I1072" s="32"/>
      <c r="J1072" s="32"/>
      <c r="K1072" s="32"/>
      <c r="L1072" s="32"/>
    </row>
    <row r="1073" spans="2:12" s="29" customFormat="1" x14ac:dyDescent="0.25">
      <c r="B1073" s="28"/>
      <c r="C1073"/>
      <c r="E1073" s="30"/>
      <c r="F1073" s="30"/>
      <c r="G1073" s="32"/>
      <c r="H1073" s="32"/>
      <c r="I1073" s="32"/>
      <c r="J1073" s="32"/>
      <c r="K1073" s="32"/>
      <c r="L1073" s="32"/>
    </row>
    <row r="1074" spans="2:12" s="29" customFormat="1" x14ac:dyDescent="0.25">
      <c r="B1074" s="28"/>
      <c r="C1074"/>
      <c r="E1074" s="30"/>
      <c r="F1074" s="30"/>
      <c r="G1074" s="32"/>
      <c r="H1074" s="32"/>
      <c r="I1074" s="32"/>
      <c r="J1074" s="32"/>
      <c r="K1074" s="32"/>
      <c r="L1074" s="32"/>
    </row>
    <row r="1075" spans="2:12" s="29" customFormat="1" x14ac:dyDescent="0.25">
      <c r="B1075" s="28"/>
      <c r="C1075"/>
      <c r="E1075" s="30"/>
      <c r="F1075" s="30"/>
      <c r="G1075" s="32"/>
      <c r="H1075" s="32"/>
      <c r="I1075" s="32"/>
      <c r="J1075" s="32"/>
      <c r="K1075" s="32"/>
      <c r="L1075" s="32"/>
    </row>
    <row r="1076" spans="2:12" s="29" customFormat="1" x14ac:dyDescent="0.25">
      <c r="B1076" s="28"/>
      <c r="C1076"/>
      <c r="E1076" s="30"/>
      <c r="F1076" s="30"/>
      <c r="G1076" s="32"/>
      <c r="H1076" s="32"/>
      <c r="I1076" s="32"/>
      <c r="J1076" s="32"/>
      <c r="K1076" s="32"/>
      <c r="L1076" s="32"/>
    </row>
    <row r="1077" spans="2:12" s="29" customFormat="1" x14ac:dyDescent="0.25">
      <c r="B1077" s="28"/>
      <c r="C1077"/>
      <c r="E1077" s="30"/>
      <c r="F1077" s="30"/>
      <c r="G1077" s="32"/>
      <c r="H1077" s="32"/>
      <c r="I1077" s="32"/>
      <c r="J1077" s="32"/>
      <c r="K1077" s="32"/>
      <c r="L1077" s="32"/>
    </row>
    <row r="1078" spans="2:12" s="29" customFormat="1" x14ac:dyDescent="0.25">
      <c r="B1078" s="28"/>
      <c r="C1078"/>
      <c r="E1078" s="30"/>
      <c r="F1078" s="30"/>
      <c r="G1078" s="32"/>
      <c r="H1078" s="32"/>
      <c r="I1078" s="32"/>
      <c r="J1078" s="32"/>
      <c r="K1078" s="32"/>
      <c r="L1078" s="32"/>
    </row>
    <row r="1079" spans="2:12" s="29" customFormat="1" x14ac:dyDescent="0.25">
      <c r="B1079" s="28"/>
      <c r="C1079"/>
      <c r="E1079" s="30"/>
      <c r="F1079" s="30"/>
      <c r="G1079" s="32"/>
      <c r="H1079" s="32"/>
      <c r="I1079" s="32"/>
      <c r="J1079" s="32"/>
      <c r="K1079" s="32"/>
      <c r="L1079" s="32"/>
    </row>
    <row r="1080" spans="2:12" s="29" customFormat="1" x14ac:dyDescent="0.25">
      <c r="B1080" s="28"/>
      <c r="C1080"/>
      <c r="E1080" s="30"/>
      <c r="F1080" s="30"/>
      <c r="G1080" s="32"/>
      <c r="H1080" s="32"/>
      <c r="I1080" s="32"/>
      <c r="J1080" s="32"/>
      <c r="K1080" s="32"/>
      <c r="L1080" s="32"/>
    </row>
    <row r="1081" spans="2:12" s="29" customFormat="1" x14ac:dyDescent="0.25">
      <c r="B1081" s="28"/>
      <c r="C1081"/>
      <c r="E1081" s="30"/>
      <c r="F1081" s="30"/>
      <c r="G1081" s="32"/>
      <c r="H1081" s="32"/>
      <c r="I1081" s="32"/>
      <c r="J1081" s="32"/>
      <c r="K1081" s="32"/>
      <c r="L1081" s="32"/>
    </row>
    <row r="1082" spans="2:12" s="29" customFormat="1" x14ac:dyDescent="0.25">
      <c r="B1082" s="28"/>
      <c r="C1082"/>
      <c r="E1082" s="30"/>
      <c r="F1082" s="30"/>
      <c r="G1082" s="32"/>
      <c r="H1082" s="32"/>
      <c r="I1082" s="32"/>
      <c r="J1082" s="32"/>
      <c r="K1082" s="32"/>
      <c r="L1082" s="32"/>
    </row>
    <row r="1083" spans="2:12" s="29" customFormat="1" x14ac:dyDescent="0.25">
      <c r="B1083" s="28"/>
      <c r="C1083"/>
      <c r="E1083" s="30"/>
      <c r="F1083" s="30"/>
      <c r="G1083" s="32"/>
      <c r="H1083" s="32"/>
      <c r="I1083" s="32"/>
      <c r="J1083" s="32"/>
      <c r="K1083" s="32"/>
      <c r="L1083" s="32"/>
    </row>
    <row r="1084" spans="2:12" s="29" customFormat="1" x14ac:dyDescent="0.25">
      <c r="B1084" s="28"/>
      <c r="C1084"/>
      <c r="E1084" s="30"/>
      <c r="F1084" s="30"/>
      <c r="G1084" s="32"/>
      <c r="H1084" s="32"/>
      <c r="I1084" s="32"/>
      <c r="J1084" s="32"/>
      <c r="K1084" s="32"/>
      <c r="L1084" s="32"/>
    </row>
    <row r="1085" spans="2:12" s="29" customFormat="1" x14ac:dyDescent="0.25">
      <c r="B1085" s="28"/>
      <c r="C1085"/>
      <c r="E1085" s="30"/>
      <c r="F1085" s="30"/>
      <c r="G1085" s="32"/>
      <c r="H1085" s="32"/>
      <c r="I1085" s="32"/>
      <c r="J1085" s="32"/>
      <c r="K1085" s="32"/>
      <c r="L1085" s="32"/>
    </row>
    <row r="1086" spans="2:12" s="29" customFormat="1" x14ac:dyDescent="0.25">
      <c r="B1086" s="28"/>
      <c r="C1086"/>
      <c r="E1086" s="30"/>
      <c r="F1086" s="30"/>
      <c r="G1086" s="32"/>
      <c r="H1086" s="32"/>
      <c r="I1086" s="32"/>
      <c r="J1086" s="32"/>
      <c r="K1086" s="32"/>
      <c r="L1086" s="32"/>
    </row>
    <row r="1087" spans="2:12" s="29" customFormat="1" x14ac:dyDescent="0.25">
      <c r="B1087" s="28"/>
      <c r="C1087"/>
      <c r="E1087" s="30"/>
      <c r="F1087" s="30"/>
      <c r="G1087" s="32"/>
      <c r="H1087" s="32"/>
      <c r="I1087" s="32"/>
      <c r="J1087" s="32"/>
      <c r="K1087" s="32"/>
      <c r="L1087" s="32"/>
    </row>
    <row r="1088" spans="2:12" s="29" customFormat="1" x14ac:dyDescent="0.25">
      <c r="B1088" s="28"/>
      <c r="C1088"/>
      <c r="E1088" s="30"/>
      <c r="F1088" s="30"/>
      <c r="G1088" s="32"/>
      <c r="H1088" s="32"/>
      <c r="I1088" s="32"/>
      <c r="J1088" s="32"/>
      <c r="K1088" s="32"/>
      <c r="L1088" s="32"/>
    </row>
    <row r="1089" spans="2:12" s="29" customFormat="1" x14ac:dyDescent="0.25">
      <c r="B1089" s="28"/>
      <c r="C1089"/>
      <c r="E1089" s="30"/>
      <c r="F1089" s="30"/>
      <c r="G1089" s="32"/>
      <c r="H1089" s="32"/>
      <c r="I1089" s="32"/>
      <c r="J1089" s="32"/>
      <c r="K1089" s="32"/>
      <c r="L1089" s="32"/>
    </row>
    <row r="1090" spans="2:12" s="29" customFormat="1" x14ac:dyDescent="0.25">
      <c r="B1090" s="28"/>
      <c r="C1090"/>
      <c r="E1090" s="30"/>
      <c r="F1090" s="30"/>
      <c r="G1090" s="32"/>
      <c r="H1090" s="32"/>
      <c r="I1090" s="32"/>
      <c r="J1090" s="32"/>
      <c r="K1090" s="32"/>
      <c r="L1090" s="32"/>
    </row>
    <row r="1091" spans="2:12" s="29" customFormat="1" x14ac:dyDescent="0.25">
      <c r="B1091" s="28"/>
      <c r="C1091"/>
      <c r="E1091" s="30"/>
      <c r="F1091" s="30"/>
      <c r="G1091" s="32"/>
      <c r="H1091" s="32"/>
      <c r="I1091" s="32"/>
      <c r="J1091" s="32"/>
      <c r="K1091" s="32"/>
      <c r="L1091" s="32"/>
    </row>
    <row r="1092" spans="2:12" s="29" customFormat="1" x14ac:dyDescent="0.25">
      <c r="B1092" s="28"/>
      <c r="C1092"/>
      <c r="E1092" s="30"/>
      <c r="F1092" s="30"/>
      <c r="G1092" s="32"/>
      <c r="H1092" s="32"/>
      <c r="I1092" s="32"/>
      <c r="J1092" s="32"/>
      <c r="K1092" s="32"/>
      <c r="L1092" s="32"/>
    </row>
    <row r="1093" spans="2:12" s="29" customFormat="1" x14ac:dyDescent="0.25">
      <c r="B1093" s="28"/>
      <c r="C1093"/>
      <c r="E1093" s="30"/>
      <c r="F1093" s="30"/>
      <c r="G1093" s="32"/>
      <c r="H1093" s="32"/>
      <c r="I1093" s="32"/>
      <c r="J1093" s="32"/>
      <c r="K1093" s="32"/>
      <c r="L1093" s="32"/>
    </row>
    <row r="1094" spans="2:12" s="29" customFormat="1" x14ac:dyDescent="0.25">
      <c r="B1094" s="28"/>
      <c r="C1094"/>
      <c r="E1094" s="30"/>
      <c r="F1094" s="30"/>
      <c r="G1094" s="32"/>
      <c r="H1094" s="32"/>
      <c r="I1094" s="32"/>
      <c r="J1094" s="32"/>
      <c r="K1094" s="32"/>
      <c r="L1094" s="32"/>
    </row>
    <row r="1095" spans="2:12" s="29" customFormat="1" x14ac:dyDescent="0.25">
      <c r="B1095" s="28"/>
      <c r="C1095"/>
      <c r="E1095" s="30"/>
      <c r="F1095" s="30"/>
      <c r="G1095" s="32"/>
      <c r="H1095" s="32"/>
      <c r="I1095" s="32"/>
      <c r="J1095" s="32"/>
      <c r="K1095" s="32"/>
      <c r="L1095" s="32"/>
    </row>
    <row r="1096" spans="2:12" s="29" customFormat="1" x14ac:dyDescent="0.25">
      <c r="B1096" s="28"/>
      <c r="C1096"/>
      <c r="E1096" s="30"/>
      <c r="F1096" s="30"/>
      <c r="G1096" s="32"/>
      <c r="H1096" s="32"/>
      <c r="I1096" s="32"/>
      <c r="J1096" s="32"/>
      <c r="K1096" s="32"/>
      <c r="L1096" s="32"/>
    </row>
    <row r="1097" spans="2:12" s="29" customFormat="1" x14ac:dyDescent="0.25">
      <c r="B1097" s="28"/>
      <c r="C1097"/>
      <c r="E1097" s="30"/>
      <c r="F1097" s="30"/>
      <c r="G1097" s="32"/>
      <c r="H1097" s="32"/>
      <c r="I1097" s="32"/>
      <c r="J1097" s="32"/>
      <c r="K1097" s="32"/>
      <c r="L1097" s="32"/>
    </row>
    <row r="1098" spans="2:12" s="29" customFormat="1" x14ac:dyDescent="0.25">
      <c r="B1098" s="28"/>
      <c r="C1098"/>
      <c r="E1098" s="30"/>
      <c r="F1098" s="30"/>
      <c r="G1098" s="32"/>
      <c r="H1098" s="32"/>
      <c r="I1098" s="32"/>
      <c r="J1098" s="32"/>
      <c r="K1098" s="32"/>
      <c r="L1098" s="32"/>
    </row>
    <row r="1099" spans="2:12" s="29" customFormat="1" x14ac:dyDescent="0.25">
      <c r="B1099" s="28"/>
      <c r="C1099"/>
      <c r="E1099" s="30"/>
      <c r="F1099" s="30"/>
      <c r="G1099" s="32"/>
      <c r="H1099" s="32"/>
      <c r="I1099" s="32"/>
      <c r="J1099" s="32"/>
      <c r="K1099" s="32"/>
      <c r="L1099" s="32"/>
    </row>
    <row r="1100" spans="2:12" s="29" customFormat="1" x14ac:dyDescent="0.25">
      <c r="B1100" s="28"/>
      <c r="C1100"/>
      <c r="E1100" s="30"/>
      <c r="F1100" s="30"/>
      <c r="G1100" s="32"/>
      <c r="H1100" s="32"/>
      <c r="I1100" s="32"/>
      <c r="J1100" s="32"/>
      <c r="K1100" s="32"/>
      <c r="L1100" s="32"/>
    </row>
    <row r="1101" spans="2:12" s="29" customFormat="1" x14ac:dyDescent="0.25">
      <c r="B1101" s="28"/>
      <c r="C1101"/>
      <c r="E1101" s="30"/>
      <c r="F1101" s="30"/>
      <c r="G1101" s="32"/>
      <c r="H1101" s="32"/>
      <c r="I1101" s="32"/>
      <c r="J1101" s="32"/>
      <c r="K1101" s="32"/>
      <c r="L1101" s="32"/>
    </row>
    <row r="1102" spans="2:12" s="29" customFormat="1" x14ac:dyDescent="0.25">
      <c r="B1102" s="28"/>
      <c r="C1102"/>
      <c r="E1102" s="30"/>
      <c r="F1102" s="30"/>
      <c r="G1102" s="32"/>
      <c r="H1102" s="32"/>
      <c r="I1102" s="32"/>
      <c r="J1102" s="32"/>
      <c r="K1102" s="32"/>
      <c r="L1102" s="32"/>
    </row>
    <row r="1103" spans="2:12" s="29" customFormat="1" x14ac:dyDescent="0.25">
      <c r="B1103" s="28"/>
      <c r="C1103"/>
      <c r="E1103" s="30"/>
      <c r="F1103" s="30"/>
      <c r="G1103" s="32"/>
      <c r="H1103" s="32"/>
      <c r="I1103" s="32"/>
      <c r="J1103" s="32"/>
      <c r="K1103" s="32"/>
      <c r="L1103" s="32"/>
    </row>
    <row r="1104" spans="2:12" s="29" customFormat="1" x14ac:dyDescent="0.25">
      <c r="B1104" s="28"/>
      <c r="C1104"/>
      <c r="E1104" s="30"/>
      <c r="F1104" s="30"/>
      <c r="G1104" s="32"/>
      <c r="H1104" s="32"/>
      <c r="I1104" s="32"/>
      <c r="J1104" s="32"/>
      <c r="K1104" s="32"/>
      <c r="L1104" s="32"/>
    </row>
    <row r="1105" spans="2:12" s="29" customFormat="1" x14ac:dyDescent="0.25">
      <c r="B1105" s="28"/>
      <c r="C1105"/>
      <c r="E1105" s="30"/>
      <c r="F1105" s="30"/>
      <c r="G1105" s="32"/>
      <c r="H1105" s="32"/>
      <c r="I1105" s="32"/>
      <c r="J1105" s="32"/>
      <c r="K1105" s="32"/>
      <c r="L1105" s="32"/>
    </row>
    <row r="1106" spans="2:12" s="29" customFormat="1" x14ac:dyDescent="0.25">
      <c r="B1106" s="28"/>
      <c r="C1106"/>
      <c r="E1106" s="30"/>
      <c r="F1106" s="30"/>
      <c r="G1106" s="32"/>
      <c r="H1106" s="32"/>
      <c r="I1106" s="32"/>
      <c r="J1106" s="32"/>
      <c r="K1106" s="32"/>
      <c r="L1106" s="32"/>
    </row>
    <row r="1107" spans="2:12" s="29" customFormat="1" x14ac:dyDescent="0.25">
      <c r="B1107" s="28"/>
      <c r="C1107"/>
      <c r="E1107" s="30"/>
      <c r="F1107" s="30"/>
      <c r="G1107" s="32"/>
      <c r="H1107" s="32"/>
      <c r="I1107" s="32"/>
      <c r="J1107" s="32"/>
      <c r="K1107" s="32"/>
      <c r="L1107" s="32"/>
    </row>
    <row r="1108" spans="2:12" s="29" customFormat="1" x14ac:dyDescent="0.25">
      <c r="B1108" s="28"/>
      <c r="C1108"/>
      <c r="E1108" s="30"/>
      <c r="F1108" s="30"/>
      <c r="G1108" s="32"/>
      <c r="H1108" s="32"/>
      <c r="I1108" s="32"/>
      <c r="J1108" s="32"/>
      <c r="K1108" s="32"/>
      <c r="L1108" s="32"/>
    </row>
    <row r="1109" spans="2:12" s="29" customFormat="1" x14ac:dyDescent="0.25">
      <c r="B1109" s="28"/>
      <c r="C1109"/>
      <c r="E1109" s="30"/>
      <c r="F1109" s="30"/>
      <c r="G1109" s="32"/>
      <c r="H1109" s="32"/>
      <c r="I1109" s="32"/>
      <c r="J1109" s="32"/>
      <c r="K1109" s="32"/>
      <c r="L1109" s="32"/>
    </row>
    <row r="1110" spans="2:12" s="29" customFormat="1" x14ac:dyDescent="0.25">
      <c r="B1110" s="28"/>
      <c r="C1110"/>
      <c r="E1110" s="30"/>
      <c r="F1110" s="30"/>
      <c r="G1110" s="32"/>
      <c r="H1110" s="32"/>
      <c r="I1110" s="32"/>
      <c r="J1110" s="32"/>
      <c r="K1110" s="32"/>
      <c r="L1110" s="32"/>
    </row>
    <row r="1111" spans="2:12" s="29" customFormat="1" x14ac:dyDescent="0.25">
      <c r="B1111" s="28"/>
      <c r="C1111"/>
      <c r="E1111" s="30"/>
      <c r="F1111" s="30"/>
      <c r="G1111" s="32"/>
      <c r="H1111" s="32"/>
      <c r="I1111" s="32"/>
      <c r="J1111" s="32"/>
      <c r="K1111" s="32"/>
      <c r="L1111" s="32"/>
    </row>
    <row r="1112" spans="2:12" s="29" customFormat="1" x14ac:dyDescent="0.25">
      <c r="B1112" s="28"/>
      <c r="C1112"/>
      <c r="E1112" s="30"/>
      <c r="F1112" s="30"/>
      <c r="G1112" s="32"/>
      <c r="H1112" s="32"/>
      <c r="I1112" s="32"/>
      <c r="J1112" s="32"/>
      <c r="K1112" s="32"/>
      <c r="L1112" s="32"/>
    </row>
    <row r="1113" spans="2:12" s="29" customFormat="1" x14ac:dyDescent="0.25">
      <c r="B1113" s="28"/>
      <c r="C1113"/>
      <c r="E1113" s="30"/>
      <c r="F1113" s="30"/>
      <c r="G1113" s="32"/>
      <c r="H1113" s="32"/>
      <c r="I1113" s="32"/>
      <c r="J1113" s="32"/>
      <c r="K1113" s="32"/>
      <c r="L1113" s="32"/>
    </row>
    <row r="1114" spans="2:12" s="29" customFormat="1" x14ac:dyDescent="0.25">
      <c r="B1114" s="28"/>
      <c r="C1114"/>
      <c r="E1114" s="30"/>
      <c r="F1114" s="30"/>
      <c r="G1114" s="32"/>
      <c r="H1114" s="32"/>
      <c r="I1114" s="32"/>
      <c r="J1114" s="32"/>
      <c r="K1114" s="32"/>
      <c r="L1114" s="32"/>
    </row>
    <row r="1115" spans="2:12" s="29" customFormat="1" x14ac:dyDescent="0.25">
      <c r="B1115" s="28"/>
      <c r="C1115"/>
      <c r="E1115" s="30"/>
      <c r="F1115" s="30"/>
      <c r="G1115" s="32"/>
      <c r="H1115" s="32"/>
      <c r="I1115" s="32"/>
      <c r="J1115" s="32"/>
      <c r="K1115" s="32"/>
      <c r="L1115" s="32"/>
    </row>
    <row r="1116" spans="2:12" s="29" customFormat="1" x14ac:dyDescent="0.25">
      <c r="B1116" s="28"/>
      <c r="C1116"/>
      <c r="E1116" s="30"/>
      <c r="F1116" s="30"/>
      <c r="G1116" s="32"/>
      <c r="H1116" s="32"/>
      <c r="I1116" s="32"/>
      <c r="J1116" s="32"/>
      <c r="K1116" s="32"/>
      <c r="L1116" s="32"/>
    </row>
    <row r="1117" spans="2:12" s="29" customFormat="1" x14ac:dyDescent="0.25">
      <c r="B1117" s="28"/>
      <c r="C1117"/>
      <c r="E1117" s="30"/>
      <c r="F1117" s="30"/>
      <c r="G1117" s="32"/>
      <c r="H1117" s="32"/>
      <c r="I1117" s="32"/>
      <c r="J1117" s="32"/>
      <c r="K1117" s="32"/>
      <c r="L1117" s="32"/>
    </row>
    <row r="1118" spans="2:12" s="29" customFormat="1" x14ac:dyDescent="0.25">
      <c r="B1118" s="28"/>
      <c r="C1118"/>
      <c r="E1118" s="30"/>
      <c r="F1118" s="30"/>
      <c r="G1118" s="32"/>
      <c r="H1118" s="32"/>
      <c r="I1118" s="32"/>
      <c r="J1118" s="32"/>
      <c r="K1118" s="32"/>
      <c r="L1118" s="32"/>
    </row>
    <row r="1119" spans="2:12" s="29" customFormat="1" x14ac:dyDescent="0.25">
      <c r="B1119" s="28"/>
      <c r="C1119"/>
      <c r="E1119" s="30"/>
      <c r="F1119" s="30"/>
      <c r="G1119" s="32"/>
      <c r="H1119" s="32"/>
      <c r="I1119" s="32"/>
      <c r="J1119" s="32"/>
      <c r="K1119" s="32"/>
      <c r="L1119" s="32"/>
    </row>
    <row r="1120" spans="2:12" s="29" customFormat="1" x14ac:dyDescent="0.25">
      <c r="B1120" s="28"/>
      <c r="C1120"/>
      <c r="E1120" s="30"/>
      <c r="F1120" s="30"/>
      <c r="G1120" s="32"/>
      <c r="H1120" s="32"/>
      <c r="I1120" s="32"/>
      <c r="J1120" s="32"/>
      <c r="K1120" s="32"/>
      <c r="L1120" s="32"/>
    </row>
    <row r="1121" spans="2:12" s="29" customFormat="1" x14ac:dyDescent="0.25">
      <c r="B1121" s="28"/>
      <c r="C1121"/>
      <c r="E1121" s="30"/>
      <c r="F1121" s="30"/>
      <c r="G1121" s="32"/>
      <c r="H1121" s="32"/>
      <c r="I1121" s="32"/>
      <c r="J1121" s="32"/>
      <c r="K1121" s="32"/>
      <c r="L1121" s="32"/>
    </row>
    <row r="1122" spans="2:12" s="29" customFormat="1" x14ac:dyDescent="0.25">
      <c r="B1122" s="28"/>
      <c r="C1122"/>
      <c r="E1122" s="30"/>
      <c r="F1122" s="30"/>
      <c r="G1122" s="32"/>
      <c r="H1122" s="32"/>
      <c r="I1122" s="32"/>
      <c r="J1122" s="32"/>
      <c r="K1122" s="32"/>
      <c r="L1122" s="32"/>
    </row>
    <row r="1123" spans="2:12" s="29" customFormat="1" x14ac:dyDescent="0.25">
      <c r="B1123" s="28"/>
      <c r="C1123"/>
      <c r="E1123" s="30"/>
      <c r="F1123" s="30"/>
      <c r="G1123" s="32"/>
      <c r="H1123" s="32"/>
      <c r="I1123" s="32"/>
      <c r="J1123" s="32"/>
      <c r="K1123" s="32"/>
      <c r="L1123" s="32"/>
    </row>
    <row r="1124" spans="2:12" s="29" customFormat="1" x14ac:dyDescent="0.25">
      <c r="B1124" s="28"/>
      <c r="C1124"/>
      <c r="E1124" s="30"/>
      <c r="F1124" s="30"/>
      <c r="G1124" s="32"/>
      <c r="H1124" s="32"/>
      <c r="I1124" s="32"/>
      <c r="J1124" s="32"/>
      <c r="K1124" s="32"/>
      <c r="L1124" s="32"/>
    </row>
    <row r="1125" spans="2:12" s="29" customFormat="1" x14ac:dyDescent="0.25">
      <c r="B1125" s="28"/>
      <c r="C1125"/>
      <c r="E1125" s="30"/>
      <c r="F1125" s="30"/>
      <c r="G1125" s="32"/>
      <c r="H1125" s="32"/>
      <c r="I1125" s="32"/>
      <c r="J1125" s="32"/>
      <c r="K1125" s="32"/>
      <c r="L1125" s="32"/>
    </row>
    <row r="1126" spans="2:12" s="29" customFormat="1" x14ac:dyDescent="0.25">
      <c r="B1126" s="28"/>
      <c r="C1126"/>
      <c r="E1126" s="30"/>
      <c r="F1126" s="30"/>
      <c r="G1126" s="32"/>
      <c r="H1126" s="32"/>
      <c r="I1126" s="32"/>
      <c r="J1126" s="32"/>
      <c r="K1126" s="32"/>
      <c r="L1126" s="32"/>
    </row>
    <row r="1127" spans="2:12" s="29" customFormat="1" x14ac:dyDescent="0.25">
      <c r="B1127" s="28"/>
      <c r="C1127"/>
      <c r="E1127" s="30"/>
      <c r="F1127" s="30"/>
      <c r="G1127" s="32"/>
      <c r="H1127" s="32"/>
      <c r="I1127" s="32"/>
      <c r="J1127" s="32"/>
      <c r="K1127" s="32"/>
      <c r="L1127" s="32"/>
    </row>
    <row r="1128" spans="2:12" s="29" customFormat="1" x14ac:dyDescent="0.25">
      <c r="B1128" s="28"/>
      <c r="C1128"/>
      <c r="E1128" s="30"/>
      <c r="F1128" s="30"/>
      <c r="G1128" s="32"/>
      <c r="H1128" s="32"/>
      <c r="I1128" s="32"/>
      <c r="J1128" s="32"/>
      <c r="K1128" s="32"/>
      <c r="L1128" s="32"/>
    </row>
    <row r="1129" spans="2:12" s="29" customFormat="1" x14ac:dyDescent="0.25">
      <c r="B1129" s="28"/>
      <c r="C1129"/>
      <c r="E1129" s="30"/>
      <c r="F1129" s="30"/>
      <c r="G1129" s="32"/>
      <c r="H1129" s="32"/>
      <c r="I1129" s="32"/>
      <c r="J1129" s="32"/>
      <c r="K1129" s="32"/>
      <c r="L1129" s="32"/>
    </row>
    <row r="1130" spans="2:12" s="29" customFormat="1" x14ac:dyDescent="0.25">
      <c r="B1130" s="28"/>
      <c r="C1130"/>
      <c r="E1130" s="30"/>
      <c r="F1130" s="30"/>
      <c r="G1130" s="32"/>
      <c r="H1130" s="32"/>
      <c r="I1130" s="32"/>
      <c r="J1130" s="32"/>
      <c r="K1130" s="32"/>
      <c r="L1130" s="32"/>
    </row>
    <row r="1131" spans="2:12" s="29" customFormat="1" x14ac:dyDescent="0.25">
      <c r="B1131" s="28"/>
      <c r="C1131"/>
      <c r="E1131" s="30"/>
      <c r="F1131" s="30"/>
      <c r="G1131" s="32"/>
      <c r="H1131" s="32"/>
      <c r="I1131" s="32"/>
      <c r="J1131" s="32"/>
      <c r="K1131" s="32"/>
      <c r="L1131" s="32"/>
    </row>
    <row r="1132" spans="2:12" s="29" customFormat="1" x14ac:dyDescent="0.25">
      <c r="B1132" s="28"/>
      <c r="C1132"/>
      <c r="E1132" s="30"/>
      <c r="F1132" s="30"/>
      <c r="G1132" s="32"/>
      <c r="H1132" s="32"/>
      <c r="I1132" s="32"/>
      <c r="J1132" s="32"/>
      <c r="K1132" s="32"/>
      <c r="L1132" s="32"/>
    </row>
    <row r="1133" spans="2:12" s="29" customFormat="1" x14ac:dyDescent="0.25">
      <c r="B1133" s="28"/>
      <c r="C1133"/>
      <c r="E1133" s="30"/>
      <c r="F1133" s="30"/>
      <c r="G1133" s="32"/>
      <c r="H1133" s="32"/>
      <c r="I1133" s="32"/>
      <c r="J1133" s="32"/>
      <c r="K1133" s="32"/>
      <c r="L1133" s="32"/>
    </row>
    <row r="1134" spans="2:12" s="29" customFormat="1" x14ac:dyDescent="0.25">
      <c r="B1134" s="28"/>
      <c r="C1134"/>
      <c r="E1134" s="30"/>
      <c r="F1134" s="30"/>
      <c r="G1134" s="32"/>
      <c r="H1134" s="32"/>
      <c r="I1134" s="32"/>
      <c r="J1134" s="32"/>
      <c r="K1134" s="32"/>
      <c r="L1134" s="32"/>
    </row>
    <row r="1135" spans="2:12" s="29" customFormat="1" x14ac:dyDescent="0.25">
      <c r="B1135" s="28"/>
      <c r="C1135"/>
      <c r="E1135" s="30"/>
      <c r="F1135" s="30"/>
      <c r="G1135" s="32"/>
      <c r="H1135" s="32"/>
      <c r="I1135" s="32"/>
      <c r="J1135" s="32"/>
      <c r="K1135" s="32"/>
      <c r="L1135" s="32"/>
    </row>
    <row r="1136" spans="2:12" s="29" customFormat="1" x14ac:dyDescent="0.25">
      <c r="B1136" s="28"/>
      <c r="C1136"/>
      <c r="E1136" s="30"/>
      <c r="F1136" s="30"/>
      <c r="G1136" s="32"/>
      <c r="H1136" s="32"/>
      <c r="I1136" s="32"/>
      <c r="J1136" s="32"/>
      <c r="K1136" s="32"/>
      <c r="L1136" s="32"/>
    </row>
    <row r="1137" spans="2:12" s="29" customFormat="1" x14ac:dyDescent="0.25">
      <c r="B1137" s="28"/>
      <c r="C1137"/>
      <c r="E1137" s="30"/>
      <c r="F1137" s="30"/>
      <c r="G1137" s="32"/>
      <c r="H1137" s="32"/>
      <c r="I1137" s="32"/>
      <c r="J1137" s="32"/>
      <c r="K1137" s="32"/>
      <c r="L1137" s="32"/>
    </row>
    <row r="1138" spans="2:12" s="29" customFormat="1" x14ac:dyDescent="0.25">
      <c r="B1138" s="28"/>
      <c r="C1138"/>
      <c r="E1138" s="30"/>
      <c r="F1138" s="30"/>
      <c r="G1138" s="32"/>
      <c r="H1138" s="32"/>
      <c r="I1138" s="32"/>
      <c r="J1138" s="32"/>
      <c r="K1138" s="32"/>
      <c r="L1138" s="32"/>
    </row>
    <row r="1139" spans="2:12" s="29" customFormat="1" x14ac:dyDescent="0.25">
      <c r="B1139" s="28"/>
      <c r="C1139"/>
      <c r="E1139" s="30"/>
      <c r="F1139" s="30"/>
      <c r="G1139" s="32"/>
      <c r="H1139" s="32"/>
      <c r="I1139" s="32"/>
      <c r="J1139" s="32"/>
      <c r="K1139" s="32"/>
      <c r="L1139" s="32"/>
    </row>
    <row r="1140" spans="2:12" s="29" customFormat="1" x14ac:dyDescent="0.25">
      <c r="B1140" s="28"/>
      <c r="C1140"/>
      <c r="E1140" s="30"/>
      <c r="F1140" s="30"/>
      <c r="G1140" s="32"/>
      <c r="H1140" s="32"/>
      <c r="I1140" s="32"/>
      <c r="J1140" s="32"/>
      <c r="K1140" s="32"/>
      <c r="L1140" s="32"/>
    </row>
    <row r="1141" spans="2:12" s="29" customFormat="1" x14ac:dyDescent="0.25">
      <c r="B1141" s="28"/>
      <c r="C1141"/>
      <c r="E1141" s="30"/>
      <c r="F1141" s="30"/>
      <c r="G1141" s="32"/>
      <c r="H1141" s="32"/>
      <c r="I1141" s="32"/>
      <c r="J1141" s="32"/>
      <c r="K1141" s="32"/>
      <c r="L1141" s="32"/>
    </row>
    <row r="1142" spans="2:12" s="29" customFormat="1" x14ac:dyDescent="0.25">
      <c r="B1142" s="28"/>
      <c r="C1142"/>
      <c r="E1142" s="30"/>
      <c r="F1142" s="30"/>
      <c r="G1142" s="32"/>
      <c r="H1142" s="32"/>
      <c r="I1142" s="32"/>
      <c r="J1142" s="32"/>
      <c r="K1142" s="32"/>
      <c r="L1142" s="32"/>
    </row>
    <row r="1143" spans="2:12" s="29" customFormat="1" x14ac:dyDescent="0.25">
      <c r="B1143" s="28"/>
      <c r="C1143"/>
      <c r="E1143" s="30"/>
      <c r="F1143" s="30"/>
      <c r="G1143" s="32"/>
      <c r="H1143" s="32"/>
      <c r="I1143" s="32"/>
      <c r="J1143" s="32"/>
      <c r="K1143" s="32"/>
      <c r="L1143" s="32"/>
    </row>
    <row r="1144" spans="2:12" s="29" customFormat="1" x14ac:dyDescent="0.25">
      <c r="B1144" s="28"/>
      <c r="C1144"/>
      <c r="E1144" s="30"/>
      <c r="F1144" s="30"/>
      <c r="G1144" s="32"/>
      <c r="H1144" s="32"/>
      <c r="I1144" s="32"/>
      <c r="J1144" s="32"/>
      <c r="K1144" s="32"/>
      <c r="L1144" s="32"/>
    </row>
    <row r="1145" spans="2:12" s="29" customFormat="1" x14ac:dyDescent="0.25">
      <c r="B1145" s="28"/>
      <c r="C1145"/>
      <c r="E1145" s="30"/>
      <c r="F1145" s="30"/>
      <c r="G1145" s="32"/>
      <c r="H1145" s="32"/>
      <c r="I1145" s="32"/>
      <c r="J1145" s="32"/>
      <c r="K1145" s="32"/>
      <c r="L1145" s="32"/>
    </row>
    <row r="1146" spans="2:12" s="29" customFormat="1" x14ac:dyDescent="0.25">
      <c r="B1146" s="28"/>
      <c r="C1146"/>
      <c r="E1146" s="30"/>
      <c r="F1146" s="30"/>
      <c r="G1146" s="32"/>
      <c r="H1146" s="32"/>
      <c r="I1146" s="32"/>
      <c r="J1146" s="32"/>
      <c r="K1146" s="32"/>
      <c r="L1146" s="32"/>
    </row>
    <row r="1147" spans="2:12" s="29" customFormat="1" x14ac:dyDescent="0.25">
      <c r="B1147" s="28"/>
      <c r="C1147"/>
      <c r="E1147" s="30"/>
      <c r="F1147" s="30"/>
      <c r="G1147" s="32"/>
      <c r="H1147" s="32"/>
      <c r="I1147" s="32"/>
      <c r="J1147" s="32"/>
      <c r="K1147" s="32"/>
      <c r="L1147" s="32"/>
    </row>
    <row r="1148" spans="2:12" s="29" customFormat="1" x14ac:dyDescent="0.25">
      <c r="B1148" s="28"/>
      <c r="C1148"/>
      <c r="E1148" s="30"/>
      <c r="F1148" s="30"/>
      <c r="G1148" s="32"/>
      <c r="H1148" s="32"/>
      <c r="I1148" s="32"/>
      <c r="J1148" s="32"/>
      <c r="K1148" s="32"/>
      <c r="L1148" s="32"/>
    </row>
    <row r="1149" spans="2:12" s="29" customFormat="1" x14ac:dyDescent="0.25">
      <c r="B1149" s="28"/>
      <c r="C1149"/>
      <c r="E1149" s="30"/>
      <c r="F1149" s="30"/>
      <c r="G1149" s="32"/>
      <c r="H1149" s="32"/>
      <c r="I1149" s="32"/>
      <c r="J1149" s="32"/>
      <c r="K1149" s="32"/>
      <c r="L1149" s="32"/>
    </row>
    <row r="1150" spans="2:12" s="29" customFormat="1" x14ac:dyDescent="0.25">
      <c r="B1150" s="28"/>
      <c r="C1150"/>
      <c r="E1150" s="30"/>
      <c r="F1150" s="30"/>
      <c r="G1150" s="32"/>
      <c r="H1150" s="32"/>
      <c r="I1150" s="32"/>
      <c r="J1150" s="32"/>
      <c r="K1150" s="32"/>
      <c r="L1150" s="32"/>
    </row>
    <row r="1151" spans="2:12" s="29" customFormat="1" x14ac:dyDescent="0.25">
      <c r="B1151" s="28"/>
      <c r="C1151"/>
      <c r="E1151" s="30"/>
      <c r="F1151" s="30"/>
      <c r="G1151" s="32"/>
      <c r="H1151" s="32"/>
      <c r="I1151" s="32"/>
      <c r="J1151" s="32"/>
      <c r="K1151" s="32"/>
      <c r="L1151" s="32"/>
    </row>
    <row r="1152" spans="2:12" s="29" customFormat="1" x14ac:dyDescent="0.25">
      <c r="B1152" s="28"/>
      <c r="C1152"/>
      <c r="E1152" s="30"/>
      <c r="F1152" s="30"/>
      <c r="G1152" s="32"/>
      <c r="H1152" s="32"/>
      <c r="I1152" s="32"/>
      <c r="J1152" s="32"/>
      <c r="K1152" s="32"/>
      <c r="L1152" s="32"/>
    </row>
    <row r="1153" spans="2:12" s="29" customFormat="1" x14ac:dyDescent="0.25">
      <c r="B1153" s="28"/>
      <c r="C1153"/>
      <c r="E1153" s="30"/>
      <c r="F1153" s="30"/>
      <c r="G1153" s="32"/>
      <c r="H1153" s="32"/>
      <c r="I1153" s="32"/>
      <c r="J1153" s="32"/>
      <c r="K1153" s="32"/>
      <c r="L1153" s="32"/>
    </row>
    <row r="1154" spans="2:12" s="29" customFormat="1" x14ac:dyDescent="0.25">
      <c r="B1154" s="28"/>
      <c r="C1154"/>
      <c r="E1154" s="30"/>
      <c r="F1154" s="30"/>
      <c r="G1154" s="32"/>
      <c r="H1154" s="32"/>
      <c r="I1154" s="32"/>
      <c r="J1154" s="32"/>
      <c r="K1154" s="32"/>
      <c r="L1154" s="32"/>
    </row>
    <row r="1155" spans="2:12" s="29" customFormat="1" x14ac:dyDescent="0.25">
      <c r="B1155" s="28"/>
      <c r="C1155"/>
      <c r="E1155" s="30"/>
      <c r="F1155" s="30"/>
      <c r="G1155" s="32"/>
      <c r="H1155" s="32"/>
      <c r="I1155" s="32"/>
      <c r="J1155" s="32"/>
      <c r="K1155" s="32"/>
      <c r="L1155" s="32"/>
    </row>
    <row r="1156" spans="2:12" s="29" customFormat="1" x14ac:dyDescent="0.25">
      <c r="B1156" s="28"/>
      <c r="C1156"/>
      <c r="E1156" s="30"/>
      <c r="F1156" s="30"/>
      <c r="G1156" s="32"/>
      <c r="H1156" s="32"/>
      <c r="I1156" s="32"/>
      <c r="J1156" s="32"/>
      <c r="K1156" s="32"/>
      <c r="L1156" s="32"/>
    </row>
    <row r="1157" spans="2:12" s="29" customFormat="1" x14ac:dyDescent="0.25">
      <c r="B1157" s="28"/>
      <c r="C1157"/>
      <c r="E1157" s="30"/>
      <c r="F1157" s="30"/>
      <c r="G1157" s="32"/>
      <c r="H1157" s="32"/>
      <c r="I1157" s="32"/>
      <c r="J1157" s="32"/>
      <c r="K1157" s="32"/>
      <c r="L1157" s="32"/>
    </row>
    <row r="1158" spans="2:12" s="29" customFormat="1" x14ac:dyDescent="0.25">
      <c r="B1158" s="28"/>
      <c r="C1158"/>
      <c r="E1158" s="30"/>
      <c r="F1158" s="30"/>
      <c r="G1158" s="32"/>
      <c r="H1158" s="32"/>
      <c r="I1158" s="32"/>
      <c r="J1158" s="32"/>
      <c r="K1158" s="32"/>
      <c r="L1158" s="32"/>
    </row>
    <row r="1159" spans="2:12" s="29" customFormat="1" x14ac:dyDescent="0.25">
      <c r="B1159" s="28"/>
      <c r="C1159"/>
      <c r="E1159" s="30"/>
      <c r="F1159" s="30"/>
      <c r="G1159" s="32"/>
      <c r="H1159" s="32"/>
      <c r="I1159" s="32"/>
      <c r="J1159" s="32"/>
      <c r="K1159" s="32"/>
      <c r="L1159" s="32"/>
    </row>
    <row r="1160" spans="2:12" s="29" customFormat="1" x14ac:dyDescent="0.25">
      <c r="B1160" s="28"/>
      <c r="C1160"/>
      <c r="E1160" s="30"/>
      <c r="F1160" s="30"/>
      <c r="G1160" s="32"/>
      <c r="H1160" s="32"/>
      <c r="I1160" s="32"/>
      <c r="J1160" s="32"/>
      <c r="K1160" s="32"/>
      <c r="L1160" s="32"/>
    </row>
    <row r="1161" spans="2:12" s="29" customFormat="1" x14ac:dyDescent="0.25">
      <c r="B1161" s="28"/>
      <c r="C1161"/>
      <c r="E1161" s="30"/>
      <c r="F1161" s="30"/>
      <c r="G1161" s="32"/>
      <c r="H1161" s="32"/>
      <c r="I1161" s="32"/>
      <c r="J1161" s="32"/>
      <c r="K1161" s="32"/>
      <c r="L1161" s="32"/>
    </row>
    <row r="1162" spans="2:12" s="29" customFormat="1" x14ac:dyDescent="0.25">
      <c r="B1162" s="28"/>
      <c r="C1162"/>
      <c r="E1162" s="30"/>
      <c r="F1162" s="30"/>
      <c r="G1162" s="32"/>
      <c r="H1162" s="32"/>
      <c r="I1162" s="32"/>
      <c r="J1162" s="32"/>
      <c r="K1162" s="32"/>
      <c r="L1162" s="32"/>
    </row>
    <row r="1163" spans="2:12" s="29" customFormat="1" x14ac:dyDescent="0.25">
      <c r="B1163" s="28"/>
      <c r="C1163"/>
      <c r="E1163" s="30"/>
      <c r="F1163" s="30"/>
      <c r="G1163" s="32"/>
      <c r="H1163" s="32"/>
      <c r="I1163" s="32"/>
      <c r="J1163" s="32"/>
      <c r="K1163" s="32"/>
      <c r="L1163" s="32"/>
    </row>
    <row r="1164" spans="2:12" s="29" customFormat="1" x14ac:dyDescent="0.25">
      <c r="B1164" s="28"/>
      <c r="C1164"/>
      <c r="E1164" s="30"/>
      <c r="F1164" s="30"/>
      <c r="G1164" s="32"/>
      <c r="H1164" s="32"/>
      <c r="I1164" s="32"/>
      <c r="J1164" s="32"/>
      <c r="K1164" s="32"/>
      <c r="L1164" s="32"/>
    </row>
    <row r="1165" spans="2:12" s="29" customFormat="1" x14ac:dyDescent="0.25">
      <c r="B1165" s="28"/>
      <c r="C1165"/>
      <c r="E1165" s="30"/>
      <c r="F1165" s="30"/>
      <c r="G1165" s="32"/>
      <c r="H1165" s="32"/>
      <c r="I1165" s="32"/>
      <c r="J1165" s="32"/>
      <c r="K1165" s="32"/>
      <c r="L1165" s="32"/>
    </row>
    <row r="1166" spans="2:12" s="29" customFormat="1" x14ac:dyDescent="0.25">
      <c r="B1166" s="28"/>
      <c r="C1166"/>
      <c r="E1166" s="30"/>
      <c r="F1166" s="30"/>
      <c r="G1166" s="32"/>
      <c r="H1166" s="32"/>
      <c r="I1166" s="32"/>
      <c r="J1166" s="32"/>
      <c r="K1166" s="32"/>
      <c r="L1166" s="32"/>
    </row>
    <row r="1167" spans="2:12" s="29" customFormat="1" x14ac:dyDescent="0.25">
      <c r="B1167" s="28"/>
      <c r="C1167"/>
      <c r="E1167" s="30"/>
      <c r="F1167" s="30"/>
      <c r="G1167" s="32"/>
      <c r="H1167" s="32"/>
      <c r="I1167" s="32"/>
      <c r="J1167" s="32"/>
      <c r="K1167" s="32"/>
      <c r="L1167" s="32"/>
    </row>
    <row r="1168" spans="2:12" s="29" customFormat="1" x14ac:dyDescent="0.25">
      <c r="B1168" s="28"/>
      <c r="C1168"/>
      <c r="E1168" s="30"/>
      <c r="F1168" s="30"/>
      <c r="G1168" s="32"/>
      <c r="H1168" s="32"/>
      <c r="I1168" s="32"/>
      <c r="J1168" s="32"/>
      <c r="K1168" s="32"/>
      <c r="L1168" s="32"/>
    </row>
    <row r="1169" spans="2:12" s="29" customFormat="1" x14ac:dyDescent="0.25">
      <c r="B1169" s="28"/>
      <c r="C1169"/>
      <c r="E1169" s="30"/>
      <c r="F1169" s="30"/>
      <c r="G1169" s="32"/>
      <c r="H1169" s="32"/>
      <c r="I1169" s="32"/>
      <c r="J1169" s="32"/>
      <c r="K1169" s="32"/>
      <c r="L1169" s="32"/>
    </row>
    <row r="1170" spans="2:12" s="29" customFormat="1" x14ac:dyDescent="0.25">
      <c r="B1170" s="28"/>
      <c r="C1170"/>
      <c r="E1170" s="30"/>
      <c r="F1170" s="30"/>
      <c r="G1170" s="32"/>
      <c r="H1170" s="32"/>
      <c r="I1170" s="32"/>
      <c r="J1170" s="32"/>
      <c r="K1170" s="32"/>
      <c r="L1170" s="32"/>
    </row>
    <row r="1171" spans="2:12" s="29" customFormat="1" x14ac:dyDescent="0.25">
      <c r="B1171" s="28"/>
      <c r="C1171"/>
      <c r="E1171" s="30"/>
      <c r="F1171" s="30"/>
      <c r="G1171" s="32"/>
      <c r="H1171" s="32"/>
      <c r="I1171" s="32"/>
      <c r="J1171" s="32"/>
      <c r="K1171" s="32"/>
      <c r="L1171" s="32"/>
    </row>
    <row r="1172" spans="2:12" s="29" customFormat="1" x14ac:dyDescent="0.25">
      <c r="B1172" s="28"/>
      <c r="C1172"/>
      <c r="E1172" s="30"/>
      <c r="F1172" s="30"/>
      <c r="G1172" s="32"/>
      <c r="H1172" s="32"/>
      <c r="I1172" s="32"/>
      <c r="J1172" s="32"/>
      <c r="K1172" s="32"/>
      <c r="L1172" s="32"/>
    </row>
    <row r="1173" spans="2:12" s="29" customFormat="1" x14ac:dyDescent="0.25">
      <c r="B1173" s="28"/>
      <c r="C1173"/>
      <c r="E1173" s="30"/>
      <c r="F1173" s="30"/>
      <c r="G1173" s="32"/>
      <c r="H1173" s="32"/>
      <c r="I1173" s="32"/>
      <c r="J1173" s="32"/>
      <c r="K1173" s="32"/>
      <c r="L1173" s="32"/>
    </row>
    <row r="1174" spans="2:12" s="29" customFormat="1" x14ac:dyDescent="0.25">
      <c r="B1174" s="28"/>
      <c r="C1174"/>
      <c r="E1174" s="30"/>
      <c r="F1174" s="30"/>
      <c r="G1174" s="32"/>
      <c r="H1174" s="32"/>
      <c r="I1174" s="32"/>
      <c r="J1174" s="32"/>
      <c r="K1174" s="32"/>
      <c r="L1174" s="32"/>
    </row>
    <row r="1175" spans="2:12" s="29" customFormat="1" x14ac:dyDescent="0.25">
      <c r="B1175" s="28"/>
      <c r="C1175"/>
      <c r="E1175" s="30"/>
      <c r="F1175" s="30"/>
      <c r="G1175" s="32"/>
      <c r="H1175" s="32"/>
      <c r="I1175" s="32"/>
      <c r="J1175" s="32"/>
      <c r="K1175" s="32"/>
      <c r="L1175" s="32"/>
    </row>
    <row r="1176" spans="2:12" s="29" customFormat="1" x14ac:dyDescent="0.25">
      <c r="B1176" s="28"/>
      <c r="C1176"/>
      <c r="E1176" s="30"/>
      <c r="F1176" s="30"/>
      <c r="G1176" s="32"/>
      <c r="H1176" s="32"/>
      <c r="I1176" s="32"/>
      <c r="J1176" s="32"/>
      <c r="K1176" s="32"/>
      <c r="L1176" s="32"/>
    </row>
    <row r="1177" spans="2:12" s="29" customFormat="1" x14ac:dyDescent="0.25">
      <c r="B1177" s="28"/>
      <c r="C1177"/>
      <c r="E1177" s="30"/>
      <c r="F1177" s="30"/>
      <c r="G1177" s="32"/>
      <c r="H1177" s="32"/>
      <c r="I1177" s="32"/>
      <c r="J1177" s="32"/>
      <c r="K1177" s="32"/>
      <c r="L1177" s="32"/>
    </row>
    <row r="1178" spans="2:12" s="29" customFormat="1" x14ac:dyDescent="0.25">
      <c r="B1178" s="28"/>
      <c r="C1178"/>
      <c r="E1178" s="30"/>
      <c r="F1178" s="30"/>
      <c r="G1178" s="32"/>
      <c r="H1178" s="32"/>
      <c r="I1178" s="32"/>
      <c r="J1178" s="32"/>
      <c r="K1178" s="32"/>
      <c r="L1178" s="32"/>
    </row>
    <row r="1179" spans="2:12" s="29" customFormat="1" x14ac:dyDescent="0.25">
      <c r="B1179" s="28"/>
      <c r="C1179"/>
      <c r="E1179" s="30"/>
      <c r="F1179" s="30"/>
      <c r="G1179" s="32"/>
      <c r="H1179" s="32"/>
      <c r="I1179" s="32"/>
      <c r="J1179" s="32"/>
      <c r="K1179" s="32"/>
      <c r="L1179" s="32"/>
    </row>
    <row r="1180" spans="2:12" s="29" customFormat="1" x14ac:dyDescent="0.25">
      <c r="B1180" s="28"/>
      <c r="C1180"/>
      <c r="E1180" s="30"/>
      <c r="F1180" s="30"/>
      <c r="G1180" s="32"/>
      <c r="H1180" s="32"/>
      <c r="I1180" s="32"/>
      <c r="J1180" s="32"/>
      <c r="K1180" s="32"/>
      <c r="L1180" s="32"/>
    </row>
    <row r="1181" spans="2:12" s="29" customFormat="1" x14ac:dyDescent="0.25">
      <c r="B1181" s="28"/>
      <c r="C1181"/>
      <c r="E1181" s="30"/>
      <c r="F1181" s="30"/>
      <c r="G1181" s="32"/>
      <c r="H1181" s="32"/>
      <c r="I1181" s="32"/>
      <c r="J1181" s="32"/>
      <c r="K1181" s="32"/>
      <c r="L1181" s="32"/>
    </row>
    <row r="1182" spans="2:12" s="29" customFormat="1" x14ac:dyDescent="0.25">
      <c r="B1182" s="28"/>
      <c r="C1182"/>
      <c r="E1182" s="30"/>
      <c r="F1182" s="30"/>
      <c r="G1182" s="32"/>
      <c r="H1182" s="32"/>
      <c r="I1182" s="32"/>
      <c r="J1182" s="32"/>
      <c r="K1182" s="32"/>
      <c r="L1182" s="32"/>
    </row>
    <row r="1183" spans="2:12" s="29" customFormat="1" x14ac:dyDescent="0.25">
      <c r="B1183" s="28"/>
      <c r="C1183"/>
      <c r="E1183" s="30"/>
      <c r="F1183" s="30"/>
      <c r="G1183" s="32"/>
      <c r="H1183" s="32"/>
      <c r="I1183" s="32"/>
      <c r="J1183" s="32"/>
      <c r="K1183" s="32"/>
      <c r="L1183" s="32"/>
    </row>
    <row r="1184" spans="2:12" s="29" customFormat="1" x14ac:dyDescent="0.25">
      <c r="B1184" s="28"/>
      <c r="C1184"/>
      <c r="E1184" s="30"/>
      <c r="F1184" s="30"/>
      <c r="G1184" s="32"/>
      <c r="H1184" s="32"/>
      <c r="I1184" s="32"/>
      <c r="J1184" s="32"/>
      <c r="K1184" s="32"/>
      <c r="L1184" s="32"/>
    </row>
    <row r="1185" spans="2:12" s="29" customFormat="1" x14ac:dyDescent="0.25">
      <c r="B1185" s="28"/>
      <c r="C1185"/>
      <c r="E1185" s="30"/>
      <c r="F1185" s="30"/>
      <c r="G1185" s="32"/>
      <c r="H1185" s="32"/>
      <c r="I1185" s="32"/>
      <c r="J1185" s="32"/>
      <c r="K1185" s="32"/>
      <c r="L1185" s="32"/>
    </row>
    <row r="1186" spans="2:12" s="29" customFormat="1" x14ac:dyDescent="0.25">
      <c r="B1186" s="28"/>
      <c r="C1186"/>
      <c r="E1186" s="30"/>
      <c r="F1186" s="30"/>
      <c r="G1186" s="32"/>
      <c r="H1186" s="32"/>
      <c r="I1186" s="32"/>
      <c r="J1186" s="32"/>
      <c r="K1186" s="32"/>
      <c r="L1186" s="32"/>
    </row>
    <row r="1187" spans="2:12" s="29" customFormat="1" x14ac:dyDescent="0.25">
      <c r="B1187" s="28"/>
      <c r="C1187"/>
      <c r="E1187" s="30"/>
      <c r="F1187" s="30"/>
      <c r="G1187" s="32"/>
      <c r="H1187" s="32"/>
      <c r="I1187" s="32"/>
      <c r="J1187" s="32"/>
      <c r="K1187" s="32"/>
      <c r="L1187" s="32"/>
    </row>
    <row r="1188" spans="2:12" s="29" customFormat="1" x14ac:dyDescent="0.25">
      <c r="B1188" s="28"/>
      <c r="C1188"/>
      <c r="E1188" s="30"/>
      <c r="F1188" s="30"/>
      <c r="G1188" s="32"/>
      <c r="H1188" s="32"/>
      <c r="I1188" s="32"/>
      <c r="J1188" s="32"/>
      <c r="K1188" s="32"/>
      <c r="L1188" s="32"/>
    </row>
    <row r="1189" spans="2:12" s="29" customFormat="1" x14ac:dyDescent="0.25">
      <c r="B1189" s="28"/>
      <c r="C1189"/>
      <c r="E1189" s="30"/>
      <c r="F1189" s="30"/>
      <c r="G1189" s="32"/>
      <c r="H1189" s="32"/>
      <c r="I1189" s="32"/>
      <c r="J1189" s="32"/>
      <c r="K1189" s="32"/>
      <c r="L1189" s="32"/>
    </row>
    <row r="1190" spans="2:12" s="29" customFormat="1" x14ac:dyDescent="0.25">
      <c r="B1190" s="28"/>
      <c r="C1190"/>
      <c r="E1190" s="30"/>
      <c r="F1190" s="30"/>
      <c r="G1190" s="32"/>
      <c r="H1190" s="32"/>
      <c r="I1190" s="32"/>
      <c r="J1190" s="32"/>
      <c r="K1190" s="32"/>
      <c r="L1190" s="32"/>
    </row>
    <row r="1191" spans="2:12" s="29" customFormat="1" x14ac:dyDescent="0.25">
      <c r="B1191" s="28"/>
      <c r="C1191"/>
      <c r="E1191" s="30"/>
      <c r="F1191" s="30"/>
      <c r="G1191" s="32"/>
      <c r="H1191" s="32"/>
      <c r="I1191" s="32"/>
      <c r="J1191" s="32"/>
      <c r="K1191" s="32"/>
      <c r="L1191" s="32"/>
    </row>
    <row r="1192" spans="2:12" s="29" customFormat="1" x14ac:dyDescent="0.25">
      <c r="B1192" s="28"/>
      <c r="C1192"/>
      <c r="E1192" s="30"/>
      <c r="F1192" s="30"/>
      <c r="G1192" s="32"/>
      <c r="H1192" s="32"/>
      <c r="I1192" s="32"/>
      <c r="J1192" s="32"/>
      <c r="K1192" s="32"/>
      <c r="L1192" s="32"/>
    </row>
    <row r="1193" spans="2:12" s="29" customFormat="1" x14ac:dyDescent="0.25">
      <c r="B1193" s="28"/>
      <c r="C1193"/>
      <c r="E1193" s="30"/>
      <c r="F1193" s="30"/>
      <c r="G1193" s="32"/>
      <c r="H1193" s="32"/>
      <c r="I1193" s="32"/>
      <c r="J1193" s="32"/>
      <c r="K1193" s="32"/>
      <c r="L1193" s="32"/>
    </row>
    <row r="1194" spans="2:12" s="29" customFormat="1" x14ac:dyDescent="0.25">
      <c r="B1194" s="28"/>
      <c r="C1194"/>
      <c r="E1194" s="30"/>
      <c r="F1194" s="30"/>
      <c r="G1194" s="32"/>
      <c r="H1194" s="32"/>
      <c r="I1194" s="32"/>
      <c r="J1194" s="32"/>
      <c r="K1194" s="32"/>
      <c r="L1194" s="32"/>
    </row>
    <row r="1195" spans="2:12" s="29" customFormat="1" x14ac:dyDescent="0.25">
      <c r="B1195" s="28"/>
      <c r="C1195"/>
      <c r="E1195" s="30"/>
      <c r="F1195" s="30"/>
      <c r="G1195" s="32"/>
      <c r="H1195" s="32"/>
      <c r="I1195" s="32"/>
      <c r="J1195" s="32"/>
      <c r="K1195" s="32"/>
      <c r="L1195" s="32"/>
    </row>
    <row r="1196" spans="2:12" s="29" customFormat="1" x14ac:dyDescent="0.25">
      <c r="B1196" s="28"/>
      <c r="C1196"/>
      <c r="E1196" s="30"/>
      <c r="F1196" s="30"/>
      <c r="G1196" s="32"/>
      <c r="H1196" s="32"/>
      <c r="I1196" s="32"/>
      <c r="J1196" s="32"/>
      <c r="K1196" s="32"/>
      <c r="L1196" s="32"/>
    </row>
    <row r="1197" spans="2:12" s="29" customFormat="1" x14ac:dyDescent="0.25">
      <c r="B1197" s="28"/>
      <c r="C1197"/>
      <c r="E1197" s="30"/>
      <c r="F1197" s="30"/>
      <c r="G1197" s="32"/>
      <c r="H1197" s="32"/>
      <c r="I1197" s="32"/>
      <c r="J1197" s="32"/>
      <c r="K1197" s="32"/>
      <c r="L1197" s="32"/>
    </row>
    <row r="1198" spans="2:12" s="29" customFormat="1" x14ac:dyDescent="0.25">
      <c r="B1198" s="28"/>
      <c r="C1198"/>
      <c r="E1198" s="30"/>
      <c r="F1198" s="30"/>
      <c r="G1198" s="32"/>
      <c r="H1198" s="32"/>
      <c r="I1198" s="32"/>
      <c r="J1198" s="32"/>
      <c r="K1198" s="32"/>
      <c r="L1198" s="32"/>
    </row>
    <row r="1199" spans="2:12" s="29" customFormat="1" x14ac:dyDescent="0.25">
      <c r="B1199" s="28"/>
      <c r="C1199"/>
      <c r="E1199" s="30"/>
      <c r="F1199" s="30"/>
      <c r="G1199" s="32"/>
      <c r="H1199" s="32"/>
      <c r="I1199" s="32"/>
      <c r="J1199" s="32"/>
      <c r="K1199" s="32"/>
      <c r="L1199" s="32"/>
    </row>
    <row r="1200" spans="2:12" s="29" customFormat="1" x14ac:dyDescent="0.25">
      <c r="B1200" s="28"/>
      <c r="C1200"/>
      <c r="E1200" s="30"/>
      <c r="F1200" s="30"/>
      <c r="G1200" s="32"/>
      <c r="H1200" s="32"/>
      <c r="I1200" s="32"/>
      <c r="J1200" s="32"/>
      <c r="K1200" s="32"/>
      <c r="L1200" s="32"/>
    </row>
    <row r="1201" spans="2:12" s="29" customFormat="1" x14ac:dyDescent="0.25">
      <c r="B1201" s="28"/>
      <c r="C1201"/>
      <c r="E1201" s="30"/>
      <c r="F1201" s="30"/>
      <c r="G1201" s="32"/>
      <c r="H1201" s="32"/>
      <c r="I1201" s="32"/>
      <c r="J1201" s="32"/>
      <c r="K1201" s="32"/>
      <c r="L1201" s="32"/>
    </row>
    <row r="1202" spans="2:12" s="29" customFormat="1" x14ac:dyDescent="0.25">
      <c r="B1202" s="28"/>
      <c r="C1202"/>
      <c r="E1202" s="30"/>
      <c r="F1202" s="30"/>
      <c r="G1202" s="32"/>
      <c r="H1202" s="32"/>
      <c r="I1202" s="32"/>
      <c r="J1202" s="32"/>
      <c r="K1202" s="32"/>
      <c r="L1202" s="32"/>
    </row>
    <row r="1203" spans="2:12" s="29" customFormat="1" x14ac:dyDescent="0.25">
      <c r="B1203" s="28"/>
      <c r="C1203"/>
      <c r="E1203" s="30"/>
      <c r="F1203" s="30"/>
      <c r="G1203" s="32"/>
      <c r="H1203" s="32"/>
      <c r="I1203" s="32"/>
      <c r="J1203" s="32"/>
      <c r="K1203" s="32"/>
      <c r="L1203" s="32"/>
    </row>
    <row r="1204" spans="2:12" s="29" customFormat="1" x14ac:dyDescent="0.25">
      <c r="B1204" s="28"/>
      <c r="C1204"/>
      <c r="E1204" s="30"/>
      <c r="F1204" s="30"/>
      <c r="G1204" s="32"/>
      <c r="H1204" s="32"/>
      <c r="I1204" s="32"/>
      <c r="J1204" s="32"/>
      <c r="K1204" s="32"/>
      <c r="L1204" s="32"/>
    </row>
    <row r="1205" spans="2:12" s="29" customFormat="1" x14ac:dyDescent="0.25">
      <c r="B1205" s="28"/>
      <c r="C1205"/>
      <c r="E1205" s="30"/>
      <c r="F1205" s="30"/>
      <c r="G1205" s="32"/>
      <c r="H1205" s="32"/>
      <c r="I1205" s="32"/>
      <c r="J1205" s="32"/>
      <c r="K1205" s="32"/>
      <c r="L1205" s="32"/>
    </row>
    <row r="1206" spans="2:12" s="29" customFormat="1" x14ac:dyDescent="0.25">
      <c r="B1206" s="28"/>
      <c r="C1206"/>
      <c r="E1206" s="30"/>
      <c r="F1206" s="30"/>
      <c r="G1206" s="32"/>
      <c r="H1206" s="32"/>
      <c r="I1206" s="32"/>
      <c r="J1206" s="32"/>
      <c r="K1206" s="32"/>
      <c r="L1206" s="32"/>
    </row>
    <row r="1207" spans="2:12" s="29" customFormat="1" x14ac:dyDescent="0.25">
      <c r="B1207" s="28"/>
      <c r="C1207"/>
      <c r="E1207" s="30"/>
      <c r="F1207" s="30"/>
      <c r="G1207" s="32"/>
      <c r="H1207" s="32"/>
      <c r="I1207" s="32"/>
      <c r="J1207" s="32"/>
      <c r="K1207" s="32"/>
      <c r="L1207" s="32"/>
    </row>
    <row r="1208" spans="2:12" s="29" customFormat="1" x14ac:dyDescent="0.25">
      <c r="B1208" s="28"/>
      <c r="C1208"/>
      <c r="E1208" s="30"/>
      <c r="F1208" s="30"/>
      <c r="G1208" s="32"/>
      <c r="H1208" s="32"/>
      <c r="I1208" s="32"/>
      <c r="J1208" s="32"/>
      <c r="K1208" s="32"/>
      <c r="L1208" s="32"/>
    </row>
    <row r="1209" spans="2:12" s="29" customFormat="1" x14ac:dyDescent="0.25">
      <c r="B1209" s="28"/>
      <c r="C1209"/>
      <c r="E1209" s="30"/>
      <c r="F1209" s="30"/>
      <c r="G1209" s="32"/>
      <c r="H1209" s="32"/>
      <c r="I1209" s="32"/>
      <c r="J1209" s="32"/>
      <c r="K1209" s="32"/>
      <c r="L1209" s="32"/>
    </row>
    <row r="1210" spans="2:12" s="29" customFormat="1" x14ac:dyDescent="0.25">
      <c r="B1210" s="28"/>
      <c r="C1210"/>
      <c r="E1210" s="30"/>
      <c r="F1210" s="30"/>
      <c r="G1210" s="32"/>
      <c r="H1210" s="32"/>
      <c r="I1210" s="32"/>
      <c r="J1210" s="32"/>
      <c r="K1210" s="32"/>
      <c r="L1210" s="32"/>
    </row>
    <row r="1211" spans="2:12" s="29" customFormat="1" x14ac:dyDescent="0.25">
      <c r="B1211" s="28"/>
      <c r="C1211"/>
      <c r="E1211" s="30"/>
      <c r="F1211" s="30"/>
      <c r="G1211" s="32"/>
      <c r="H1211" s="32"/>
      <c r="I1211" s="32"/>
      <c r="J1211" s="32"/>
      <c r="K1211" s="32"/>
      <c r="L1211" s="32"/>
    </row>
    <row r="1212" spans="2:12" s="29" customFormat="1" x14ac:dyDescent="0.25">
      <c r="B1212" s="28"/>
      <c r="C1212"/>
      <c r="E1212" s="30"/>
      <c r="F1212" s="30"/>
      <c r="G1212" s="32"/>
      <c r="H1212" s="32"/>
      <c r="I1212" s="32"/>
      <c r="J1212" s="32"/>
      <c r="K1212" s="32"/>
      <c r="L1212" s="32"/>
    </row>
    <row r="1213" spans="2:12" s="29" customFormat="1" x14ac:dyDescent="0.25">
      <c r="B1213" s="28"/>
      <c r="C1213"/>
      <c r="E1213" s="30"/>
      <c r="F1213" s="30"/>
      <c r="G1213" s="32"/>
      <c r="H1213" s="32"/>
      <c r="I1213" s="32"/>
      <c r="J1213" s="32"/>
      <c r="K1213" s="32"/>
      <c r="L1213" s="32"/>
    </row>
    <row r="1214" spans="2:12" s="29" customFormat="1" x14ac:dyDescent="0.25">
      <c r="B1214" s="28"/>
      <c r="C1214"/>
      <c r="E1214" s="30"/>
      <c r="F1214" s="30"/>
      <c r="G1214" s="32"/>
      <c r="H1214" s="32"/>
      <c r="I1214" s="32"/>
      <c r="J1214" s="32"/>
      <c r="K1214" s="32"/>
      <c r="L1214" s="32"/>
    </row>
    <row r="1215" spans="2:12" s="29" customFormat="1" x14ac:dyDescent="0.25">
      <c r="B1215" s="28"/>
      <c r="C1215"/>
      <c r="E1215" s="30"/>
      <c r="F1215" s="30"/>
      <c r="G1215" s="32"/>
      <c r="H1215" s="32"/>
      <c r="I1215" s="32"/>
      <c r="J1215" s="32"/>
      <c r="K1215" s="32"/>
      <c r="L1215" s="32"/>
    </row>
    <row r="1216" spans="2:12" s="29" customFormat="1" x14ac:dyDescent="0.25">
      <c r="B1216" s="28"/>
      <c r="C1216"/>
      <c r="E1216" s="30"/>
      <c r="F1216" s="30"/>
      <c r="G1216" s="32"/>
      <c r="H1216" s="32"/>
      <c r="I1216" s="32"/>
      <c r="J1216" s="32"/>
      <c r="K1216" s="32"/>
      <c r="L1216" s="32"/>
    </row>
    <row r="1217" spans="2:12" s="29" customFormat="1" x14ac:dyDescent="0.25">
      <c r="B1217" s="28"/>
      <c r="C1217"/>
      <c r="E1217" s="30"/>
      <c r="F1217" s="30"/>
      <c r="G1217" s="32"/>
      <c r="H1217" s="32"/>
      <c r="I1217" s="32"/>
      <c r="J1217" s="32"/>
      <c r="K1217" s="32"/>
      <c r="L1217" s="32"/>
    </row>
    <row r="1218" spans="2:12" s="29" customFormat="1" x14ac:dyDescent="0.25">
      <c r="B1218" s="28"/>
      <c r="C1218"/>
      <c r="E1218" s="30"/>
      <c r="F1218" s="30"/>
      <c r="G1218" s="32"/>
      <c r="H1218" s="32"/>
      <c r="I1218" s="32"/>
      <c r="J1218" s="32"/>
      <c r="K1218" s="32"/>
      <c r="L1218" s="32"/>
    </row>
    <row r="1219" spans="2:12" s="29" customFormat="1" x14ac:dyDescent="0.25">
      <c r="B1219" s="28"/>
      <c r="C1219"/>
      <c r="E1219" s="30"/>
      <c r="F1219" s="30"/>
      <c r="G1219" s="32"/>
      <c r="H1219" s="32"/>
      <c r="I1219" s="32"/>
      <c r="J1219" s="32"/>
      <c r="K1219" s="32"/>
      <c r="L1219" s="32"/>
    </row>
    <row r="1220" spans="2:12" s="29" customFormat="1" x14ac:dyDescent="0.25">
      <c r="B1220" s="28"/>
      <c r="C1220"/>
      <c r="E1220" s="30"/>
      <c r="F1220" s="30"/>
      <c r="G1220" s="32"/>
      <c r="H1220" s="32"/>
      <c r="I1220" s="32"/>
      <c r="J1220" s="32"/>
      <c r="K1220" s="32"/>
      <c r="L1220" s="32"/>
    </row>
    <row r="1221" spans="2:12" s="29" customFormat="1" x14ac:dyDescent="0.25">
      <c r="B1221" s="28"/>
      <c r="C1221"/>
      <c r="E1221" s="30"/>
      <c r="F1221" s="30"/>
      <c r="G1221" s="32"/>
      <c r="H1221" s="32"/>
      <c r="I1221" s="32"/>
      <c r="J1221" s="32"/>
      <c r="K1221" s="32"/>
      <c r="L1221" s="32"/>
    </row>
    <row r="1222" spans="2:12" s="29" customFormat="1" x14ac:dyDescent="0.25">
      <c r="B1222" s="28"/>
      <c r="C1222"/>
      <c r="E1222" s="30"/>
      <c r="F1222" s="30"/>
      <c r="G1222" s="32"/>
      <c r="H1222" s="32"/>
      <c r="I1222" s="32"/>
      <c r="J1222" s="32"/>
      <c r="K1222" s="32"/>
      <c r="L1222" s="32"/>
    </row>
    <row r="1223" spans="2:12" s="29" customFormat="1" x14ac:dyDescent="0.25">
      <c r="B1223" s="28"/>
      <c r="C1223"/>
      <c r="E1223" s="30"/>
      <c r="F1223" s="30"/>
      <c r="G1223" s="32"/>
      <c r="H1223" s="32"/>
      <c r="I1223" s="32"/>
      <c r="J1223" s="32"/>
      <c r="K1223" s="32"/>
      <c r="L1223" s="32"/>
    </row>
    <row r="1224" spans="2:12" s="29" customFormat="1" x14ac:dyDescent="0.25">
      <c r="B1224" s="28"/>
      <c r="C1224"/>
      <c r="E1224" s="30"/>
      <c r="F1224" s="30"/>
      <c r="G1224" s="32"/>
      <c r="H1224" s="32"/>
      <c r="I1224" s="32"/>
      <c r="J1224" s="32"/>
      <c r="K1224" s="32"/>
      <c r="L1224" s="32"/>
    </row>
    <row r="1225" spans="2:12" s="29" customFormat="1" x14ac:dyDescent="0.25">
      <c r="B1225" s="28"/>
      <c r="C1225"/>
      <c r="E1225" s="30"/>
      <c r="F1225" s="30"/>
      <c r="G1225" s="32"/>
      <c r="H1225" s="32"/>
      <c r="I1225" s="32"/>
      <c r="J1225" s="32"/>
      <c r="K1225" s="32"/>
      <c r="L1225" s="32"/>
    </row>
    <row r="1226" spans="2:12" s="29" customFormat="1" x14ac:dyDescent="0.25">
      <c r="B1226" s="28"/>
      <c r="C1226"/>
      <c r="E1226" s="30"/>
      <c r="F1226" s="30"/>
      <c r="G1226" s="32"/>
      <c r="H1226" s="32"/>
      <c r="I1226" s="32"/>
      <c r="J1226" s="32"/>
      <c r="K1226" s="32"/>
      <c r="L1226" s="32"/>
    </row>
    <row r="1227" spans="2:12" s="29" customFormat="1" x14ac:dyDescent="0.25">
      <c r="B1227" s="28"/>
      <c r="C1227"/>
      <c r="E1227" s="30"/>
      <c r="F1227" s="30"/>
      <c r="G1227" s="32"/>
      <c r="H1227" s="32"/>
      <c r="I1227" s="32"/>
      <c r="J1227" s="32"/>
      <c r="K1227" s="32"/>
      <c r="L1227" s="32"/>
    </row>
    <row r="1228" spans="2:12" s="29" customFormat="1" x14ac:dyDescent="0.25">
      <c r="B1228" s="28"/>
      <c r="C1228"/>
      <c r="E1228" s="30"/>
      <c r="F1228" s="30"/>
      <c r="G1228" s="32"/>
      <c r="H1228" s="32"/>
      <c r="I1228" s="32"/>
      <c r="J1228" s="32"/>
      <c r="K1228" s="32"/>
      <c r="L1228" s="32"/>
    </row>
    <row r="1229" spans="2:12" s="29" customFormat="1" x14ac:dyDescent="0.25">
      <c r="B1229" s="28"/>
      <c r="C1229"/>
      <c r="E1229" s="30"/>
      <c r="F1229" s="30"/>
      <c r="G1229" s="32"/>
      <c r="H1229" s="32"/>
      <c r="I1229" s="32"/>
      <c r="J1229" s="32"/>
      <c r="K1229" s="32"/>
      <c r="L1229" s="32"/>
    </row>
    <row r="1230" spans="2:12" s="29" customFormat="1" x14ac:dyDescent="0.25">
      <c r="B1230" s="28"/>
      <c r="C1230"/>
      <c r="E1230" s="30"/>
      <c r="F1230" s="30"/>
      <c r="G1230" s="32"/>
      <c r="H1230" s="32"/>
      <c r="I1230" s="32"/>
      <c r="J1230" s="32"/>
      <c r="K1230" s="32"/>
      <c r="L1230" s="32"/>
    </row>
    <row r="1231" spans="2:12" s="29" customFormat="1" x14ac:dyDescent="0.25">
      <c r="B1231" s="28"/>
      <c r="C1231"/>
      <c r="E1231" s="30"/>
      <c r="F1231" s="30"/>
      <c r="G1231" s="32"/>
      <c r="H1231" s="32"/>
      <c r="I1231" s="32"/>
      <c r="J1231" s="32"/>
      <c r="K1231" s="32"/>
      <c r="L1231" s="32"/>
    </row>
    <row r="1232" spans="2:12" s="29" customFormat="1" x14ac:dyDescent="0.25">
      <c r="B1232" s="28"/>
      <c r="C1232"/>
      <c r="E1232" s="30"/>
      <c r="F1232" s="30"/>
      <c r="G1232" s="32"/>
      <c r="H1232" s="32"/>
      <c r="I1232" s="32"/>
      <c r="J1232" s="32"/>
      <c r="K1232" s="32"/>
      <c r="L1232" s="32"/>
    </row>
    <row r="1233" spans="2:12" s="29" customFormat="1" x14ac:dyDescent="0.25">
      <c r="B1233" s="28"/>
      <c r="C1233"/>
      <c r="E1233" s="30"/>
      <c r="F1233" s="30"/>
      <c r="G1233" s="32"/>
      <c r="H1233" s="32"/>
      <c r="I1233" s="32"/>
      <c r="J1233" s="32"/>
      <c r="K1233" s="32"/>
      <c r="L1233" s="32"/>
    </row>
    <row r="1234" spans="2:12" s="29" customFormat="1" x14ac:dyDescent="0.25">
      <c r="B1234" s="28"/>
      <c r="C1234"/>
      <c r="E1234" s="30"/>
      <c r="F1234" s="30"/>
      <c r="G1234" s="32"/>
      <c r="H1234" s="32"/>
      <c r="I1234" s="32"/>
      <c r="J1234" s="32"/>
      <c r="K1234" s="32"/>
      <c r="L1234" s="32"/>
    </row>
    <row r="1235" spans="2:12" s="29" customFormat="1" x14ac:dyDescent="0.25">
      <c r="B1235" s="28"/>
      <c r="C1235"/>
      <c r="E1235" s="30"/>
      <c r="F1235" s="30"/>
      <c r="G1235" s="32"/>
      <c r="H1235" s="32"/>
      <c r="I1235" s="32"/>
      <c r="J1235" s="32"/>
      <c r="K1235" s="32"/>
      <c r="L1235" s="32"/>
    </row>
    <row r="1236" spans="2:12" s="29" customFormat="1" x14ac:dyDescent="0.25">
      <c r="B1236" s="28"/>
      <c r="C1236"/>
      <c r="E1236" s="30"/>
      <c r="F1236" s="30"/>
      <c r="G1236" s="32"/>
      <c r="H1236" s="32"/>
      <c r="I1236" s="32"/>
      <c r="J1236" s="32"/>
      <c r="K1236" s="32"/>
      <c r="L1236" s="32"/>
    </row>
    <row r="1237" spans="2:12" s="29" customFormat="1" x14ac:dyDescent="0.25">
      <c r="B1237" s="28"/>
      <c r="C1237"/>
      <c r="E1237" s="30"/>
      <c r="F1237" s="30"/>
      <c r="G1237" s="32"/>
      <c r="H1237" s="32"/>
      <c r="I1237" s="32"/>
      <c r="J1237" s="32"/>
      <c r="K1237" s="32"/>
      <c r="L1237" s="32"/>
    </row>
    <row r="1238" spans="2:12" s="29" customFormat="1" x14ac:dyDescent="0.25">
      <c r="B1238" s="28"/>
      <c r="C1238"/>
      <c r="E1238" s="30"/>
      <c r="F1238" s="30"/>
      <c r="G1238" s="32"/>
      <c r="H1238" s="32"/>
      <c r="I1238" s="32"/>
      <c r="J1238" s="32"/>
      <c r="K1238" s="32"/>
      <c r="L1238" s="32"/>
    </row>
    <row r="1239" spans="2:12" s="29" customFormat="1" x14ac:dyDescent="0.25">
      <c r="B1239" s="28"/>
      <c r="C1239"/>
      <c r="E1239" s="30"/>
      <c r="F1239" s="30"/>
      <c r="G1239" s="32"/>
      <c r="H1239" s="32"/>
      <c r="I1239" s="32"/>
      <c r="J1239" s="32"/>
      <c r="K1239" s="32"/>
      <c r="L1239" s="32"/>
    </row>
    <row r="1240" spans="2:12" s="29" customFormat="1" x14ac:dyDescent="0.25">
      <c r="B1240" s="28"/>
      <c r="C1240"/>
      <c r="E1240" s="30"/>
      <c r="F1240" s="30"/>
      <c r="G1240" s="32"/>
      <c r="H1240" s="32"/>
      <c r="I1240" s="32"/>
      <c r="J1240" s="32"/>
      <c r="K1240" s="32"/>
      <c r="L1240" s="32"/>
    </row>
  </sheetData>
  <mergeCells count="10">
    <mergeCell ref="B12:E12"/>
    <mergeCell ref="C15:D15"/>
    <mergeCell ref="C13:D13"/>
    <mergeCell ref="C16:D16"/>
    <mergeCell ref="B1:E1"/>
    <mergeCell ref="B2:E2"/>
    <mergeCell ref="B3:E3"/>
    <mergeCell ref="B4:E4"/>
    <mergeCell ref="A5:E5"/>
    <mergeCell ref="A6:E6"/>
  </mergeCells>
  <printOptions horizontalCentered="1"/>
  <pageMargins left="0.70866141732283472" right="0.59055118110236227" top="0.74803149606299213" bottom="0.74803149606299213" header="0.31496062992125984" footer="0.31496062992125984"/>
  <pageSetup orientation="landscape" copies="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621"/>
  <sheetViews>
    <sheetView view="pageBreakPreview" topLeftCell="M1" zoomScale="130" zoomScaleNormal="130" zoomScaleSheetLayoutView="130" workbookViewId="0">
      <selection activeCell="A2" sqref="A2:XFD1451"/>
    </sheetView>
  </sheetViews>
  <sheetFormatPr baseColWidth="10" defaultColWidth="8" defaultRowHeight="10.5" x14ac:dyDescent="0.25"/>
  <cols>
    <col min="1" max="1" width="3.5703125" style="283" customWidth="1"/>
    <col min="2" max="2" width="8.140625" style="283" customWidth="1"/>
    <col min="3" max="3" width="44.7109375" style="283" customWidth="1"/>
    <col min="4" max="4" width="15.42578125" style="283" customWidth="1"/>
    <col min="5" max="5" width="13.85546875" style="283" customWidth="1"/>
    <col min="6" max="6" width="22.140625" style="283" customWidth="1"/>
    <col min="7" max="7" width="14.85546875" style="283" customWidth="1"/>
    <col min="8" max="8" width="8.85546875" style="283" customWidth="1"/>
    <col min="9" max="10" width="10.5703125" style="283" customWidth="1"/>
    <col min="11" max="11" width="7.5703125" style="283" customWidth="1"/>
    <col min="12" max="12" width="18.42578125" style="283" customWidth="1"/>
    <col min="13" max="13" width="6.42578125" style="283" customWidth="1"/>
    <col min="14" max="14" width="14.140625" style="283" customWidth="1"/>
    <col min="15" max="15" width="9" style="283" customWidth="1"/>
    <col min="16" max="16" width="9.5703125" style="93" customWidth="1"/>
    <col min="17" max="18" width="11.7109375" style="93" customWidth="1"/>
    <col min="19" max="19" width="10" style="283" customWidth="1"/>
    <col min="20" max="20" width="24" style="283" customWidth="1"/>
    <col min="21" max="21" width="26.85546875" style="283" hidden="1" customWidth="1"/>
    <col min="22" max="22" width="31.140625" style="283" customWidth="1"/>
    <col min="23" max="23" width="19.5703125" style="283" customWidth="1"/>
    <col min="24" max="24" width="23.7109375" style="283" customWidth="1"/>
    <col min="25" max="25" width="8" style="283" customWidth="1"/>
    <col min="26" max="26" width="16.28515625" style="283" customWidth="1"/>
    <col min="27" max="27" width="20.7109375" style="283" customWidth="1"/>
    <col min="28" max="28" width="25.85546875" style="283" customWidth="1"/>
    <col min="29" max="16384" width="8" style="283"/>
  </cols>
  <sheetData>
    <row r="1" spans="1:23" s="277" customFormat="1" ht="13.5" customHeight="1" x14ac:dyDescent="0.25">
      <c r="A1" s="82" t="s">
        <v>25</v>
      </c>
      <c r="B1" s="83" t="s">
        <v>33</v>
      </c>
      <c r="C1" s="83" t="s">
        <v>34</v>
      </c>
      <c r="D1" s="83" t="s">
        <v>1855</v>
      </c>
      <c r="E1" s="83" t="s">
        <v>4</v>
      </c>
      <c r="F1" s="83" t="s">
        <v>35</v>
      </c>
      <c r="G1" s="83" t="s">
        <v>36</v>
      </c>
      <c r="H1" s="84" t="s">
        <v>37</v>
      </c>
      <c r="I1" s="83" t="s">
        <v>38</v>
      </c>
      <c r="J1" s="83"/>
      <c r="K1" s="83" t="s">
        <v>1811</v>
      </c>
      <c r="L1" s="83" t="s">
        <v>39</v>
      </c>
      <c r="M1" s="84" t="s">
        <v>1206</v>
      </c>
      <c r="N1" s="85" t="s">
        <v>24</v>
      </c>
      <c r="O1" s="83" t="s">
        <v>40</v>
      </c>
      <c r="P1" s="96" t="s">
        <v>1210</v>
      </c>
      <c r="Q1" s="96" t="s">
        <v>1809</v>
      </c>
      <c r="R1" s="96" t="s">
        <v>53</v>
      </c>
      <c r="S1" s="83" t="s">
        <v>1207</v>
      </c>
      <c r="T1" s="83" t="s">
        <v>41</v>
      </c>
      <c r="U1" s="83" t="s">
        <v>42</v>
      </c>
      <c r="W1" s="277" t="s">
        <v>2096</v>
      </c>
    </row>
    <row r="2" spans="1:23" ht="9.75" customHeight="1" x14ac:dyDescent="0.25">
      <c r="A2" s="226">
        <v>229</v>
      </c>
      <c r="B2" s="226" t="s">
        <v>1049</v>
      </c>
      <c r="C2" s="226" t="s">
        <v>498</v>
      </c>
      <c r="D2" s="226" t="s">
        <v>498</v>
      </c>
      <c r="E2" s="226" t="s">
        <v>6</v>
      </c>
      <c r="F2" s="226" t="s">
        <v>6</v>
      </c>
      <c r="G2" s="226" t="s">
        <v>47</v>
      </c>
      <c r="H2" s="226" t="s">
        <v>960</v>
      </c>
      <c r="I2" s="226" t="s">
        <v>44</v>
      </c>
      <c r="J2" s="101" t="s">
        <v>2515</v>
      </c>
      <c r="K2" s="226" t="s">
        <v>1219</v>
      </c>
      <c r="L2" s="226" t="s">
        <v>499</v>
      </c>
      <c r="M2" s="227">
        <v>16</v>
      </c>
      <c r="N2" s="226" t="s">
        <v>1800</v>
      </c>
      <c r="O2" s="229">
        <v>85</v>
      </c>
      <c r="P2" s="225">
        <v>43868</v>
      </c>
      <c r="Q2" s="225"/>
      <c r="R2" s="226"/>
      <c r="S2" s="226" t="s">
        <v>49</v>
      </c>
      <c r="T2" s="226" t="s">
        <v>2334</v>
      </c>
      <c r="U2" s="226" t="s">
        <v>2426</v>
      </c>
    </row>
    <row r="3" spans="1:23" ht="9.75" customHeight="1" x14ac:dyDescent="0.25">
      <c r="A3" s="226">
        <v>549</v>
      </c>
      <c r="B3" s="226" t="s">
        <v>323</v>
      </c>
      <c r="C3" s="226" t="s">
        <v>324</v>
      </c>
      <c r="D3" s="226" t="s">
        <v>324</v>
      </c>
      <c r="E3" s="226" t="s">
        <v>19</v>
      </c>
      <c r="F3" s="226" t="s">
        <v>273</v>
      </c>
      <c r="G3" s="226" t="s">
        <v>47</v>
      </c>
      <c r="H3" s="226" t="s">
        <v>961</v>
      </c>
      <c r="I3" s="226" t="s">
        <v>44</v>
      </c>
      <c r="J3" s="101" t="s">
        <v>2515</v>
      </c>
      <c r="K3" s="226" t="s">
        <v>1219</v>
      </c>
      <c r="L3" s="226" t="s">
        <v>325</v>
      </c>
      <c r="M3" s="227">
        <v>15</v>
      </c>
      <c r="N3" s="226" t="s">
        <v>2097</v>
      </c>
      <c r="O3" s="229">
        <v>93</v>
      </c>
      <c r="P3" s="225">
        <v>43875</v>
      </c>
      <c r="Q3" s="226"/>
      <c r="R3" s="225"/>
      <c r="S3" s="226" t="s">
        <v>49</v>
      </c>
      <c r="T3" s="226" t="s">
        <v>2334</v>
      </c>
      <c r="U3" s="226" t="s">
        <v>32</v>
      </c>
    </row>
    <row r="4" spans="1:23" ht="9.75" customHeight="1" x14ac:dyDescent="0.25">
      <c r="A4" s="226">
        <v>1691</v>
      </c>
      <c r="B4" s="226" t="s">
        <v>1122</v>
      </c>
      <c r="C4" s="226" t="s">
        <v>797</v>
      </c>
      <c r="D4" s="226" t="s">
        <v>32</v>
      </c>
      <c r="E4" s="226" t="s">
        <v>15</v>
      </c>
      <c r="F4" s="226" t="s">
        <v>58</v>
      </c>
      <c r="G4" s="226" t="s">
        <v>47</v>
      </c>
      <c r="H4" s="226" t="s">
        <v>963</v>
      </c>
      <c r="I4" s="226" t="s">
        <v>44</v>
      </c>
      <c r="J4" s="101" t="s">
        <v>2515</v>
      </c>
      <c r="K4" s="226" t="s">
        <v>1219</v>
      </c>
      <c r="L4" s="226" t="s">
        <v>798</v>
      </c>
      <c r="M4" s="227">
        <v>21</v>
      </c>
      <c r="N4" s="226" t="s">
        <v>1802</v>
      </c>
      <c r="O4" s="229">
        <v>80</v>
      </c>
      <c r="P4" s="225">
        <v>43876</v>
      </c>
      <c r="Q4" s="226"/>
      <c r="R4" s="226"/>
      <c r="S4" s="226" t="s">
        <v>49</v>
      </c>
      <c r="T4" s="226" t="s">
        <v>2334</v>
      </c>
      <c r="U4" s="226" t="s">
        <v>2342</v>
      </c>
    </row>
    <row r="5" spans="1:23" ht="9.75" customHeight="1" x14ac:dyDescent="0.25">
      <c r="A5" s="226">
        <v>1452</v>
      </c>
      <c r="B5" s="226" t="s">
        <v>1006</v>
      </c>
      <c r="C5" s="226" t="s">
        <v>674</v>
      </c>
      <c r="D5" s="226" t="s">
        <v>32</v>
      </c>
      <c r="E5" s="226" t="s">
        <v>11</v>
      </c>
      <c r="F5" s="226" t="s">
        <v>11</v>
      </c>
      <c r="G5" s="226" t="s">
        <v>47</v>
      </c>
      <c r="H5" s="226" t="s">
        <v>963</v>
      </c>
      <c r="I5" s="226" t="s">
        <v>44</v>
      </c>
      <c r="J5" s="101" t="s">
        <v>2515</v>
      </c>
      <c r="K5" s="226" t="s">
        <v>1219</v>
      </c>
      <c r="L5" s="226" t="s">
        <v>1227</v>
      </c>
      <c r="M5" s="227">
        <v>21</v>
      </c>
      <c r="N5" s="226" t="s">
        <v>1802</v>
      </c>
      <c r="O5" s="229">
        <v>81</v>
      </c>
      <c r="P5" s="225">
        <v>43881</v>
      </c>
      <c r="Q5" s="226"/>
      <c r="R5" s="226"/>
      <c r="S5" s="226" t="s">
        <v>49</v>
      </c>
      <c r="T5" s="226" t="s">
        <v>1224</v>
      </c>
      <c r="U5" s="226" t="s">
        <v>32</v>
      </c>
    </row>
    <row r="6" spans="1:23" ht="9.75" customHeight="1" x14ac:dyDescent="0.25">
      <c r="A6" s="226">
        <v>167</v>
      </c>
      <c r="B6" s="226" t="s">
        <v>1063</v>
      </c>
      <c r="C6" s="226" t="s">
        <v>108</v>
      </c>
      <c r="D6" s="226" t="s">
        <v>108</v>
      </c>
      <c r="E6" s="226" t="s">
        <v>14</v>
      </c>
      <c r="F6" s="226" t="s">
        <v>109</v>
      </c>
      <c r="G6" s="226" t="s">
        <v>47</v>
      </c>
      <c r="H6" s="226" t="s">
        <v>960</v>
      </c>
      <c r="I6" s="226" t="s">
        <v>48</v>
      </c>
      <c r="J6" s="101" t="s">
        <v>2515</v>
      </c>
      <c r="K6" s="226" t="s">
        <v>1219</v>
      </c>
      <c r="L6" s="226" t="s">
        <v>110</v>
      </c>
      <c r="M6" s="227">
        <v>8</v>
      </c>
      <c r="N6" s="226" t="s">
        <v>1802</v>
      </c>
      <c r="O6" s="229">
        <v>77</v>
      </c>
      <c r="P6" s="225">
        <v>43881</v>
      </c>
      <c r="Q6" s="226"/>
      <c r="R6" s="226"/>
      <c r="S6" s="226" t="s">
        <v>49</v>
      </c>
      <c r="T6" s="226" t="s">
        <v>2334</v>
      </c>
      <c r="U6" s="226" t="s">
        <v>1413</v>
      </c>
    </row>
    <row r="7" spans="1:23" ht="9.75" customHeight="1" x14ac:dyDescent="0.25">
      <c r="A7" s="226">
        <v>71</v>
      </c>
      <c r="B7" s="226" t="s">
        <v>1989</v>
      </c>
      <c r="C7" s="226" t="s">
        <v>164</v>
      </c>
      <c r="D7" s="226" t="s">
        <v>164</v>
      </c>
      <c r="E7" s="226" t="s">
        <v>19</v>
      </c>
      <c r="F7" s="226" t="s">
        <v>165</v>
      </c>
      <c r="G7" s="226" t="s">
        <v>47</v>
      </c>
      <c r="H7" s="226" t="s">
        <v>960</v>
      </c>
      <c r="I7" s="226" t="s">
        <v>48</v>
      </c>
      <c r="J7" s="101" t="s">
        <v>2515</v>
      </c>
      <c r="K7" s="226" t="s">
        <v>1219</v>
      </c>
      <c r="L7" s="226" t="s">
        <v>166</v>
      </c>
      <c r="M7" s="227">
        <v>17</v>
      </c>
      <c r="N7" s="226" t="s">
        <v>2097</v>
      </c>
      <c r="O7" s="229">
        <v>90</v>
      </c>
      <c r="P7" s="225">
        <v>43881</v>
      </c>
      <c r="Q7" s="226"/>
      <c r="R7" s="225"/>
      <c r="S7" s="226" t="s">
        <v>49</v>
      </c>
      <c r="T7" s="226" t="s">
        <v>2334</v>
      </c>
      <c r="U7" s="226" t="s">
        <v>2160</v>
      </c>
    </row>
    <row r="8" spans="1:23" s="279" customFormat="1" ht="9.75" customHeight="1" x14ac:dyDescent="0.25">
      <c r="A8" s="101">
        <v>1501</v>
      </c>
      <c r="B8" s="101" t="s">
        <v>1165</v>
      </c>
      <c r="C8" s="101" t="s">
        <v>200</v>
      </c>
      <c r="D8" s="101" t="s">
        <v>32</v>
      </c>
      <c r="E8" s="101" t="s">
        <v>12</v>
      </c>
      <c r="F8" s="101" t="s">
        <v>200</v>
      </c>
      <c r="G8" s="101" t="s">
        <v>47</v>
      </c>
      <c r="H8" s="101" t="s">
        <v>961</v>
      </c>
      <c r="I8" s="101" t="s">
        <v>826</v>
      </c>
      <c r="J8" s="101"/>
      <c r="K8" s="101" t="s">
        <v>1219</v>
      </c>
      <c r="L8" s="101" t="s">
        <v>899</v>
      </c>
      <c r="M8" s="101">
        <v>10</v>
      </c>
      <c r="N8" s="102" t="s">
        <v>1802</v>
      </c>
      <c r="O8" s="172">
        <v>60</v>
      </c>
      <c r="P8" s="103">
        <v>43881</v>
      </c>
      <c r="Q8" s="103"/>
      <c r="R8" s="103"/>
      <c r="S8" s="101" t="s">
        <v>49</v>
      </c>
      <c r="T8" s="101" t="s">
        <v>2334</v>
      </c>
      <c r="U8" s="226" t="s">
        <v>2427</v>
      </c>
    </row>
    <row r="9" spans="1:23" ht="9.75" customHeight="1" x14ac:dyDescent="0.25">
      <c r="A9" s="101">
        <v>934</v>
      </c>
      <c r="B9" s="101" t="s">
        <v>1162</v>
      </c>
      <c r="C9" s="101" t="s">
        <v>887</v>
      </c>
      <c r="D9" s="101" t="s">
        <v>32</v>
      </c>
      <c r="E9" s="101" t="s">
        <v>17</v>
      </c>
      <c r="F9" s="101" t="s">
        <v>1503</v>
      </c>
      <c r="G9" s="101" t="s">
        <v>47</v>
      </c>
      <c r="H9" s="101" t="s">
        <v>960</v>
      </c>
      <c r="I9" s="101" t="s">
        <v>826</v>
      </c>
      <c r="J9" s="101"/>
      <c r="K9" s="101" t="s">
        <v>1219</v>
      </c>
      <c r="L9" s="101" t="s">
        <v>888</v>
      </c>
      <c r="M9" s="101">
        <v>10</v>
      </c>
      <c r="N9" s="102" t="s">
        <v>1798</v>
      </c>
      <c r="O9" s="172">
        <v>70</v>
      </c>
      <c r="P9" s="103">
        <v>43881</v>
      </c>
      <c r="Q9" s="103"/>
      <c r="R9" s="103"/>
      <c r="S9" s="101" t="s">
        <v>49</v>
      </c>
      <c r="T9" s="101" t="s">
        <v>2334</v>
      </c>
      <c r="U9" s="226" t="s">
        <v>32</v>
      </c>
    </row>
    <row r="10" spans="1:23" ht="9.75" customHeight="1" x14ac:dyDescent="0.25">
      <c r="A10" s="226">
        <v>1125</v>
      </c>
      <c r="B10" s="226" t="s">
        <v>1050</v>
      </c>
      <c r="C10" s="226" t="s">
        <v>396</v>
      </c>
      <c r="D10" s="226" t="s">
        <v>396</v>
      </c>
      <c r="E10" s="226" t="s">
        <v>6</v>
      </c>
      <c r="F10" s="226" t="s">
        <v>6</v>
      </c>
      <c r="G10" s="226" t="s">
        <v>47</v>
      </c>
      <c r="H10" s="226" t="s">
        <v>962</v>
      </c>
      <c r="I10" s="226" t="s">
        <v>44</v>
      </c>
      <c r="J10" s="101" t="s">
        <v>2515</v>
      </c>
      <c r="K10" s="226" t="s">
        <v>1219</v>
      </c>
      <c r="L10" s="226" t="s">
        <v>397</v>
      </c>
      <c r="M10" s="227">
        <v>24</v>
      </c>
      <c r="N10" s="226" t="s">
        <v>1800</v>
      </c>
      <c r="O10" s="229">
        <v>72</v>
      </c>
      <c r="P10" s="225">
        <v>43886</v>
      </c>
      <c r="Q10" s="225"/>
      <c r="R10" s="226"/>
      <c r="S10" s="226" t="s">
        <v>49</v>
      </c>
      <c r="T10" s="226" t="s">
        <v>2334</v>
      </c>
      <c r="U10" s="226" t="s">
        <v>2343</v>
      </c>
    </row>
    <row r="11" spans="1:23" ht="9.75" customHeight="1" x14ac:dyDescent="0.25">
      <c r="A11" s="226">
        <v>1435</v>
      </c>
      <c r="B11" s="226" t="s">
        <v>990</v>
      </c>
      <c r="C11" s="226" t="s">
        <v>575</v>
      </c>
      <c r="D11" s="226" t="s">
        <v>32</v>
      </c>
      <c r="E11" s="226" t="s">
        <v>2</v>
      </c>
      <c r="F11" s="226" t="s">
        <v>2</v>
      </c>
      <c r="G11" s="226" t="s">
        <v>47</v>
      </c>
      <c r="H11" s="226" t="s">
        <v>963</v>
      </c>
      <c r="I11" s="226" t="s">
        <v>48</v>
      </c>
      <c r="J11" s="101" t="s">
        <v>2515</v>
      </c>
      <c r="K11" s="226" t="s">
        <v>1219</v>
      </c>
      <c r="L11" s="226" t="s">
        <v>576</v>
      </c>
      <c r="M11" s="227">
        <v>24</v>
      </c>
      <c r="N11" s="226" t="s">
        <v>2408</v>
      </c>
      <c r="O11" s="229">
        <v>96</v>
      </c>
      <c r="P11" s="225">
        <v>43889</v>
      </c>
      <c r="Q11" s="226"/>
      <c r="R11" s="226"/>
      <c r="S11" s="226" t="s">
        <v>49</v>
      </c>
      <c r="T11" s="226" t="s">
        <v>2334</v>
      </c>
      <c r="U11" s="226" t="s">
        <v>32</v>
      </c>
    </row>
    <row r="12" spans="1:23" ht="9.75" customHeight="1" x14ac:dyDescent="0.25">
      <c r="A12" s="226">
        <v>1685</v>
      </c>
      <c r="B12" s="226" t="s">
        <v>1117</v>
      </c>
      <c r="C12" s="226" t="s">
        <v>789</v>
      </c>
      <c r="D12" s="226" t="s">
        <v>789</v>
      </c>
      <c r="E12" s="226" t="s">
        <v>26</v>
      </c>
      <c r="F12" s="226" t="s">
        <v>26</v>
      </c>
      <c r="G12" s="226" t="s">
        <v>47</v>
      </c>
      <c r="H12" s="226" t="s">
        <v>963</v>
      </c>
      <c r="I12" s="226" t="s">
        <v>168</v>
      </c>
      <c r="J12" s="101" t="s">
        <v>2515</v>
      </c>
      <c r="K12" s="226" t="s">
        <v>1219</v>
      </c>
      <c r="L12" s="226" t="s">
        <v>790</v>
      </c>
      <c r="M12" s="227">
        <v>10</v>
      </c>
      <c r="N12" s="226" t="s">
        <v>2408</v>
      </c>
      <c r="O12" s="229">
        <v>95</v>
      </c>
      <c r="P12" s="225">
        <v>43889</v>
      </c>
      <c r="Q12" s="226"/>
      <c r="R12" s="226"/>
      <c r="S12" s="226" t="s">
        <v>49</v>
      </c>
      <c r="T12" s="226" t="s">
        <v>2334</v>
      </c>
      <c r="U12" s="226" t="s">
        <v>959</v>
      </c>
    </row>
    <row r="13" spans="1:23" ht="9.75" customHeight="1" x14ac:dyDescent="0.25">
      <c r="A13" s="226">
        <v>1228</v>
      </c>
      <c r="B13" s="226" t="s">
        <v>1118</v>
      </c>
      <c r="C13" s="226" t="s">
        <v>226</v>
      </c>
      <c r="D13" s="226" t="s">
        <v>226</v>
      </c>
      <c r="E13" s="226" t="s">
        <v>15</v>
      </c>
      <c r="F13" s="226" t="s">
        <v>84</v>
      </c>
      <c r="G13" s="226" t="s">
        <v>47</v>
      </c>
      <c r="H13" s="226" t="s">
        <v>962</v>
      </c>
      <c r="I13" s="226" t="s">
        <v>44</v>
      </c>
      <c r="J13" s="101" t="s">
        <v>2515</v>
      </c>
      <c r="K13" s="226" t="s">
        <v>1219</v>
      </c>
      <c r="L13" s="226" t="s">
        <v>227</v>
      </c>
      <c r="M13" s="227">
        <v>11</v>
      </c>
      <c r="N13" s="226" t="s">
        <v>1802</v>
      </c>
      <c r="O13" s="229">
        <v>82</v>
      </c>
      <c r="P13" s="225">
        <v>43889</v>
      </c>
      <c r="Q13" s="225"/>
      <c r="R13" s="226"/>
      <c r="S13" s="226" t="s">
        <v>49</v>
      </c>
      <c r="T13" s="226" t="s">
        <v>2334</v>
      </c>
      <c r="U13" s="226" t="s">
        <v>32</v>
      </c>
    </row>
    <row r="14" spans="1:23" ht="9.75" customHeight="1" x14ac:dyDescent="0.25">
      <c r="A14" s="226">
        <v>1814</v>
      </c>
      <c r="B14" s="226" t="s">
        <v>1960</v>
      </c>
      <c r="C14" s="226" t="s">
        <v>86</v>
      </c>
      <c r="D14" s="226" t="s">
        <v>32</v>
      </c>
      <c r="E14" s="226" t="s">
        <v>17</v>
      </c>
      <c r="F14" s="226" t="s">
        <v>1503</v>
      </c>
      <c r="G14" s="226" t="s">
        <v>47</v>
      </c>
      <c r="H14" s="226" t="s">
        <v>963</v>
      </c>
      <c r="I14" s="226" t="s">
        <v>48</v>
      </c>
      <c r="J14" s="101" t="s">
        <v>2515</v>
      </c>
      <c r="K14" s="226" t="s">
        <v>1228</v>
      </c>
      <c r="L14" s="226" t="s">
        <v>1529</v>
      </c>
      <c r="M14" s="227">
        <v>24</v>
      </c>
      <c r="N14" s="226" t="s">
        <v>1798</v>
      </c>
      <c r="O14" s="229">
        <v>80</v>
      </c>
      <c r="P14" s="225">
        <v>43889</v>
      </c>
      <c r="Q14" s="226"/>
      <c r="R14" s="226"/>
      <c r="S14" s="226" t="s">
        <v>49</v>
      </c>
      <c r="T14" s="226" t="s">
        <v>2334</v>
      </c>
      <c r="U14" s="226" t="s">
        <v>32</v>
      </c>
    </row>
    <row r="15" spans="1:23" ht="9.75" customHeight="1" x14ac:dyDescent="0.25">
      <c r="A15" s="226">
        <v>1388</v>
      </c>
      <c r="B15" s="226" t="s">
        <v>983</v>
      </c>
      <c r="C15" s="226" t="s">
        <v>442</v>
      </c>
      <c r="D15" s="226" t="s">
        <v>32</v>
      </c>
      <c r="E15" s="226" t="s">
        <v>17</v>
      </c>
      <c r="F15" s="226" t="s">
        <v>59</v>
      </c>
      <c r="G15" s="226" t="s">
        <v>47</v>
      </c>
      <c r="H15" s="226" t="s">
        <v>962</v>
      </c>
      <c r="I15" s="226" t="s">
        <v>44</v>
      </c>
      <c r="J15" s="101" t="s">
        <v>2515</v>
      </c>
      <c r="K15" s="226" t="s">
        <v>1219</v>
      </c>
      <c r="L15" s="226" t="s">
        <v>443</v>
      </c>
      <c r="M15" s="227">
        <v>24</v>
      </c>
      <c r="N15" s="226" t="s">
        <v>1798</v>
      </c>
      <c r="O15" s="229">
        <v>65</v>
      </c>
      <c r="P15" s="225">
        <v>43889</v>
      </c>
      <c r="Q15" s="226"/>
      <c r="R15" s="226"/>
      <c r="S15" s="226" t="s">
        <v>49</v>
      </c>
      <c r="T15" s="226" t="s">
        <v>1224</v>
      </c>
      <c r="U15" s="226" t="s">
        <v>2046</v>
      </c>
    </row>
    <row r="16" spans="1:23" ht="9.75" customHeight="1" x14ac:dyDescent="0.25">
      <c r="A16" s="101">
        <v>1562</v>
      </c>
      <c r="B16" s="101" t="s">
        <v>1169</v>
      </c>
      <c r="C16" s="101" t="s">
        <v>66</v>
      </c>
      <c r="D16" s="101" t="s">
        <v>66</v>
      </c>
      <c r="E16" s="101" t="s">
        <v>6</v>
      </c>
      <c r="F16" s="101" t="s">
        <v>66</v>
      </c>
      <c r="G16" s="101" t="s">
        <v>47</v>
      </c>
      <c r="H16" s="101" t="s">
        <v>961</v>
      </c>
      <c r="I16" s="101" t="s">
        <v>826</v>
      </c>
      <c r="J16" s="101"/>
      <c r="K16" s="101" t="s">
        <v>1219</v>
      </c>
      <c r="L16" s="101" t="s">
        <v>866</v>
      </c>
      <c r="M16" s="101">
        <v>10</v>
      </c>
      <c r="N16" s="102" t="s">
        <v>1800</v>
      </c>
      <c r="O16" s="172">
        <v>92</v>
      </c>
      <c r="P16" s="103">
        <v>43889</v>
      </c>
      <c r="Q16" s="103"/>
      <c r="R16" s="103"/>
      <c r="S16" s="101" t="s">
        <v>49</v>
      </c>
      <c r="T16" s="101" t="s">
        <v>2334</v>
      </c>
      <c r="U16" s="226" t="s">
        <v>32</v>
      </c>
    </row>
    <row r="17" spans="1:21" ht="9.75" customHeight="1" x14ac:dyDescent="0.25">
      <c r="A17" s="226">
        <v>343</v>
      </c>
      <c r="B17" s="226" t="s">
        <v>1889</v>
      </c>
      <c r="C17" s="226" t="s">
        <v>1229</v>
      </c>
      <c r="D17" s="226" t="s">
        <v>32</v>
      </c>
      <c r="E17" s="226" t="s">
        <v>16</v>
      </c>
      <c r="F17" s="226" t="s">
        <v>55</v>
      </c>
      <c r="G17" s="226" t="s">
        <v>47</v>
      </c>
      <c r="H17" s="226" t="s">
        <v>960</v>
      </c>
      <c r="I17" s="226" t="s">
        <v>48</v>
      </c>
      <c r="J17" s="101" t="s">
        <v>2515</v>
      </c>
      <c r="K17" s="226" t="s">
        <v>1228</v>
      </c>
      <c r="L17" s="226" t="s">
        <v>1230</v>
      </c>
      <c r="M17" s="227">
        <v>24</v>
      </c>
      <c r="N17" s="226" t="s">
        <v>1798</v>
      </c>
      <c r="O17" s="229">
        <v>90</v>
      </c>
      <c r="P17" s="225">
        <v>43900</v>
      </c>
      <c r="Q17" s="225"/>
      <c r="R17" s="226">
        <v>43901</v>
      </c>
      <c r="S17" s="226" t="s">
        <v>53</v>
      </c>
      <c r="T17" s="226" t="s">
        <v>50</v>
      </c>
      <c r="U17" s="226" t="s">
        <v>32</v>
      </c>
    </row>
    <row r="18" spans="1:21" ht="9.75" customHeight="1" x14ac:dyDescent="0.25">
      <c r="A18" s="226">
        <v>148</v>
      </c>
      <c r="B18" s="226" t="s">
        <v>174</v>
      </c>
      <c r="C18" s="226" t="s">
        <v>175</v>
      </c>
      <c r="D18" s="226" t="s">
        <v>32</v>
      </c>
      <c r="E18" s="226" t="s">
        <v>23</v>
      </c>
      <c r="F18" s="226" t="s">
        <v>23</v>
      </c>
      <c r="G18" s="226" t="s">
        <v>47</v>
      </c>
      <c r="H18" s="226" t="s">
        <v>960</v>
      </c>
      <c r="I18" s="226" t="s">
        <v>44</v>
      </c>
      <c r="J18" s="101" t="s">
        <v>2515</v>
      </c>
      <c r="K18" s="226" t="s">
        <v>1219</v>
      </c>
      <c r="L18" s="226" t="s">
        <v>176</v>
      </c>
      <c r="M18" s="227">
        <v>18</v>
      </c>
      <c r="N18" s="226" t="s">
        <v>2408</v>
      </c>
      <c r="O18" s="229">
        <v>85</v>
      </c>
      <c r="P18" s="225">
        <v>43900</v>
      </c>
      <c r="Q18" s="225"/>
      <c r="R18" s="226"/>
      <c r="S18" s="226" t="s">
        <v>49</v>
      </c>
      <c r="T18" s="226" t="s">
        <v>2334</v>
      </c>
      <c r="U18" s="226" t="s">
        <v>1414</v>
      </c>
    </row>
    <row r="19" spans="1:21" ht="9.75" customHeight="1" x14ac:dyDescent="0.25">
      <c r="A19" s="226">
        <v>1560</v>
      </c>
      <c r="B19" s="226" t="s">
        <v>1041</v>
      </c>
      <c r="C19" s="226" t="s">
        <v>701</v>
      </c>
      <c r="D19" s="226" t="s">
        <v>32</v>
      </c>
      <c r="E19" s="226" t="s">
        <v>6</v>
      </c>
      <c r="F19" s="226" t="s">
        <v>66</v>
      </c>
      <c r="G19" s="226" t="s">
        <v>47</v>
      </c>
      <c r="H19" s="226" t="s">
        <v>963</v>
      </c>
      <c r="I19" s="226" t="s">
        <v>44</v>
      </c>
      <c r="J19" s="101" t="s">
        <v>2515</v>
      </c>
      <c r="K19" s="226" t="s">
        <v>1219</v>
      </c>
      <c r="L19" s="226" t="s">
        <v>702</v>
      </c>
      <c r="M19" s="227">
        <v>9</v>
      </c>
      <c r="N19" s="226" t="s">
        <v>1800</v>
      </c>
      <c r="O19" s="229">
        <v>80</v>
      </c>
      <c r="P19" s="225">
        <v>43907</v>
      </c>
      <c r="Q19" s="226"/>
      <c r="R19" s="226"/>
      <c r="S19" s="226" t="s">
        <v>49</v>
      </c>
      <c r="T19" s="226" t="s">
        <v>2334</v>
      </c>
      <c r="U19" s="226" t="s">
        <v>32</v>
      </c>
    </row>
    <row r="20" spans="1:21" ht="9.75" customHeight="1" x14ac:dyDescent="0.25">
      <c r="A20" s="226">
        <v>1561</v>
      </c>
      <c r="B20" s="226" t="s">
        <v>1042</v>
      </c>
      <c r="C20" s="226" t="s">
        <v>703</v>
      </c>
      <c r="D20" s="226" t="s">
        <v>703</v>
      </c>
      <c r="E20" s="226" t="s">
        <v>6</v>
      </c>
      <c r="F20" s="226" t="s">
        <v>66</v>
      </c>
      <c r="G20" s="226" t="s">
        <v>47</v>
      </c>
      <c r="H20" s="226" t="s">
        <v>963</v>
      </c>
      <c r="I20" s="226" t="s">
        <v>44</v>
      </c>
      <c r="J20" s="101" t="s">
        <v>2515</v>
      </c>
      <c r="K20" s="226" t="s">
        <v>1219</v>
      </c>
      <c r="L20" s="226" t="s">
        <v>704</v>
      </c>
      <c r="M20" s="227">
        <v>9</v>
      </c>
      <c r="N20" s="226" t="s">
        <v>1800</v>
      </c>
      <c r="O20" s="229">
        <v>85</v>
      </c>
      <c r="P20" s="225">
        <v>43907</v>
      </c>
      <c r="Q20" s="226"/>
      <c r="R20" s="226"/>
      <c r="S20" s="226" t="s">
        <v>49</v>
      </c>
      <c r="T20" s="226" t="s">
        <v>2334</v>
      </c>
      <c r="U20" s="226" t="s">
        <v>45</v>
      </c>
    </row>
    <row r="21" spans="1:21" ht="9.75" customHeight="1" x14ac:dyDescent="0.25">
      <c r="A21" s="226">
        <v>1389</v>
      </c>
      <c r="B21" s="226" t="s">
        <v>984</v>
      </c>
      <c r="C21" s="226" t="s">
        <v>642</v>
      </c>
      <c r="D21" s="226" t="s">
        <v>32</v>
      </c>
      <c r="E21" s="226" t="s">
        <v>17</v>
      </c>
      <c r="F21" s="226" t="s">
        <v>59</v>
      </c>
      <c r="G21" s="226" t="s">
        <v>47</v>
      </c>
      <c r="H21" s="226" t="s">
        <v>962</v>
      </c>
      <c r="I21" s="226" t="s">
        <v>44</v>
      </c>
      <c r="J21" s="101" t="s">
        <v>2515</v>
      </c>
      <c r="K21" s="226" t="s">
        <v>1228</v>
      </c>
      <c r="L21" s="226" t="s">
        <v>643</v>
      </c>
      <c r="M21" s="227">
        <v>24</v>
      </c>
      <c r="N21" s="226" t="s">
        <v>1798</v>
      </c>
      <c r="O21" s="229">
        <v>50</v>
      </c>
      <c r="P21" s="225">
        <v>43907</v>
      </c>
      <c r="Q21" s="226"/>
      <c r="R21" s="226"/>
      <c r="S21" s="226" t="s">
        <v>49</v>
      </c>
      <c r="T21" s="226" t="s">
        <v>1224</v>
      </c>
      <c r="U21" s="226" t="s">
        <v>2083</v>
      </c>
    </row>
    <row r="22" spans="1:21" ht="9.75" customHeight="1" x14ac:dyDescent="0.25">
      <c r="A22" s="226">
        <v>14</v>
      </c>
      <c r="B22" s="226" t="s">
        <v>206</v>
      </c>
      <c r="C22" s="226" t="s">
        <v>207</v>
      </c>
      <c r="D22" s="226" t="s">
        <v>207</v>
      </c>
      <c r="E22" s="226" t="s">
        <v>12</v>
      </c>
      <c r="F22" s="226" t="s">
        <v>124</v>
      </c>
      <c r="G22" s="226" t="s">
        <v>47</v>
      </c>
      <c r="H22" s="226" t="s">
        <v>960</v>
      </c>
      <c r="I22" s="226" t="s">
        <v>48</v>
      </c>
      <c r="J22" s="101" t="s">
        <v>2515</v>
      </c>
      <c r="K22" s="226" t="s">
        <v>1219</v>
      </c>
      <c r="L22" s="226" t="s">
        <v>208</v>
      </c>
      <c r="M22" s="227">
        <v>8</v>
      </c>
      <c r="N22" s="226" t="s">
        <v>1802</v>
      </c>
      <c r="O22" s="229">
        <v>79</v>
      </c>
      <c r="P22" s="225">
        <v>43910</v>
      </c>
      <c r="Q22" s="226"/>
      <c r="R22" s="225">
        <v>43780</v>
      </c>
      <c r="S22" s="226" t="s">
        <v>53</v>
      </c>
      <c r="T22" s="226" t="s">
        <v>67</v>
      </c>
      <c r="U22" s="226" t="s">
        <v>951</v>
      </c>
    </row>
    <row r="23" spans="1:21" ht="9.75" customHeight="1" x14ac:dyDescent="0.25">
      <c r="A23" s="226">
        <v>1502</v>
      </c>
      <c r="B23" s="226" t="s">
        <v>1022</v>
      </c>
      <c r="C23" s="226" t="s">
        <v>687</v>
      </c>
      <c r="D23" s="226" t="s">
        <v>32</v>
      </c>
      <c r="E23" s="226" t="s">
        <v>12</v>
      </c>
      <c r="F23" s="226" t="s">
        <v>124</v>
      </c>
      <c r="G23" s="226" t="s">
        <v>47</v>
      </c>
      <c r="H23" s="226" t="s">
        <v>963</v>
      </c>
      <c r="I23" s="226" t="s">
        <v>44</v>
      </c>
      <c r="J23" s="101" t="s">
        <v>2515</v>
      </c>
      <c r="K23" s="226" t="s">
        <v>1219</v>
      </c>
      <c r="L23" s="226" t="s">
        <v>688</v>
      </c>
      <c r="M23" s="227">
        <v>7</v>
      </c>
      <c r="N23" s="226" t="s">
        <v>1802</v>
      </c>
      <c r="O23" s="229">
        <v>65</v>
      </c>
      <c r="P23" s="225">
        <v>43910</v>
      </c>
      <c r="Q23" s="225"/>
      <c r="R23" s="226"/>
      <c r="S23" s="226" t="s">
        <v>49</v>
      </c>
      <c r="T23" s="226" t="s">
        <v>2334</v>
      </c>
      <c r="U23" s="226" t="s">
        <v>32</v>
      </c>
    </row>
    <row r="24" spans="1:21" ht="9.75" customHeight="1" x14ac:dyDescent="0.25">
      <c r="A24" s="226">
        <v>91</v>
      </c>
      <c r="B24" s="226" t="s">
        <v>235</v>
      </c>
      <c r="C24" s="226" t="s">
        <v>236</v>
      </c>
      <c r="D24" s="226" t="s">
        <v>32</v>
      </c>
      <c r="E24" s="226" t="s">
        <v>20</v>
      </c>
      <c r="F24" s="226" t="s">
        <v>237</v>
      </c>
      <c r="G24" s="226" t="s">
        <v>47</v>
      </c>
      <c r="H24" s="226" t="s">
        <v>960</v>
      </c>
      <c r="I24" s="226" t="s">
        <v>44</v>
      </c>
      <c r="J24" s="101" t="s">
        <v>2515</v>
      </c>
      <c r="K24" s="226" t="s">
        <v>1219</v>
      </c>
      <c r="L24" s="226" t="s">
        <v>238</v>
      </c>
      <c r="M24" s="227">
        <v>8</v>
      </c>
      <c r="N24" s="226" t="s">
        <v>2097</v>
      </c>
      <c r="O24" s="229">
        <v>86</v>
      </c>
      <c r="P24" s="225">
        <v>43910</v>
      </c>
      <c r="Q24" s="225"/>
      <c r="R24" s="226"/>
      <c r="S24" s="226" t="s">
        <v>49</v>
      </c>
      <c r="T24" s="226" t="s">
        <v>2334</v>
      </c>
      <c r="U24" s="226" t="s">
        <v>2428</v>
      </c>
    </row>
    <row r="25" spans="1:21" ht="9.75" customHeight="1" x14ac:dyDescent="0.25">
      <c r="A25" s="226">
        <v>1909</v>
      </c>
      <c r="B25" s="226" t="s">
        <v>1913</v>
      </c>
      <c r="C25" s="226" t="s">
        <v>1129</v>
      </c>
      <c r="D25" s="226" t="s">
        <v>32</v>
      </c>
      <c r="E25" s="226" t="s">
        <v>20</v>
      </c>
      <c r="F25" s="226" t="s">
        <v>20</v>
      </c>
      <c r="G25" s="226" t="s">
        <v>47</v>
      </c>
      <c r="H25" s="226" t="s">
        <v>960</v>
      </c>
      <c r="I25" s="226" t="s">
        <v>48</v>
      </c>
      <c r="J25" s="101" t="s">
        <v>2515</v>
      </c>
      <c r="K25" s="226" t="s">
        <v>1219</v>
      </c>
      <c r="L25" s="226" t="s">
        <v>948</v>
      </c>
      <c r="M25" s="227">
        <v>0</v>
      </c>
      <c r="N25" s="226" t="s">
        <v>2097</v>
      </c>
      <c r="O25" s="229">
        <v>89</v>
      </c>
      <c r="P25" s="225">
        <v>43910</v>
      </c>
      <c r="Q25" s="226"/>
      <c r="R25" s="225"/>
      <c r="S25" s="226" t="s">
        <v>49</v>
      </c>
      <c r="T25" s="226" t="s">
        <v>2334</v>
      </c>
      <c r="U25" s="226" t="s">
        <v>1447</v>
      </c>
    </row>
    <row r="26" spans="1:21" ht="9.75" customHeight="1" x14ac:dyDescent="0.25">
      <c r="A26" s="226">
        <v>1493</v>
      </c>
      <c r="B26" s="226" t="s">
        <v>1891</v>
      </c>
      <c r="C26" s="226" t="s">
        <v>1264</v>
      </c>
      <c r="D26" s="226" t="s">
        <v>32</v>
      </c>
      <c r="E26" s="226" t="s">
        <v>1211</v>
      </c>
      <c r="F26" s="226" t="s">
        <v>1255</v>
      </c>
      <c r="G26" s="226" t="s">
        <v>47</v>
      </c>
      <c r="H26" s="226" t="s">
        <v>963</v>
      </c>
      <c r="I26" s="226" t="s">
        <v>48</v>
      </c>
      <c r="J26" s="101" t="s">
        <v>2515</v>
      </c>
      <c r="K26" s="226" t="s">
        <v>1228</v>
      </c>
      <c r="L26" s="226" t="s">
        <v>1265</v>
      </c>
      <c r="M26" s="227">
        <v>6</v>
      </c>
      <c r="N26" s="226" t="s">
        <v>1800</v>
      </c>
      <c r="O26" s="229">
        <v>72</v>
      </c>
      <c r="P26" s="225">
        <v>43920</v>
      </c>
      <c r="Q26" s="226"/>
      <c r="R26" s="225"/>
      <c r="S26" s="226" t="s">
        <v>49</v>
      </c>
      <c r="T26" s="226" t="s">
        <v>1224</v>
      </c>
      <c r="U26" s="226" t="s">
        <v>32</v>
      </c>
    </row>
    <row r="27" spans="1:21" ht="9.75" customHeight="1" x14ac:dyDescent="0.25">
      <c r="A27" s="101">
        <v>1442</v>
      </c>
      <c r="B27" s="101" t="s">
        <v>1151</v>
      </c>
      <c r="C27" s="199" t="s">
        <v>184</v>
      </c>
      <c r="D27" s="101" t="s">
        <v>32</v>
      </c>
      <c r="E27" s="101" t="s">
        <v>10</v>
      </c>
      <c r="F27" s="101" t="s">
        <v>184</v>
      </c>
      <c r="G27" s="101" t="s">
        <v>47</v>
      </c>
      <c r="H27" s="101" t="s">
        <v>961</v>
      </c>
      <c r="I27" s="101" t="s">
        <v>826</v>
      </c>
      <c r="J27" s="101"/>
      <c r="K27" s="101" t="s">
        <v>1219</v>
      </c>
      <c r="L27" s="101" t="s">
        <v>895</v>
      </c>
      <c r="M27" s="101">
        <v>10</v>
      </c>
      <c r="N27" s="102" t="s">
        <v>1802</v>
      </c>
      <c r="O27" s="172">
        <v>70</v>
      </c>
      <c r="P27" s="103">
        <v>43920</v>
      </c>
      <c r="Q27" s="103"/>
      <c r="R27" s="103"/>
      <c r="S27" s="101" t="s">
        <v>49</v>
      </c>
      <c r="T27" s="101" t="s">
        <v>2334</v>
      </c>
      <c r="U27" s="226" t="s">
        <v>959</v>
      </c>
    </row>
    <row r="28" spans="1:21" ht="9.75" customHeight="1" x14ac:dyDescent="0.25">
      <c r="A28" s="226">
        <v>1287</v>
      </c>
      <c r="B28" s="226" t="s">
        <v>970</v>
      </c>
      <c r="C28" s="226" t="s">
        <v>430</v>
      </c>
      <c r="D28" s="226" t="s">
        <v>430</v>
      </c>
      <c r="E28" s="226" t="s">
        <v>20</v>
      </c>
      <c r="F28" s="226" t="s">
        <v>20</v>
      </c>
      <c r="G28" s="226" t="s">
        <v>47</v>
      </c>
      <c r="H28" s="226" t="s">
        <v>962</v>
      </c>
      <c r="I28" s="226" t="s">
        <v>48</v>
      </c>
      <c r="J28" s="101" t="s">
        <v>2515</v>
      </c>
      <c r="K28" s="226" t="s">
        <v>1219</v>
      </c>
      <c r="L28" s="226" t="s">
        <v>431</v>
      </c>
      <c r="M28" s="227">
        <v>16</v>
      </c>
      <c r="N28" s="226" t="s">
        <v>2097</v>
      </c>
      <c r="O28" s="229">
        <v>88</v>
      </c>
      <c r="P28" s="225">
        <v>43936</v>
      </c>
      <c r="Q28" s="225"/>
      <c r="R28" s="226"/>
      <c r="S28" s="226" t="s">
        <v>49</v>
      </c>
      <c r="T28" s="226" t="s">
        <v>2334</v>
      </c>
      <c r="U28" s="226" t="s">
        <v>32</v>
      </c>
    </row>
    <row r="29" spans="1:21" ht="9.75" customHeight="1" x14ac:dyDescent="0.25">
      <c r="A29" s="226">
        <v>1642</v>
      </c>
      <c r="B29" s="226" t="s">
        <v>1085</v>
      </c>
      <c r="C29" s="226" t="s">
        <v>1405</v>
      </c>
      <c r="D29" s="226" t="s">
        <v>1405</v>
      </c>
      <c r="E29" s="226" t="s">
        <v>8</v>
      </c>
      <c r="F29" s="226" t="s">
        <v>739</v>
      </c>
      <c r="G29" s="226" t="s">
        <v>47</v>
      </c>
      <c r="H29" s="226" t="s">
        <v>963</v>
      </c>
      <c r="I29" s="226" t="s">
        <v>48</v>
      </c>
      <c r="J29" s="101" t="s">
        <v>2515</v>
      </c>
      <c r="K29" s="226" t="s">
        <v>1219</v>
      </c>
      <c r="L29" s="226" t="s">
        <v>740</v>
      </c>
      <c r="M29" s="227">
        <v>24</v>
      </c>
      <c r="N29" s="226" t="s">
        <v>1800</v>
      </c>
      <c r="O29" s="229">
        <v>85</v>
      </c>
      <c r="P29" s="225">
        <v>43937</v>
      </c>
      <c r="Q29" s="225"/>
      <c r="R29" s="226">
        <v>43832</v>
      </c>
      <c r="S29" s="226" t="s">
        <v>53</v>
      </c>
      <c r="T29" s="226" t="s">
        <v>50</v>
      </c>
      <c r="U29" s="226" t="s">
        <v>32</v>
      </c>
    </row>
    <row r="30" spans="1:21" ht="9.75" customHeight="1" x14ac:dyDescent="0.25">
      <c r="A30" s="226">
        <v>577</v>
      </c>
      <c r="B30" s="226" t="s">
        <v>381</v>
      </c>
      <c r="C30" s="226" t="s">
        <v>382</v>
      </c>
      <c r="D30" s="226" t="s">
        <v>382</v>
      </c>
      <c r="E30" s="226" t="s">
        <v>8</v>
      </c>
      <c r="F30" s="226" t="s">
        <v>8</v>
      </c>
      <c r="G30" s="226" t="s">
        <v>43</v>
      </c>
      <c r="H30" s="226" t="s">
        <v>961</v>
      </c>
      <c r="I30" s="226" t="s">
        <v>44</v>
      </c>
      <c r="J30" s="101" t="s">
        <v>2515</v>
      </c>
      <c r="K30" s="226" t="s">
        <v>1219</v>
      </c>
      <c r="L30" s="226" t="s">
        <v>383</v>
      </c>
      <c r="M30" s="227">
        <v>5</v>
      </c>
      <c r="N30" s="226" t="s">
        <v>1800</v>
      </c>
      <c r="O30" s="229">
        <v>80</v>
      </c>
      <c r="P30" s="225">
        <v>43937</v>
      </c>
      <c r="Q30" s="225"/>
      <c r="R30" s="226">
        <v>43675</v>
      </c>
      <c r="S30" s="226" t="s">
        <v>53</v>
      </c>
      <c r="T30" s="226" t="s">
        <v>50</v>
      </c>
      <c r="U30" s="226" t="s">
        <v>32</v>
      </c>
    </row>
    <row r="31" spans="1:21" ht="9.75" customHeight="1" x14ac:dyDescent="0.25">
      <c r="A31" s="101">
        <v>1763</v>
      </c>
      <c r="B31" s="101" t="s">
        <v>1967</v>
      </c>
      <c r="C31" s="101" t="s">
        <v>1709</v>
      </c>
      <c r="D31" s="101" t="s">
        <v>32</v>
      </c>
      <c r="E31" s="101" t="s">
        <v>17</v>
      </c>
      <c r="F31" s="101" t="s">
        <v>1452</v>
      </c>
      <c r="G31" s="101" t="s">
        <v>47</v>
      </c>
      <c r="H31" s="101" t="s">
        <v>961</v>
      </c>
      <c r="I31" s="101" t="s">
        <v>826</v>
      </c>
      <c r="J31" s="101"/>
      <c r="K31" s="101" t="s">
        <v>1228</v>
      </c>
      <c r="L31" s="101" t="s">
        <v>1710</v>
      </c>
      <c r="M31" s="101">
        <v>10</v>
      </c>
      <c r="N31" s="102" t="s">
        <v>1798</v>
      </c>
      <c r="O31" s="172">
        <v>90</v>
      </c>
      <c r="P31" s="103">
        <v>43937</v>
      </c>
      <c r="Q31" s="103"/>
      <c r="R31" s="103"/>
      <c r="S31" s="101" t="s">
        <v>49</v>
      </c>
      <c r="T31" s="101" t="s">
        <v>2334</v>
      </c>
      <c r="U31" s="226" t="s">
        <v>2388</v>
      </c>
    </row>
    <row r="32" spans="1:21" ht="9.75" customHeight="1" x14ac:dyDescent="0.25">
      <c r="A32" s="226">
        <v>1590</v>
      </c>
      <c r="B32" s="226" t="s">
        <v>1060</v>
      </c>
      <c r="C32" s="226" t="s">
        <v>724</v>
      </c>
      <c r="D32" s="226" t="s">
        <v>724</v>
      </c>
      <c r="E32" s="226" t="s">
        <v>7</v>
      </c>
      <c r="F32" s="226" t="s">
        <v>94</v>
      </c>
      <c r="G32" s="226" t="s">
        <v>47</v>
      </c>
      <c r="H32" s="226" t="s">
        <v>963</v>
      </c>
      <c r="I32" s="226" t="s">
        <v>48</v>
      </c>
      <c r="J32" s="101" t="s">
        <v>2515</v>
      </c>
      <c r="K32" s="226" t="s">
        <v>1219</v>
      </c>
      <c r="L32" s="226" t="s">
        <v>725</v>
      </c>
      <c r="M32" s="227">
        <v>24</v>
      </c>
      <c r="N32" s="226" t="s">
        <v>1800</v>
      </c>
      <c r="O32" s="229">
        <v>75</v>
      </c>
      <c r="P32" s="225">
        <v>43941</v>
      </c>
      <c r="Q32" s="226"/>
      <c r="R32" s="226"/>
      <c r="S32" s="226" t="s">
        <v>49</v>
      </c>
      <c r="T32" s="226" t="s">
        <v>2334</v>
      </c>
      <c r="U32" s="226" t="s">
        <v>2429</v>
      </c>
    </row>
    <row r="33" spans="1:21" ht="9.75" customHeight="1" x14ac:dyDescent="0.25">
      <c r="A33" s="226">
        <v>1591</v>
      </c>
      <c r="B33" s="226" t="s">
        <v>1061</v>
      </c>
      <c r="C33" s="226" t="s">
        <v>726</v>
      </c>
      <c r="D33" s="226" t="s">
        <v>726</v>
      </c>
      <c r="E33" s="226" t="s">
        <v>7</v>
      </c>
      <c r="F33" s="226" t="s">
        <v>94</v>
      </c>
      <c r="G33" s="226" t="s">
        <v>47</v>
      </c>
      <c r="H33" s="226" t="s">
        <v>963</v>
      </c>
      <c r="I33" s="226" t="s">
        <v>168</v>
      </c>
      <c r="J33" s="101" t="s">
        <v>2515</v>
      </c>
      <c r="K33" s="226" t="s">
        <v>1219</v>
      </c>
      <c r="L33" s="226" t="s">
        <v>1356</v>
      </c>
      <c r="M33" s="227">
        <v>0</v>
      </c>
      <c r="N33" s="226" t="s">
        <v>1800</v>
      </c>
      <c r="O33" s="229">
        <v>75</v>
      </c>
      <c r="P33" s="225">
        <v>43941</v>
      </c>
      <c r="Q33" s="226"/>
      <c r="R33" s="226"/>
      <c r="S33" s="226" t="s">
        <v>49</v>
      </c>
      <c r="T33" s="226" t="s">
        <v>2334</v>
      </c>
      <c r="U33" s="226" t="s">
        <v>45</v>
      </c>
    </row>
    <row r="34" spans="1:21" ht="9.75" customHeight="1" x14ac:dyDescent="0.25">
      <c r="A34" s="226">
        <v>1719</v>
      </c>
      <c r="B34" s="226" t="s">
        <v>1133</v>
      </c>
      <c r="C34" s="226" t="s">
        <v>556</v>
      </c>
      <c r="D34" s="226" t="s">
        <v>556</v>
      </c>
      <c r="E34" s="226" t="s">
        <v>20</v>
      </c>
      <c r="F34" s="226" t="s">
        <v>20</v>
      </c>
      <c r="G34" s="226" t="s">
        <v>47</v>
      </c>
      <c r="H34" s="226" t="s">
        <v>963</v>
      </c>
      <c r="I34" s="226" t="s">
        <v>44</v>
      </c>
      <c r="J34" s="101" t="s">
        <v>2515</v>
      </c>
      <c r="K34" s="226" t="s">
        <v>1219</v>
      </c>
      <c r="L34" s="226" t="s">
        <v>557</v>
      </c>
      <c r="M34" s="227">
        <v>24</v>
      </c>
      <c r="N34" s="226" t="s">
        <v>2097</v>
      </c>
      <c r="O34" s="229">
        <v>81</v>
      </c>
      <c r="P34" s="225">
        <v>43941</v>
      </c>
      <c r="Q34" s="226"/>
      <c r="R34" s="226">
        <v>43780</v>
      </c>
      <c r="S34" s="226" t="s">
        <v>53</v>
      </c>
      <c r="T34" s="226" t="s">
        <v>50</v>
      </c>
      <c r="U34" s="226" t="s">
        <v>32</v>
      </c>
    </row>
    <row r="35" spans="1:21" ht="9.75" customHeight="1" x14ac:dyDescent="0.25">
      <c r="A35" s="101">
        <v>1782</v>
      </c>
      <c r="B35" s="101" t="s">
        <v>1718</v>
      </c>
      <c r="C35" s="101" t="s">
        <v>1719</v>
      </c>
      <c r="D35" s="101" t="s">
        <v>32</v>
      </c>
      <c r="E35" s="101" t="s">
        <v>17</v>
      </c>
      <c r="F35" s="101" t="s">
        <v>1459</v>
      </c>
      <c r="G35" s="101" t="s">
        <v>47</v>
      </c>
      <c r="H35" s="101" t="s">
        <v>961</v>
      </c>
      <c r="I35" s="101" t="s">
        <v>826</v>
      </c>
      <c r="J35" s="101"/>
      <c r="K35" s="101" t="s">
        <v>1228</v>
      </c>
      <c r="L35" s="101" t="s">
        <v>1720</v>
      </c>
      <c r="M35" s="101">
        <v>10</v>
      </c>
      <c r="N35" s="102" t="s">
        <v>1798</v>
      </c>
      <c r="O35" s="172">
        <v>70</v>
      </c>
      <c r="P35" s="103">
        <v>43944</v>
      </c>
      <c r="Q35" s="103"/>
      <c r="R35" s="103"/>
      <c r="S35" s="101" t="s">
        <v>49</v>
      </c>
      <c r="T35" s="101" t="s">
        <v>2334</v>
      </c>
      <c r="U35" s="226" t="s">
        <v>32</v>
      </c>
    </row>
    <row r="36" spans="1:21" ht="9.75" customHeight="1" x14ac:dyDescent="0.25">
      <c r="A36" s="101">
        <v>1005</v>
      </c>
      <c r="B36" s="101" t="s">
        <v>1985</v>
      </c>
      <c r="C36" s="101" t="s">
        <v>1723</v>
      </c>
      <c r="D36" s="101" t="s">
        <v>32</v>
      </c>
      <c r="E36" s="101" t="s">
        <v>17</v>
      </c>
      <c r="F36" s="101" t="s">
        <v>1503</v>
      </c>
      <c r="G36" s="101" t="s">
        <v>47</v>
      </c>
      <c r="H36" s="101" t="s">
        <v>960</v>
      </c>
      <c r="I36" s="101" t="s">
        <v>826</v>
      </c>
      <c r="J36" s="101"/>
      <c r="K36" s="101" t="s">
        <v>1228</v>
      </c>
      <c r="L36" s="101" t="s">
        <v>1724</v>
      </c>
      <c r="M36" s="101">
        <v>10</v>
      </c>
      <c r="N36" s="102" t="s">
        <v>1798</v>
      </c>
      <c r="O36" s="172">
        <v>70</v>
      </c>
      <c r="P36" s="103">
        <v>43944</v>
      </c>
      <c r="Q36" s="103"/>
      <c r="R36" s="103"/>
      <c r="S36" s="101" t="s">
        <v>49</v>
      </c>
      <c r="T36" s="101" t="s">
        <v>2334</v>
      </c>
      <c r="U36" s="226" t="s">
        <v>32</v>
      </c>
    </row>
    <row r="37" spans="1:21" ht="9.75" customHeight="1" x14ac:dyDescent="0.25">
      <c r="A37" s="226">
        <v>1457</v>
      </c>
      <c r="B37" s="226" t="s">
        <v>1011</v>
      </c>
      <c r="C37" s="226" t="s">
        <v>682</v>
      </c>
      <c r="D37" s="226" t="s">
        <v>32</v>
      </c>
      <c r="E37" s="226" t="s">
        <v>11</v>
      </c>
      <c r="F37" s="226" t="s">
        <v>197</v>
      </c>
      <c r="G37" s="226" t="s">
        <v>47</v>
      </c>
      <c r="H37" s="226" t="s">
        <v>963</v>
      </c>
      <c r="I37" s="226" t="s">
        <v>44</v>
      </c>
      <c r="J37" s="101" t="s">
        <v>2515</v>
      </c>
      <c r="K37" s="226" t="s">
        <v>1219</v>
      </c>
      <c r="L37" s="226" t="s">
        <v>683</v>
      </c>
      <c r="M37" s="227">
        <v>14</v>
      </c>
      <c r="N37" s="226" t="s">
        <v>1802</v>
      </c>
      <c r="O37" s="229">
        <v>64</v>
      </c>
      <c r="P37" s="225">
        <v>43951</v>
      </c>
      <c r="Q37" s="226"/>
      <c r="R37" s="226"/>
      <c r="S37" s="226" t="s">
        <v>49</v>
      </c>
      <c r="T37" s="226" t="s">
        <v>2334</v>
      </c>
      <c r="U37" s="226" t="s">
        <v>32</v>
      </c>
    </row>
    <row r="38" spans="1:21" ht="9.75" customHeight="1" x14ac:dyDescent="0.25">
      <c r="A38" s="226">
        <v>1703</v>
      </c>
      <c r="B38" s="226" t="s">
        <v>1957</v>
      </c>
      <c r="C38" s="226" t="s">
        <v>1443</v>
      </c>
      <c r="D38" s="226" t="s">
        <v>32</v>
      </c>
      <c r="E38" s="226" t="s">
        <v>159</v>
      </c>
      <c r="F38" s="226" t="s">
        <v>159</v>
      </c>
      <c r="G38" s="226" t="s">
        <v>47</v>
      </c>
      <c r="H38" s="226" t="s">
        <v>963</v>
      </c>
      <c r="I38" s="226" t="s">
        <v>63</v>
      </c>
      <c r="J38" s="101" t="s">
        <v>2515</v>
      </c>
      <c r="K38" s="226" t="s">
        <v>1228</v>
      </c>
      <c r="L38" s="226" t="s">
        <v>1444</v>
      </c>
      <c r="M38" s="227">
        <v>24</v>
      </c>
      <c r="N38" s="226" t="s">
        <v>1799</v>
      </c>
      <c r="O38" s="229">
        <v>78</v>
      </c>
      <c r="P38" s="225">
        <v>43962</v>
      </c>
      <c r="Q38" s="226"/>
      <c r="R38" s="226"/>
      <c r="S38" s="226" t="s">
        <v>49</v>
      </c>
      <c r="T38" s="226" t="s">
        <v>2334</v>
      </c>
      <c r="U38" s="226" t="s">
        <v>32</v>
      </c>
    </row>
    <row r="39" spans="1:21" ht="9.75" customHeight="1" x14ac:dyDescent="0.25">
      <c r="A39" s="226">
        <v>1890</v>
      </c>
      <c r="B39" s="226" t="s">
        <v>2001</v>
      </c>
      <c r="C39" s="226" t="s">
        <v>1627</v>
      </c>
      <c r="D39" s="226" t="s">
        <v>32</v>
      </c>
      <c r="E39" s="226" t="s">
        <v>1213</v>
      </c>
      <c r="F39" s="226" t="s">
        <v>1628</v>
      </c>
      <c r="G39" s="226" t="s">
        <v>47</v>
      </c>
      <c r="H39" s="226" t="s">
        <v>963</v>
      </c>
      <c r="I39" s="226" t="s">
        <v>48</v>
      </c>
      <c r="J39" s="101" t="s">
        <v>2515</v>
      </c>
      <c r="K39" s="226" t="s">
        <v>1228</v>
      </c>
      <c r="L39" s="226" t="s">
        <v>1629</v>
      </c>
      <c r="M39" s="227">
        <v>4</v>
      </c>
      <c r="N39" s="226" t="s">
        <v>2097</v>
      </c>
      <c r="O39" s="229">
        <v>70</v>
      </c>
      <c r="P39" s="225">
        <v>43962</v>
      </c>
      <c r="Q39" s="226"/>
      <c r="R39" s="226"/>
      <c r="S39" s="226" t="s">
        <v>49</v>
      </c>
      <c r="T39" s="226" t="s">
        <v>2334</v>
      </c>
      <c r="U39" s="226" t="s">
        <v>959</v>
      </c>
    </row>
    <row r="40" spans="1:21" ht="9.75" customHeight="1" x14ac:dyDescent="0.25">
      <c r="A40" s="226">
        <v>1380</v>
      </c>
      <c r="B40" s="226" t="s">
        <v>980</v>
      </c>
      <c r="C40" s="226" t="s">
        <v>408</v>
      </c>
      <c r="D40" s="226" t="s">
        <v>32</v>
      </c>
      <c r="E40" s="226" t="s">
        <v>17</v>
      </c>
      <c r="F40" s="226" t="s">
        <v>59</v>
      </c>
      <c r="G40" s="226" t="s">
        <v>47</v>
      </c>
      <c r="H40" s="226" t="s">
        <v>962</v>
      </c>
      <c r="I40" s="226" t="s">
        <v>44</v>
      </c>
      <c r="J40" s="101" t="s">
        <v>2515</v>
      </c>
      <c r="K40" s="226" t="s">
        <v>1219</v>
      </c>
      <c r="L40" s="226" t="s">
        <v>409</v>
      </c>
      <c r="M40" s="227">
        <v>24</v>
      </c>
      <c r="N40" s="226" t="s">
        <v>1798</v>
      </c>
      <c r="O40" s="229">
        <v>80</v>
      </c>
      <c r="P40" s="225">
        <v>43966</v>
      </c>
      <c r="Q40" s="226"/>
      <c r="R40" s="226"/>
      <c r="S40" s="226" t="s">
        <v>49</v>
      </c>
      <c r="T40" s="226" t="s">
        <v>2334</v>
      </c>
      <c r="U40" s="226" t="s">
        <v>32</v>
      </c>
    </row>
    <row r="41" spans="1:21" ht="9.75" customHeight="1" x14ac:dyDescent="0.25">
      <c r="A41" s="226">
        <v>1838</v>
      </c>
      <c r="B41" s="226" t="s">
        <v>1569</v>
      </c>
      <c r="C41" s="226" t="s">
        <v>1570</v>
      </c>
      <c r="D41" s="226" t="s">
        <v>32</v>
      </c>
      <c r="E41" s="226" t="s">
        <v>17</v>
      </c>
      <c r="F41" s="226" t="s">
        <v>59</v>
      </c>
      <c r="G41" s="226" t="s">
        <v>47</v>
      </c>
      <c r="H41" s="226" t="s">
        <v>963</v>
      </c>
      <c r="I41" s="226" t="s">
        <v>44</v>
      </c>
      <c r="J41" s="101" t="s">
        <v>2515</v>
      </c>
      <c r="K41" s="226" t="s">
        <v>1228</v>
      </c>
      <c r="L41" s="226" t="s">
        <v>1571</v>
      </c>
      <c r="M41" s="227">
        <v>24</v>
      </c>
      <c r="N41" s="226" t="s">
        <v>1798</v>
      </c>
      <c r="O41" s="229">
        <v>45</v>
      </c>
      <c r="P41" s="225">
        <v>43966</v>
      </c>
      <c r="Q41" s="226"/>
      <c r="R41" s="226"/>
      <c r="S41" s="226" t="s">
        <v>49</v>
      </c>
      <c r="T41" s="226" t="s">
        <v>2334</v>
      </c>
      <c r="U41" s="226" t="s">
        <v>32</v>
      </c>
    </row>
    <row r="42" spans="1:21" ht="9.75" customHeight="1" x14ac:dyDescent="0.25">
      <c r="A42" s="226">
        <v>1415</v>
      </c>
      <c r="B42" s="226" t="s">
        <v>1616</v>
      </c>
      <c r="C42" s="226" t="s">
        <v>1617</v>
      </c>
      <c r="D42" s="226" t="s">
        <v>32</v>
      </c>
      <c r="E42" s="226" t="s">
        <v>1213</v>
      </c>
      <c r="F42" s="226" t="s">
        <v>1618</v>
      </c>
      <c r="G42" s="226" t="s">
        <v>47</v>
      </c>
      <c r="H42" s="226" t="s">
        <v>962</v>
      </c>
      <c r="I42" s="226" t="s">
        <v>44</v>
      </c>
      <c r="J42" s="101" t="s">
        <v>2515</v>
      </c>
      <c r="K42" s="226" t="s">
        <v>1228</v>
      </c>
      <c r="L42" s="226" t="s">
        <v>1619</v>
      </c>
      <c r="M42" s="227">
        <v>24</v>
      </c>
      <c r="N42" s="226" t="s">
        <v>2097</v>
      </c>
      <c r="O42" s="229">
        <v>85</v>
      </c>
      <c r="P42" s="225">
        <v>43966</v>
      </c>
      <c r="Q42" s="226"/>
      <c r="R42" s="225">
        <v>43762</v>
      </c>
      <c r="S42" s="226" t="s">
        <v>53</v>
      </c>
      <c r="T42" s="226" t="s">
        <v>50</v>
      </c>
      <c r="U42" s="226" t="s">
        <v>32</v>
      </c>
    </row>
    <row r="43" spans="1:21" ht="9.75" customHeight="1" x14ac:dyDescent="0.25">
      <c r="A43" s="226">
        <v>1893</v>
      </c>
      <c r="B43" s="226" t="s">
        <v>1633</v>
      </c>
      <c r="C43" s="226" t="s">
        <v>1634</v>
      </c>
      <c r="D43" s="226" t="s">
        <v>32</v>
      </c>
      <c r="E43" s="226" t="s">
        <v>1213</v>
      </c>
      <c r="F43" s="226" t="s">
        <v>1631</v>
      </c>
      <c r="G43" s="226" t="s">
        <v>47</v>
      </c>
      <c r="H43" s="226" t="s">
        <v>963</v>
      </c>
      <c r="I43" s="226" t="s">
        <v>48</v>
      </c>
      <c r="J43" s="101" t="s">
        <v>2515</v>
      </c>
      <c r="K43" s="226" t="s">
        <v>1228</v>
      </c>
      <c r="L43" s="226" t="s">
        <v>1635</v>
      </c>
      <c r="M43" s="227">
        <v>24</v>
      </c>
      <c r="N43" s="226" t="s">
        <v>2097</v>
      </c>
      <c r="O43" s="229">
        <v>85</v>
      </c>
      <c r="P43" s="225">
        <v>43966</v>
      </c>
      <c r="Q43" s="226"/>
      <c r="R43" s="226"/>
      <c r="S43" s="226" t="s">
        <v>49</v>
      </c>
      <c r="T43" s="226" t="s">
        <v>2334</v>
      </c>
      <c r="U43" s="226" t="s">
        <v>32</v>
      </c>
    </row>
    <row r="44" spans="1:21" ht="9.75" customHeight="1" x14ac:dyDescent="0.25">
      <c r="A44" s="101">
        <v>1767</v>
      </c>
      <c r="B44" s="101" t="s">
        <v>1713</v>
      </c>
      <c r="C44" s="101" t="s">
        <v>1714</v>
      </c>
      <c r="D44" s="101" t="s">
        <v>32</v>
      </c>
      <c r="E44" s="101" t="s">
        <v>17</v>
      </c>
      <c r="F44" s="101" t="s">
        <v>1459</v>
      </c>
      <c r="G44" s="101" t="s">
        <v>47</v>
      </c>
      <c r="H44" s="101" t="s">
        <v>961</v>
      </c>
      <c r="I44" s="101" t="s">
        <v>826</v>
      </c>
      <c r="J44" s="101"/>
      <c r="K44" s="101" t="s">
        <v>1228</v>
      </c>
      <c r="L44" s="101" t="s">
        <v>1715</v>
      </c>
      <c r="M44" s="101">
        <v>10</v>
      </c>
      <c r="N44" s="102" t="s">
        <v>1798</v>
      </c>
      <c r="O44" s="172">
        <v>90</v>
      </c>
      <c r="P44" s="103">
        <v>43966</v>
      </c>
      <c r="Q44" s="103"/>
      <c r="R44" s="103"/>
      <c r="S44" s="101" t="s">
        <v>49</v>
      </c>
      <c r="T44" s="101" t="s">
        <v>2334</v>
      </c>
      <c r="U44" s="226" t="s">
        <v>32</v>
      </c>
    </row>
    <row r="45" spans="1:21" ht="9.75" customHeight="1" x14ac:dyDescent="0.25">
      <c r="A45" s="101">
        <v>1876</v>
      </c>
      <c r="B45" s="101" t="s">
        <v>2058</v>
      </c>
      <c r="C45" s="101" t="s">
        <v>1788</v>
      </c>
      <c r="D45" s="101" t="s">
        <v>32</v>
      </c>
      <c r="E45" s="101" t="s">
        <v>17</v>
      </c>
      <c r="F45" s="101" t="s">
        <v>62</v>
      </c>
      <c r="G45" s="101" t="s">
        <v>47</v>
      </c>
      <c r="H45" s="101" t="s">
        <v>961</v>
      </c>
      <c r="I45" s="101" t="s">
        <v>826</v>
      </c>
      <c r="J45" s="101"/>
      <c r="K45" s="101" t="s">
        <v>1228</v>
      </c>
      <c r="L45" s="101" t="s">
        <v>1789</v>
      </c>
      <c r="M45" s="101">
        <v>10</v>
      </c>
      <c r="N45" s="102" t="s">
        <v>1798</v>
      </c>
      <c r="O45" s="172">
        <v>55</v>
      </c>
      <c r="P45" s="103">
        <v>43970</v>
      </c>
      <c r="Q45" s="103"/>
      <c r="R45" s="103"/>
      <c r="S45" s="101" t="s">
        <v>49</v>
      </c>
      <c r="T45" s="101" t="s">
        <v>2334</v>
      </c>
      <c r="U45" s="226" t="s">
        <v>1415</v>
      </c>
    </row>
    <row r="46" spans="1:21" ht="9.75" customHeight="1" x14ac:dyDescent="0.25">
      <c r="A46" s="226">
        <v>1930</v>
      </c>
      <c r="B46" s="226" t="s">
        <v>2203</v>
      </c>
      <c r="C46" s="226" t="s">
        <v>339</v>
      </c>
      <c r="D46" s="226" t="s">
        <v>32</v>
      </c>
      <c r="E46" s="226" t="s">
        <v>6</v>
      </c>
      <c r="F46" s="226" t="s">
        <v>6</v>
      </c>
      <c r="G46" s="226" t="s">
        <v>47</v>
      </c>
      <c r="H46" s="226" t="s">
        <v>961</v>
      </c>
      <c r="I46" s="226" t="s">
        <v>44</v>
      </c>
      <c r="J46" s="101" t="s">
        <v>2515</v>
      </c>
      <c r="K46" s="226" t="s">
        <v>1219</v>
      </c>
      <c r="L46" s="226" t="s">
        <v>1910</v>
      </c>
      <c r="M46" s="227">
        <v>0</v>
      </c>
      <c r="N46" s="226" t="s">
        <v>1800</v>
      </c>
      <c r="O46" s="229">
        <v>60</v>
      </c>
      <c r="P46" s="225">
        <v>43971</v>
      </c>
      <c r="Q46" s="226"/>
      <c r="R46" s="226"/>
      <c r="S46" s="226" t="s">
        <v>49</v>
      </c>
      <c r="T46" s="226" t="s">
        <v>2334</v>
      </c>
      <c r="U46" s="226" t="s">
        <v>952</v>
      </c>
    </row>
    <row r="47" spans="1:21" ht="9.75" customHeight="1" x14ac:dyDescent="0.25">
      <c r="A47" s="226">
        <v>1635</v>
      </c>
      <c r="B47" s="226" t="s">
        <v>1081</v>
      </c>
      <c r="C47" s="226" t="s">
        <v>406</v>
      </c>
      <c r="D47" s="226" t="s">
        <v>32</v>
      </c>
      <c r="E47" s="226" t="s">
        <v>19</v>
      </c>
      <c r="F47" s="226" t="s">
        <v>19</v>
      </c>
      <c r="G47" s="226" t="s">
        <v>47</v>
      </c>
      <c r="H47" s="226" t="s">
        <v>963</v>
      </c>
      <c r="I47" s="226" t="s">
        <v>168</v>
      </c>
      <c r="J47" s="101" t="s">
        <v>2515</v>
      </c>
      <c r="K47" s="226" t="s">
        <v>1219</v>
      </c>
      <c r="L47" s="226" t="s">
        <v>407</v>
      </c>
      <c r="M47" s="227">
        <v>16</v>
      </c>
      <c r="N47" s="226" t="s">
        <v>2097</v>
      </c>
      <c r="O47" s="229">
        <v>70</v>
      </c>
      <c r="P47" s="225">
        <v>43971</v>
      </c>
      <c r="Q47" s="226"/>
      <c r="R47" s="226">
        <v>43039</v>
      </c>
      <c r="S47" s="226" t="s">
        <v>53</v>
      </c>
      <c r="T47" s="226" t="s">
        <v>50</v>
      </c>
      <c r="U47" s="226" t="s">
        <v>959</v>
      </c>
    </row>
    <row r="48" spans="1:21" ht="9.75" customHeight="1" x14ac:dyDescent="0.25">
      <c r="A48" s="101">
        <v>1576</v>
      </c>
      <c r="B48" s="101" t="s">
        <v>1173</v>
      </c>
      <c r="C48" s="101" t="s">
        <v>904</v>
      </c>
      <c r="D48" s="101" t="s">
        <v>904</v>
      </c>
      <c r="E48" s="101" t="s">
        <v>6</v>
      </c>
      <c r="F48" s="101" t="s">
        <v>6</v>
      </c>
      <c r="G48" s="101" t="s">
        <v>47</v>
      </c>
      <c r="H48" s="101" t="s">
        <v>961</v>
      </c>
      <c r="I48" s="101" t="s">
        <v>826</v>
      </c>
      <c r="J48" s="101"/>
      <c r="K48" s="101" t="s">
        <v>1219</v>
      </c>
      <c r="L48" s="101" t="s">
        <v>905</v>
      </c>
      <c r="M48" s="101">
        <v>10</v>
      </c>
      <c r="N48" s="102" t="s">
        <v>1800</v>
      </c>
      <c r="O48" s="172">
        <v>50</v>
      </c>
      <c r="P48" s="103">
        <v>43971</v>
      </c>
      <c r="Q48" s="103"/>
      <c r="R48" s="103"/>
      <c r="S48" s="101" t="s">
        <v>49</v>
      </c>
      <c r="T48" s="101" t="s">
        <v>2334</v>
      </c>
      <c r="U48" s="226" t="s">
        <v>1414</v>
      </c>
    </row>
    <row r="49" spans="1:21" ht="9.75" customHeight="1" x14ac:dyDescent="0.25">
      <c r="A49" s="226">
        <v>1579</v>
      </c>
      <c r="B49" s="226" t="s">
        <v>1341</v>
      </c>
      <c r="C49" s="226" t="s">
        <v>1342</v>
      </c>
      <c r="D49" s="226" t="s">
        <v>32</v>
      </c>
      <c r="E49" s="226" t="s">
        <v>209</v>
      </c>
      <c r="F49" s="226" t="s">
        <v>1343</v>
      </c>
      <c r="G49" s="226" t="s">
        <v>47</v>
      </c>
      <c r="H49" s="226" t="s">
        <v>963</v>
      </c>
      <c r="I49" s="226" t="s">
        <v>44</v>
      </c>
      <c r="J49" s="101" t="s">
        <v>2515</v>
      </c>
      <c r="K49" s="226" t="s">
        <v>1228</v>
      </c>
      <c r="L49" s="226" t="s">
        <v>1344</v>
      </c>
      <c r="M49" s="227">
        <v>7</v>
      </c>
      <c r="N49" s="226" t="s">
        <v>1800</v>
      </c>
      <c r="O49" s="229">
        <v>78</v>
      </c>
      <c r="P49" s="225">
        <v>43972</v>
      </c>
      <c r="Q49" s="226"/>
      <c r="R49" s="226"/>
      <c r="S49" s="226" t="s">
        <v>49</v>
      </c>
      <c r="T49" s="226" t="s">
        <v>2334</v>
      </c>
      <c r="U49" s="226" t="s">
        <v>1416</v>
      </c>
    </row>
    <row r="50" spans="1:21" ht="9.75" customHeight="1" x14ac:dyDescent="0.25">
      <c r="A50" s="226">
        <v>1800</v>
      </c>
      <c r="B50" s="226" t="s">
        <v>1097</v>
      </c>
      <c r="C50" s="226" t="s">
        <v>747</v>
      </c>
      <c r="D50" s="226" t="s">
        <v>32</v>
      </c>
      <c r="E50" s="226" t="s">
        <v>23</v>
      </c>
      <c r="F50" s="226" t="s">
        <v>74</v>
      </c>
      <c r="G50" s="226" t="s">
        <v>47</v>
      </c>
      <c r="H50" s="226" t="s">
        <v>963</v>
      </c>
      <c r="I50" s="226" t="s">
        <v>44</v>
      </c>
      <c r="J50" s="101" t="s">
        <v>2515</v>
      </c>
      <c r="K50" s="226" t="s">
        <v>1219</v>
      </c>
      <c r="L50" s="226" t="s">
        <v>748</v>
      </c>
      <c r="M50" s="227">
        <v>24</v>
      </c>
      <c r="N50" s="226" t="s">
        <v>2408</v>
      </c>
      <c r="O50" s="229">
        <v>83</v>
      </c>
      <c r="P50" s="225">
        <v>43980</v>
      </c>
      <c r="Q50" s="226"/>
      <c r="R50" s="225">
        <v>43815</v>
      </c>
      <c r="S50" s="226" t="s">
        <v>53</v>
      </c>
      <c r="T50" s="226" t="s">
        <v>50</v>
      </c>
      <c r="U50" s="226" t="s">
        <v>2430</v>
      </c>
    </row>
    <row r="51" spans="1:21" ht="9.75" customHeight="1" x14ac:dyDescent="0.25">
      <c r="A51" s="226">
        <v>1218</v>
      </c>
      <c r="B51" s="226" t="s">
        <v>1111</v>
      </c>
      <c r="C51" s="226" t="s">
        <v>298</v>
      </c>
      <c r="D51" s="226" t="s">
        <v>298</v>
      </c>
      <c r="E51" s="226" t="s">
        <v>23</v>
      </c>
      <c r="F51" s="226" t="s">
        <v>134</v>
      </c>
      <c r="G51" s="226" t="s">
        <v>47</v>
      </c>
      <c r="H51" s="226" t="s">
        <v>962</v>
      </c>
      <c r="I51" s="226" t="s">
        <v>44</v>
      </c>
      <c r="J51" s="101" t="s">
        <v>2515</v>
      </c>
      <c r="K51" s="226" t="s">
        <v>1219</v>
      </c>
      <c r="L51" s="226" t="s">
        <v>299</v>
      </c>
      <c r="M51" s="227">
        <v>18</v>
      </c>
      <c r="N51" s="226" t="s">
        <v>2408</v>
      </c>
      <c r="O51" s="229">
        <v>84</v>
      </c>
      <c r="P51" s="225">
        <v>43980</v>
      </c>
      <c r="Q51" s="226"/>
      <c r="R51" s="226"/>
      <c r="S51" s="226" t="s">
        <v>49</v>
      </c>
      <c r="T51" s="226" t="s">
        <v>1224</v>
      </c>
      <c r="U51" s="226" t="s">
        <v>1875</v>
      </c>
    </row>
    <row r="52" spans="1:21" s="279" customFormat="1" ht="9.75" customHeight="1" x14ac:dyDescent="0.25">
      <c r="A52" s="101">
        <v>974</v>
      </c>
      <c r="B52" s="101" t="s">
        <v>1186</v>
      </c>
      <c r="C52" s="101" t="s">
        <v>833</v>
      </c>
      <c r="D52" s="101" t="s">
        <v>833</v>
      </c>
      <c r="E52" s="101" t="s">
        <v>23</v>
      </c>
      <c r="F52" s="101" t="s">
        <v>74</v>
      </c>
      <c r="G52" s="101" t="s">
        <v>47</v>
      </c>
      <c r="H52" s="101" t="s">
        <v>960</v>
      </c>
      <c r="I52" s="101" t="s">
        <v>826</v>
      </c>
      <c r="J52" s="101"/>
      <c r="K52" s="101" t="s">
        <v>1219</v>
      </c>
      <c r="L52" s="101" t="s">
        <v>834</v>
      </c>
      <c r="M52" s="101">
        <v>10</v>
      </c>
      <c r="N52" s="102" t="s">
        <v>2408</v>
      </c>
      <c r="O52" s="172">
        <v>86</v>
      </c>
      <c r="P52" s="103">
        <v>43980</v>
      </c>
      <c r="Q52" s="103"/>
      <c r="R52" s="103">
        <v>43761</v>
      </c>
      <c r="S52" s="101" t="s">
        <v>53</v>
      </c>
      <c r="T52" s="101" t="s">
        <v>50</v>
      </c>
      <c r="U52" s="226" t="s">
        <v>2431</v>
      </c>
    </row>
    <row r="53" spans="1:21" ht="9.75" customHeight="1" x14ac:dyDescent="0.25">
      <c r="A53" s="226">
        <v>1724</v>
      </c>
      <c r="B53" s="226" t="s">
        <v>1137</v>
      </c>
      <c r="C53" s="226" t="s">
        <v>318</v>
      </c>
      <c r="D53" s="226" t="s">
        <v>318</v>
      </c>
      <c r="E53" s="226" t="s">
        <v>20</v>
      </c>
      <c r="F53" s="226" t="s">
        <v>20</v>
      </c>
      <c r="G53" s="226" t="s">
        <v>47</v>
      </c>
      <c r="H53" s="226" t="s">
        <v>963</v>
      </c>
      <c r="I53" s="226" t="s">
        <v>44</v>
      </c>
      <c r="J53" s="101" t="s">
        <v>2515</v>
      </c>
      <c r="K53" s="226" t="s">
        <v>1219</v>
      </c>
      <c r="L53" s="226" t="s">
        <v>319</v>
      </c>
      <c r="M53" s="227">
        <v>24</v>
      </c>
      <c r="N53" s="226" t="s">
        <v>2097</v>
      </c>
      <c r="O53" s="229">
        <v>75</v>
      </c>
      <c r="P53" s="225">
        <v>43992</v>
      </c>
      <c r="Q53" s="225"/>
      <c r="R53" s="226">
        <v>43748</v>
      </c>
      <c r="S53" s="226" t="s">
        <v>53</v>
      </c>
      <c r="T53" s="226" t="s">
        <v>50</v>
      </c>
      <c r="U53" s="226" t="s">
        <v>2432</v>
      </c>
    </row>
    <row r="54" spans="1:21" ht="9.75" customHeight="1" x14ac:dyDescent="0.25">
      <c r="A54" s="101">
        <v>992</v>
      </c>
      <c r="B54" s="101" t="s">
        <v>1195</v>
      </c>
      <c r="C54" s="101" t="s">
        <v>5</v>
      </c>
      <c r="D54" s="101" t="s">
        <v>5</v>
      </c>
      <c r="E54" s="101" t="s">
        <v>20</v>
      </c>
      <c r="F54" s="101" t="s">
        <v>20</v>
      </c>
      <c r="G54" s="101" t="s">
        <v>47</v>
      </c>
      <c r="H54" s="101" t="s">
        <v>960</v>
      </c>
      <c r="I54" s="101" t="s">
        <v>826</v>
      </c>
      <c r="J54" s="101"/>
      <c r="K54" s="101" t="s">
        <v>1219</v>
      </c>
      <c r="L54" s="101" t="s">
        <v>835</v>
      </c>
      <c r="M54" s="101">
        <v>10</v>
      </c>
      <c r="N54" s="102" t="s">
        <v>2097</v>
      </c>
      <c r="O54" s="172">
        <v>78</v>
      </c>
      <c r="P54" s="103">
        <v>43992</v>
      </c>
      <c r="Q54" s="103"/>
      <c r="R54" s="103"/>
      <c r="S54" s="101" t="s">
        <v>49</v>
      </c>
      <c r="T54" s="101" t="s">
        <v>2334</v>
      </c>
      <c r="U54" s="226" t="s">
        <v>2433</v>
      </c>
    </row>
    <row r="55" spans="1:21" ht="9.75" customHeight="1" x14ac:dyDescent="0.25">
      <c r="A55" s="226">
        <v>1713</v>
      </c>
      <c r="B55" s="226" t="s">
        <v>1128</v>
      </c>
      <c r="C55" s="226" t="s">
        <v>463</v>
      </c>
      <c r="D55" s="226" t="s">
        <v>463</v>
      </c>
      <c r="E55" s="226" t="s">
        <v>20</v>
      </c>
      <c r="F55" s="226" t="s">
        <v>291</v>
      </c>
      <c r="G55" s="226" t="s">
        <v>47</v>
      </c>
      <c r="H55" s="226" t="s">
        <v>963</v>
      </c>
      <c r="I55" s="226" t="s">
        <v>44</v>
      </c>
      <c r="J55" s="101" t="s">
        <v>2515</v>
      </c>
      <c r="K55" s="226" t="s">
        <v>1219</v>
      </c>
      <c r="L55" s="226" t="s">
        <v>464</v>
      </c>
      <c r="M55" s="227">
        <v>9</v>
      </c>
      <c r="N55" s="226" t="s">
        <v>2097</v>
      </c>
      <c r="O55" s="229">
        <v>74</v>
      </c>
      <c r="P55" s="225">
        <v>43997</v>
      </c>
      <c r="Q55" s="225"/>
      <c r="R55" s="226"/>
      <c r="S55" s="226" t="s">
        <v>49</v>
      </c>
      <c r="T55" s="226" t="s">
        <v>2334</v>
      </c>
      <c r="U55" s="226" t="s">
        <v>32</v>
      </c>
    </row>
    <row r="56" spans="1:21" ht="9.75" customHeight="1" x14ac:dyDescent="0.25">
      <c r="A56" s="226">
        <v>1813</v>
      </c>
      <c r="B56" s="226" t="s">
        <v>1959</v>
      </c>
      <c r="C56" s="226" t="s">
        <v>1527</v>
      </c>
      <c r="D56" s="226" t="s">
        <v>32</v>
      </c>
      <c r="E56" s="226" t="s">
        <v>17</v>
      </c>
      <c r="F56" s="226" t="s">
        <v>1503</v>
      </c>
      <c r="G56" s="226" t="s">
        <v>47</v>
      </c>
      <c r="H56" s="226" t="s">
        <v>963</v>
      </c>
      <c r="I56" s="226" t="s">
        <v>48</v>
      </c>
      <c r="J56" s="101" t="s">
        <v>2515</v>
      </c>
      <c r="K56" s="226" t="s">
        <v>1228</v>
      </c>
      <c r="L56" s="226" t="s">
        <v>1528</v>
      </c>
      <c r="M56" s="227">
        <v>24</v>
      </c>
      <c r="N56" s="226" t="s">
        <v>1798</v>
      </c>
      <c r="O56" s="229">
        <v>70</v>
      </c>
      <c r="P56" s="225">
        <v>43997</v>
      </c>
      <c r="Q56" s="226"/>
      <c r="R56" s="226"/>
      <c r="S56" s="226" t="s">
        <v>49</v>
      </c>
      <c r="T56" s="226" t="s">
        <v>2334</v>
      </c>
      <c r="U56" s="226" t="s">
        <v>2102</v>
      </c>
    </row>
    <row r="57" spans="1:21" ht="9.75" customHeight="1" x14ac:dyDescent="0.25">
      <c r="A57" s="226">
        <v>1803</v>
      </c>
      <c r="B57" s="226" t="s">
        <v>1958</v>
      </c>
      <c r="C57" s="226" t="s">
        <v>1522</v>
      </c>
      <c r="D57" s="226" t="s">
        <v>32</v>
      </c>
      <c r="E57" s="226" t="s">
        <v>17</v>
      </c>
      <c r="F57" s="226" t="s">
        <v>1503</v>
      </c>
      <c r="G57" s="226" t="s">
        <v>47</v>
      </c>
      <c r="H57" s="226" t="s">
        <v>963</v>
      </c>
      <c r="I57" s="226" t="s">
        <v>44</v>
      </c>
      <c r="J57" s="101" t="s">
        <v>2515</v>
      </c>
      <c r="K57" s="226" t="s">
        <v>1228</v>
      </c>
      <c r="L57" s="226" t="s">
        <v>1523</v>
      </c>
      <c r="M57" s="227">
        <v>24</v>
      </c>
      <c r="N57" s="226" t="s">
        <v>1798</v>
      </c>
      <c r="O57" s="229">
        <v>70</v>
      </c>
      <c r="P57" s="225">
        <v>43999</v>
      </c>
      <c r="Q57" s="226"/>
      <c r="R57" s="226"/>
      <c r="S57" s="226" t="s">
        <v>49</v>
      </c>
      <c r="T57" s="226" t="s">
        <v>1224</v>
      </c>
      <c r="U57" s="226" t="s">
        <v>2161</v>
      </c>
    </row>
    <row r="58" spans="1:21" ht="9.75" customHeight="1" x14ac:dyDescent="0.25">
      <c r="A58" s="226">
        <v>1702</v>
      </c>
      <c r="B58" s="226" t="s">
        <v>1956</v>
      </c>
      <c r="C58" s="226" t="s">
        <v>1441</v>
      </c>
      <c r="D58" s="226" t="s">
        <v>32</v>
      </c>
      <c r="E58" s="226" t="s">
        <v>159</v>
      </c>
      <c r="F58" s="226" t="s">
        <v>159</v>
      </c>
      <c r="G58" s="226" t="s">
        <v>47</v>
      </c>
      <c r="H58" s="226" t="s">
        <v>963</v>
      </c>
      <c r="I58" s="226" t="s">
        <v>48</v>
      </c>
      <c r="J58" s="101" t="s">
        <v>2515</v>
      </c>
      <c r="K58" s="226" t="s">
        <v>1228</v>
      </c>
      <c r="L58" s="226" t="s">
        <v>1442</v>
      </c>
      <c r="M58" s="227">
        <v>24</v>
      </c>
      <c r="N58" s="226" t="s">
        <v>1799</v>
      </c>
      <c r="O58" s="229">
        <v>47</v>
      </c>
      <c r="P58" s="225">
        <v>44000</v>
      </c>
      <c r="Q58" s="226"/>
      <c r="R58" s="226"/>
      <c r="S58" s="226" t="s">
        <v>49</v>
      </c>
      <c r="T58" s="226" t="s">
        <v>2334</v>
      </c>
      <c r="U58" s="226" t="s">
        <v>2344</v>
      </c>
    </row>
    <row r="59" spans="1:21" ht="9.75" customHeight="1" x14ac:dyDescent="0.25">
      <c r="A59" s="226">
        <v>1441</v>
      </c>
      <c r="B59" s="226" t="s">
        <v>1496</v>
      </c>
      <c r="C59" s="226" t="s">
        <v>1497</v>
      </c>
      <c r="D59" s="226" t="s">
        <v>1497</v>
      </c>
      <c r="E59" s="226" t="s">
        <v>17</v>
      </c>
      <c r="F59" s="226" t="s">
        <v>1494</v>
      </c>
      <c r="G59" s="226" t="s">
        <v>47</v>
      </c>
      <c r="H59" s="226" t="s">
        <v>963</v>
      </c>
      <c r="I59" s="226" t="s">
        <v>44</v>
      </c>
      <c r="J59" s="101" t="s">
        <v>2515</v>
      </c>
      <c r="K59" s="226" t="s">
        <v>1228</v>
      </c>
      <c r="L59" s="226" t="s">
        <v>1498</v>
      </c>
      <c r="M59" s="227">
        <v>7</v>
      </c>
      <c r="N59" s="226" t="s">
        <v>1798</v>
      </c>
      <c r="O59" s="229">
        <v>70</v>
      </c>
      <c r="P59" s="225">
        <v>44000</v>
      </c>
      <c r="Q59" s="226"/>
      <c r="R59" s="226"/>
      <c r="S59" s="226" t="s">
        <v>49</v>
      </c>
      <c r="T59" s="226" t="s">
        <v>2334</v>
      </c>
      <c r="U59" s="226" t="s">
        <v>2288</v>
      </c>
    </row>
    <row r="60" spans="1:21" ht="9.75" customHeight="1" x14ac:dyDescent="0.25">
      <c r="A60" s="101">
        <v>1788</v>
      </c>
      <c r="B60" s="101" t="s">
        <v>32</v>
      </c>
      <c r="C60" s="101" t="s">
        <v>1725</v>
      </c>
      <c r="D60" s="101" t="s">
        <v>32</v>
      </c>
      <c r="E60" s="101" t="s">
        <v>17</v>
      </c>
      <c r="F60" s="101" t="s">
        <v>1503</v>
      </c>
      <c r="G60" s="101" t="s">
        <v>47</v>
      </c>
      <c r="H60" s="101" t="s">
        <v>961</v>
      </c>
      <c r="I60" s="101" t="s">
        <v>826</v>
      </c>
      <c r="J60" s="101"/>
      <c r="K60" s="101" t="s">
        <v>1228</v>
      </c>
      <c r="L60" s="101" t="s">
        <v>1726</v>
      </c>
      <c r="M60" s="101">
        <v>10</v>
      </c>
      <c r="N60" s="102" t="s">
        <v>1798</v>
      </c>
      <c r="O60" s="172">
        <v>50</v>
      </c>
      <c r="P60" s="103">
        <v>44000</v>
      </c>
      <c r="Q60" s="103"/>
      <c r="R60" s="103"/>
      <c r="S60" s="101" t="s">
        <v>49</v>
      </c>
      <c r="T60" s="101" t="s">
        <v>2334</v>
      </c>
      <c r="U60" s="226" t="s">
        <v>2103</v>
      </c>
    </row>
    <row r="61" spans="1:21" ht="9.75" customHeight="1" x14ac:dyDescent="0.25">
      <c r="A61" s="226">
        <v>1750</v>
      </c>
      <c r="B61" s="226" t="s">
        <v>1899</v>
      </c>
      <c r="C61" s="226" t="s">
        <v>818</v>
      </c>
      <c r="D61" s="226" t="s">
        <v>32</v>
      </c>
      <c r="E61" s="226" t="s">
        <v>20</v>
      </c>
      <c r="F61" s="226" t="s">
        <v>130</v>
      </c>
      <c r="G61" s="226" t="s">
        <v>47</v>
      </c>
      <c r="H61" s="226" t="s">
        <v>963</v>
      </c>
      <c r="I61" s="226" t="s">
        <v>63</v>
      </c>
      <c r="J61" s="101" t="s">
        <v>2515</v>
      </c>
      <c r="K61" s="226" t="s">
        <v>1219</v>
      </c>
      <c r="L61" s="226" t="s">
        <v>819</v>
      </c>
      <c r="M61" s="227">
        <v>20</v>
      </c>
      <c r="N61" s="226" t="s">
        <v>2097</v>
      </c>
      <c r="O61" s="229">
        <v>64</v>
      </c>
      <c r="P61" s="225">
        <v>44004</v>
      </c>
      <c r="Q61" s="226"/>
      <c r="R61" s="226"/>
      <c r="S61" s="226" t="s">
        <v>49</v>
      </c>
      <c r="T61" s="226" t="s">
        <v>2334</v>
      </c>
      <c r="U61" s="226" t="s">
        <v>959</v>
      </c>
    </row>
    <row r="62" spans="1:21" ht="9.75" customHeight="1" x14ac:dyDescent="0.25">
      <c r="A62" s="226">
        <v>1752</v>
      </c>
      <c r="B62" s="226" t="s">
        <v>1144</v>
      </c>
      <c r="C62" s="226" t="s">
        <v>302</v>
      </c>
      <c r="D62" s="226" t="s">
        <v>302</v>
      </c>
      <c r="E62" s="226" t="s">
        <v>20</v>
      </c>
      <c r="F62" s="226" t="s">
        <v>88</v>
      </c>
      <c r="G62" s="226" t="s">
        <v>47</v>
      </c>
      <c r="H62" s="226" t="s">
        <v>963</v>
      </c>
      <c r="I62" s="226" t="s">
        <v>44</v>
      </c>
      <c r="J62" s="101" t="s">
        <v>2515</v>
      </c>
      <c r="K62" s="226" t="s">
        <v>1219</v>
      </c>
      <c r="L62" s="226" t="s">
        <v>303</v>
      </c>
      <c r="M62" s="227">
        <v>24</v>
      </c>
      <c r="N62" s="226" t="s">
        <v>2097</v>
      </c>
      <c r="O62" s="229">
        <v>83</v>
      </c>
      <c r="P62" s="225">
        <v>44004</v>
      </c>
      <c r="Q62" s="226"/>
      <c r="R62" s="226">
        <v>43850</v>
      </c>
      <c r="S62" s="226" t="s">
        <v>53</v>
      </c>
      <c r="T62" s="226" t="s">
        <v>1903</v>
      </c>
      <c r="U62" s="226" t="s">
        <v>2250</v>
      </c>
    </row>
    <row r="63" spans="1:21" ht="9.75" customHeight="1" x14ac:dyDescent="0.25">
      <c r="A63" s="101">
        <v>1518</v>
      </c>
      <c r="B63" s="101" t="s">
        <v>1167</v>
      </c>
      <c r="C63" s="101" t="s">
        <v>65</v>
      </c>
      <c r="D63" s="101" t="s">
        <v>65</v>
      </c>
      <c r="E63" s="101" t="s">
        <v>5</v>
      </c>
      <c r="F63" s="101" t="s">
        <v>65</v>
      </c>
      <c r="G63" s="101" t="s">
        <v>47</v>
      </c>
      <c r="H63" s="101" t="s">
        <v>961</v>
      </c>
      <c r="I63" s="101" t="s">
        <v>826</v>
      </c>
      <c r="J63" s="101"/>
      <c r="K63" s="101" t="s">
        <v>1219</v>
      </c>
      <c r="L63" s="101" t="s">
        <v>901</v>
      </c>
      <c r="M63" s="101">
        <v>10</v>
      </c>
      <c r="N63" s="102" t="s">
        <v>1800</v>
      </c>
      <c r="O63" s="172">
        <v>77</v>
      </c>
      <c r="P63" s="103">
        <v>44006</v>
      </c>
      <c r="Q63" s="103"/>
      <c r="R63" s="103"/>
      <c r="S63" s="101" t="s">
        <v>49</v>
      </c>
      <c r="T63" s="101" t="s">
        <v>2334</v>
      </c>
      <c r="U63" s="226" t="s">
        <v>2289</v>
      </c>
    </row>
    <row r="64" spans="1:21" ht="9.75" customHeight="1" x14ac:dyDescent="0.25">
      <c r="A64" s="226">
        <v>1665</v>
      </c>
      <c r="B64" s="226" t="s">
        <v>1108</v>
      </c>
      <c r="C64" s="226" t="s">
        <v>773</v>
      </c>
      <c r="D64" s="226" t="s">
        <v>773</v>
      </c>
      <c r="E64" s="226" t="s">
        <v>23</v>
      </c>
      <c r="F64" s="226" t="s">
        <v>23</v>
      </c>
      <c r="G64" s="226" t="s">
        <v>47</v>
      </c>
      <c r="H64" s="226" t="s">
        <v>963</v>
      </c>
      <c r="I64" s="226" t="s">
        <v>48</v>
      </c>
      <c r="J64" s="101" t="s">
        <v>2515</v>
      </c>
      <c r="K64" s="226" t="s">
        <v>1219</v>
      </c>
      <c r="L64" s="226" t="s">
        <v>774</v>
      </c>
      <c r="M64" s="227">
        <v>12</v>
      </c>
      <c r="N64" s="226" t="s">
        <v>2408</v>
      </c>
      <c r="O64" s="229">
        <v>68</v>
      </c>
      <c r="P64" s="225">
        <v>44012</v>
      </c>
      <c r="Q64" s="226"/>
      <c r="R64" s="225"/>
      <c r="S64" s="226" t="s">
        <v>49</v>
      </c>
      <c r="T64" s="226" t="s">
        <v>2334</v>
      </c>
      <c r="U64" s="226" t="s">
        <v>1898</v>
      </c>
    </row>
    <row r="65" spans="1:21" ht="9.75" customHeight="1" x14ac:dyDescent="0.25">
      <c r="A65" s="226">
        <v>1834</v>
      </c>
      <c r="B65" s="226" t="s">
        <v>1561</v>
      </c>
      <c r="C65" s="226" t="s">
        <v>1562</v>
      </c>
      <c r="D65" s="226" t="s">
        <v>32</v>
      </c>
      <c r="E65" s="226" t="s">
        <v>17</v>
      </c>
      <c r="F65" s="226" t="s">
        <v>59</v>
      </c>
      <c r="G65" s="226" t="s">
        <v>47</v>
      </c>
      <c r="H65" s="226" t="s">
        <v>963</v>
      </c>
      <c r="I65" s="226" t="s">
        <v>44</v>
      </c>
      <c r="J65" s="101" t="s">
        <v>2515</v>
      </c>
      <c r="K65" s="226" t="s">
        <v>1228</v>
      </c>
      <c r="L65" s="226" t="s">
        <v>1563</v>
      </c>
      <c r="M65" s="227">
        <v>24</v>
      </c>
      <c r="N65" s="226" t="s">
        <v>1798</v>
      </c>
      <c r="O65" s="229">
        <v>75</v>
      </c>
      <c r="P65" s="225">
        <v>44012</v>
      </c>
      <c r="Q65" s="226"/>
      <c r="R65" s="226"/>
      <c r="S65" s="226" t="s">
        <v>49</v>
      </c>
      <c r="T65" s="226" t="s">
        <v>2334</v>
      </c>
      <c r="U65" s="226" t="s">
        <v>32</v>
      </c>
    </row>
    <row r="66" spans="1:21" ht="9.75" customHeight="1" x14ac:dyDescent="0.25">
      <c r="A66" s="101">
        <v>1886</v>
      </c>
      <c r="B66" s="101" t="s">
        <v>2023</v>
      </c>
      <c r="C66" s="101" t="s">
        <v>1618</v>
      </c>
      <c r="D66" s="101" t="s">
        <v>32</v>
      </c>
      <c r="E66" s="101" t="s">
        <v>1213</v>
      </c>
      <c r="F66" s="101" t="s">
        <v>1618</v>
      </c>
      <c r="G66" s="101" t="s">
        <v>47</v>
      </c>
      <c r="H66" s="101" t="s">
        <v>961</v>
      </c>
      <c r="I66" s="101" t="s">
        <v>826</v>
      </c>
      <c r="J66" s="101"/>
      <c r="K66" s="101" t="s">
        <v>1228</v>
      </c>
      <c r="L66" s="101" t="s">
        <v>1923</v>
      </c>
      <c r="M66" s="101">
        <v>10</v>
      </c>
      <c r="N66" s="102" t="s">
        <v>2097</v>
      </c>
      <c r="O66" s="172">
        <v>68</v>
      </c>
      <c r="P66" s="103">
        <v>44012</v>
      </c>
      <c r="Q66" s="103"/>
      <c r="R66" s="103"/>
      <c r="S66" s="101" t="s">
        <v>49</v>
      </c>
      <c r="T66" s="101" t="s">
        <v>2334</v>
      </c>
      <c r="U66" s="226" t="s">
        <v>946</v>
      </c>
    </row>
    <row r="67" spans="1:21" ht="9.75" customHeight="1" x14ac:dyDescent="0.25">
      <c r="A67" s="226">
        <v>1247</v>
      </c>
      <c r="B67" s="226" t="s">
        <v>1431</v>
      </c>
      <c r="C67" s="226" t="s">
        <v>1432</v>
      </c>
      <c r="D67" s="226" t="s">
        <v>32</v>
      </c>
      <c r="E67" s="226" t="s">
        <v>159</v>
      </c>
      <c r="F67" s="226" t="s">
        <v>159</v>
      </c>
      <c r="G67" s="226" t="s">
        <v>47</v>
      </c>
      <c r="H67" s="226" t="s">
        <v>962</v>
      </c>
      <c r="I67" s="226" t="s">
        <v>44</v>
      </c>
      <c r="J67" s="101" t="s">
        <v>2515</v>
      </c>
      <c r="K67" s="226" t="s">
        <v>1228</v>
      </c>
      <c r="L67" s="226" t="s">
        <v>1433</v>
      </c>
      <c r="M67" s="227">
        <v>24</v>
      </c>
      <c r="N67" s="226" t="s">
        <v>1799</v>
      </c>
      <c r="O67" s="229">
        <v>42</v>
      </c>
      <c r="P67" s="225">
        <v>44027</v>
      </c>
      <c r="Q67" s="226"/>
      <c r="R67" s="225"/>
      <c r="S67" s="226" t="s">
        <v>49</v>
      </c>
      <c r="T67" s="226" t="s">
        <v>2334</v>
      </c>
      <c r="U67" s="226" t="s">
        <v>946</v>
      </c>
    </row>
    <row r="68" spans="1:21" ht="9.75" customHeight="1" x14ac:dyDescent="0.25">
      <c r="A68" s="101">
        <v>1495</v>
      </c>
      <c r="B68" s="101" t="s">
        <v>1876</v>
      </c>
      <c r="C68" s="101" t="s">
        <v>1669</v>
      </c>
      <c r="D68" s="101" t="s">
        <v>32</v>
      </c>
      <c r="E68" s="101" t="s">
        <v>1211</v>
      </c>
      <c r="F68" s="101" t="s">
        <v>1255</v>
      </c>
      <c r="G68" s="101" t="s">
        <v>47</v>
      </c>
      <c r="H68" s="101" t="s">
        <v>961</v>
      </c>
      <c r="I68" s="101" t="s">
        <v>826</v>
      </c>
      <c r="J68" s="101"/>
      <c r="K68" s="101" t="s">
        <v>1228</v>
      </c>
      <c r="L68" s="101" t="s">
        <v>1670</v>
      </c>
      <c r="M68" s="101">
        <v>10</v>
      </c>
      <c r="N68" s="102" t="s">
        <v>1800</v>
      </c>
      <c r="O68" s="172">
        <v>57</v>
      </c>
      <c r="P68" s="103">
        <v>44027</v>
      </c>
      <c r="Q68" s="103"/>
      <c r="R68" s="103"/>
      <c r="S68" s="101" t="s">
        <v>49</v>
      </c>
      <c r="T68" s="101" t="s">
        <v>2334</v>
      </c>
      <c r="U68" s="226" t="s">
        <v>2290</v>
      </c>
    </row>
    <row r="69" spans="1:21" ht="9.75" customHeight="1" x14ac:dyDescent="0.25">
      <c r="A69" s="101">
        <v>1762</v>
      </c>
      <c r="B69" s="101" t="s">
        <v>1820</v>
      </c>
      <c r="C69" s="101" t="s">
        <v>1707</v>
      </c>
      <c r="D69" s="101" t="s">
        <v>32</v>
      </c>
      <c r="E69" s="101" t="s">
        <v>17</v>
      </c>
      <c r="F69" s="101" t="s">
        <v>1452</v>
      </c>
      <c r="G69" s="101" t="s">
        <v>47</v>
      </c>
      <c r="H69" s="101" t="s">
        <v>961</v>
      </c>
      <c r="I69" s="101" t="s">
        <v>826</v>
      </c>
      <c r="J69" s="101"/>
      <c r="K69" s="101" t="s">
        <v>1228</v>
      </c>
      <c r="L69" s="101" t="s">
        <v>1708</v>
      </c>
      <c r="M69" s="101">
        <v>10</v>
      </c>
      <c r="N69" s="102" t="s">
        <v>1798</v>
      </c>
      <c r="O69" s="172">
        <v>50</v>
      </c>
      <c r="P69" s="103">
        <v>44028</v>
      </c>
      <c r="Q69" s="103"/>
      <c r="R69" s="103"/>
      <c r="S69" s="101" t="s">
        <v>49</v>
      </c>
      <c r="T69" s="101" t="s">
        <v>2334</v>
      </c>
      <c r="U69" s="226" t="s">
        <v>32</v>
      </c>
    </row>
    <row r="70" spans="1:21" ht="9.75" customHeight="1" x14ac:dyDescent="0.25">
      <c r="A70" s="101">
        <v>1705</v>
      </c>
      <c r="B70" s="101" t="s">
        <v>2013</v>
      </c>
      <c r="C70" s="101" t="s">
        <v>1698</v>
      </c>
      <c r="D70" s="101" t="s">
        <v>32</v>
      </c>
      <c r="E70" s="101" t="s">
        <v>159</v>
      </c>
      <c r="F70" s="101" t="s">
        <v>159</v>
      </c>
      <c r="G70" s="101" t="s">
        <v>47</v>
      </c>
      <c r="H70" s="101" t="s">
        <v>961</v>
      </c>
      <c r="I70" s="101" t="s">
        <v>826</v>
      </c>
      <c r="J70" s="101"/>
      <c r="K70" s="101" t="s">
        <v>1228</v>
      </c>
      <c r="L70" s="101" t="s">
        <v>1699</v>
      </c>
      <c r="M70" s="101">
        <v>10</v>
      </c>
      <c r="N70" s="102" t="s">
        <v>1799</v>
      </c>
      <c r="O70" s="172">
        <v>35</v>
      </c>
      <c r="P70" s="103">
        <v>44032</v>
      </c>
      <c r="Q70" s="103"/>
      <c r="R70" s="103"/>
      <c r="S70" s="101" t="s">
        <v>49</v>
      </c>
      <c r="T70" s="101" t="s">
        <v>2334</v>
      </c>
      <c r="U70" s="226" t="s">
        <v>32</v>
      </c>
    </row>
    <row r="71" spans="1:21" ht="9.75" customHeight="1" x14ac:dyDescent="0.25">
      <c r="A71" s="226">
        <v>1538</v>
      </c>
      <c r="B71" s="226" t="s">
        <v>1948</v>
      </c>
      <c r="C71" s="226" t="s">
        <v>186</v>
      </c>
      <c r="D71" s="226" t="s">
        <v>32</v>
      </c>
      <c r="E71" s="226" t="s">
        <v>1217</v>
      </c>
      <c r="F71" s="226" t="s">
        <v>1300</v>
      </c>
      <c r="G71" s="226" t="s">
        <v>47</v>
      </c>
      <c r="H71" s="226" t="s">
        <v>963</v>
      </c>
      <c r="I71" s="226" t="s">
        <v>187</v>
      </c>
      <c r="J71" s="101" t="s">
        <v>2515</v>
      </c>
      <c r="K71" s="226" t="s">
        <v>1228</v>
      </c>
      <c r="L71" s="226" t="s">
        <v>1311</v>
      </c>
      <c r="M71" s="227">
        <v>20</v>
      </c>
      <c r="N71" s="226" t="s">
        <v>1799</v>
      </c>
      <c r="O71" s="229">
        <v>52</v>
      </c>
      <c r="P71" s="225">
        <v>44039</v>
      </c>
      <c r="Q71" s="226"/>
      <c r="R71" s="226"/>
      <c r="S71" s="226" t="s">
        <v>49</v>
      </c>
      <c r="T71" s="226" t="s">
        <v>1224</v>
      </c>
      <c r="U71" s="226" t="s">
        <v>2251</v>
      </c>
    </row>
    <row r="72" spans="1:21" ht="9.75" customHeight="1" x14ac:dyDescent="0.25">
      <c r="A72" s="226">
        <v>70</v>
      </c>
      <c r="B72" s="226" t="s">
        <v>649</v>
      </c>
      <c r="C72" s="226" t="s">
        <v>2080</v>
      </c>
      <c r="D72" s="226" t="s">
        <v>650</v>
      </c>
      <c r="E72" s="226" t="s">
        <v>1215</v>
      </c>
      <c r="F72" s="226" t="s">
        <v>1215</v>
      </c>
      <c r="G72" s="226" t="s">
        <v>47</v>
      </c>
      <c r="H72" s="226" t="s">
        <v>960</v>
      </c>
      <c r="I72" s="226" t="s">
        <v>44</v>
      </c>
      <c r="J72" s="101" t="s">
        <v>2515</v>
      </c>
      <c r="K72" s="226" t="s">
        <v>1219</v>
      </c>
      <c r="L72" s="226" t="s">
        <v>651</v>
      </c>
      <c r="M72" s="227">
        <v>16</v>
      </c>
      <c r="N72" s="226" t="s">
        <v>1799</v>
      </c>
      <c r="O72" s="229">
        <v>66</v>
      </c>
      <c r="P72" s="225">
        <v>44039</v>
      </c>
      <c r="Q72" s="226"/>
      <c r="R72" s="225"/>
      <c r="S72" s="226" t="s">
        <v>49</v>
      </c>
      <c r="T72" s="226" t="s">
        <v>1224</v>
      </c>
      <c r="U72" s="226" t="s">
        <v>32</v>
      </c>
    </row>
    <row r="73" spans="1:21" ht="9.75" customHeight="1" x14ac:dyDescent="0.25">
      <c r="A73" s="226">
        <v>1250</v>
      </c>
      <c r="B73" s="226" t="s">
        <v>1124</v>
      </c>
      <c r="C73" s="226" t="s">
        <v>158</v>
      </c>
      <c r="D73" s="226" t="s">
        <v>32</v>
      </c>
      <c r="E73" s="226" t="s">
        <v>159</v>
      </c>
      <c r="F73" s="226" t="s">
        <v>159</v>
      </c>
      <c r="G73" s="226" t="s">
        <v>47</v>
      </c>
      <c r="H73" s="226" t="s">
        <v>962</v>
      </c>
      <c r="I73" s="226" t="s">
        <v>44</v>
      </c>
      <c r="J73" s="101" t="s">
        <v>2515</v>
      </c>
      <c r="K73" s="226" t="s">
        <v>1219</v>
      </c>
      <c r="L73" s="226" t="s">
        <v>160</v>
      </c>
      <c r="M73" s="227">
        <v>12</v>
      </c>
      <c r="N73" s="226" t="s">
        <v>1799</v>
      </c>
      <c r="O73" s="229">
        <v>75</v>
      </c>
      <c r="P73" s="225">
        <v>44039</v>
      </c>
      <c r="Q73" s="226"/>
      <c r="R73" s="226"/>
      <c r="S73" s="226" t="s">
        <v>49</v>
      </c>
      <c r="T73" s="226" t="s">
        <v>1224</v>
      </c>
      <c r="U73" s="226" t="s">
        <v>32</v>
      </c>
    </row>
    <row r="74" spans="1:21" ht="9.75" customHeight="1" x14ac:dyDescent="0.25">
      <c r="A74" s="226">
        <v>723</v>
      </c>
      <c r="B74" s="226" t="s">
        <v>999</v>
      </c>
      <c r="C74" s="226" t="s">
        <v>584</v>
      </c>
      <c r="D74" s="226" t="s">
        <v>32</v>
      </c>
      <c r="E74" s="226" t="s">
        <v>2</v>
      </c>
      <c r="F74" s="226" t="s">
        <v>584</v>
      </c>
      <c r="G74" s="226" t="s">
        <v>43</v>
      </c>
      <c r="H74" s="226" t="s">
        <v>961</v>
      </c>
      <c r="I74" s="226" t="s">
        <v>44</v>
      </c>
      <c r="J74" s="101" t="s">
        <v>2515</v>
      </c>
      <c r="K74" s="226" t="s">
        <v>1219</v>
      </c>
      <c r="L74" s="226" t="s">
        <v>585</v>
      </c>
      <c r="M74" s="227">
        <v>6</v>
      </c>
      <c r="N74" s="226" t="s">
        <v>2408</v>
      </c>
      <c r="O74" s="229">
        <v>88</v>
      </c>
      <c r="P74" s="225">
        <v>44043</v>
      </c>
      <c r="Q74" s="226"/>
      <c r="R74" s="226">
        <v>43840</v>
      </c>
      <c r="S74" s="226" t="s">
        <v>53</v>
      </c>
      <c r="T74" s="226" t="s">
        <v>50</v>
      </c>
      <c r="U74" s="226" t="s">
        <v>2252</v>
      </c>
    </row>
    <row r="75" spans="1:21" ht="9.75" customHeight="1" x14ac:dyDescent="0.25">
      <c r="A75" s="226">
        <v>1828</v>
      </c>
      <c r="B75" s="226" t="s">
        <v>2012</v>
      </c>
      <c r="C75" s="226" t="s">
        <v>1549</v>
      </c>
      <c r="D75" s="226" t="s">
        <v>32</v>
      </c>
      <c r="E75" s="226" t="s">
        <v>17</v>
      </c>
      <c r="F75" s="226" t="s">
        <v>59</v>
      </c>
      <c r="G75" s="226" t="s">
        <v>47</v>
      </c>
      <c r="H75" s="226" t="s">
        <v>963</v>
      </c>
      <c r="I75" s="226" t="s">
        <v>44</v>
      </c>
      <c r="J75" s="101" t="s">
        <v>2515</v>
      </c>
      <c r="K75" s="226" t="s">
        <v>1228</v>
      </c>
      <c r="L75" s="226" t="s">
        <v>1550</v>
      </c>
      <c r="M75" s="227">
        <v>18</v>
      </c>
      <c r="N75" s="226" t="s">
        <v>1798</v>
      </c>
      <c r="O75" s="229">
        <v>60</v>
      </c>
      <c r="P75" s="225">
        <v>44043</v>
      </c>
      <c r="Q75" s="226"/>
      <c r="R75" s="226"/>
      <c r="S75" s="226" t="s">
        <v>49</v>
      </c>
      <c r="T75" s="226" t="s">
        <v>2334</v>
      </c>
      <c r="U75" s="226" t="s">
        <v>2185</v>
      </c>
    </row>
    <row r="76" spans="1:21" ht="9.75" customHeight="1" x14ac:dyDescent="0.25">
      <c r="A76" s="226">
        <v>1720</v>
      </c>
      <c r="B76" s="226" t="s">
        <v>1134</v>
      </c>
      <c r="C76" s="226" t="s">
        <v>364</v>
      </c>
      <c r="D76" s="226" t="s">
        <v>364</v>
      </c>
      <c r="E76" s="226" t="s">
        <v>20</v>
      </c>
      <c r="F76" s="226" t="s">
        <v>20</v>
      </c>
      <c r="G76" s="226" t="s">
        <v>47</v>
      </c>
      <c r="H76" s="226" t="s">
        <v>963</v>
      </c>
      <c r="I76" s="226" t="s">
        <v>44</v>
      </c>
      <c r="J76" s="101" t="s">
        <v>2515</v>
      </c>
      <c r="K76" s="226" t="s">
        <v>1219</v>
      </c>
      <c r="L76" s="226" t="s">
        <v>365</v>
      </c>
      <c r="M76" s="227">
        <v>24</v>
      </c>
      <c r="N76" s="226" t="s">
        <v>2097</v>
      </c>
      <c r="O76" s="229">
        <v>54</v>
      </c>
      <c r="P76" s="225">
        <v>44046</v>
      </c>
      <c r="Q76" s="226"/>
      <c r="R76" s="225"/>
      <c r="S76" s="226" t="s">
        <v>49</v>
      </c>
      <c r="T76" s="226" t="s">
        <v>2334</v>
      </c>
      <c r="U76" s="226" t="s">
        <v>32</v>
      </c>
    </row>
    <row r="77" spans="1:21" ht="9.75" customHeight="1" x14ac:dyDescent="0.25">
      <c r="A77" s="226">
        <v>1624</v>
      </c>
      <c r="B77" s="226" t="s">
        <v>1073</v>
      </c>
      <c r="C77" s="226" t="s">
        <v>459</v>
      </c>
      <c r="D77" s="226" t="s">
        <v>459</v>
      </c>
      <c r="E77" s="226" t="s">
        <v>19</v>
      </c>
      <c r="F77" s="226" t="s">
        <v>111</v>
      </c>
      <c r="G77" s="226" t="s">
        <v>47</v>
      </c>
      <c r="H77" s="226" t="s">
        <v>963</v>
      </c>
      <c r="I77" s="226" t="s">
        <v>48</v>
      </c>
      <c r="J77" s="101" t="s">
        <v>2515</v>
      </c>
      <c r="K77" s="226" t="s">
        <v>1219</v>
      </c>
      <c r="L77" s="226" t="s">
        <v>460</v>
      </c>
      <c r="M77" s="227">
        <v>7</v>
      </c>
      <c r="N77" s="226" t="s">
        <v>2097</v>
      </c>
      <c r="O77" s="229">
        <v>40</v>
      </c>
      <c r="P77" s="225">
        <v>44048</v>
      </c>
      <c r="Q77" s="226"/>
      <c r="R77" s="225"/>
      <c r="S77" s="226" t="s">
        <v>49</v>
      </c>
      <c r="T77" s="226" t="s">
        <v>2334</v>
      </c>
      <c r="U77" s="226" t="s">
        <v>32</v>
      </c>
    </row>
    <row r="78" spans="1:21" ht="9.75" customHeight="1" x14ac:dyDescent="0.25">
      <c r="A78" s="226">
        <v>1740</v>
      </c>
      <c r="B78" s="226" t="s">
        <v>32</v>
      </c>
      <c r="C78" s="226" t="s">
        <v>811</v>
      </c>
      <c r="D78" s="226" t="s">
        <v>32</v>
      </c>
      <c r="E78" s="226" t="s">
        <v>20</v>
      </c>
      <c r="F78" s="226" t="s">
        <v>20</v>
      </c>
      <c r="G78" s="226" t="s">
        <v>47</v>
      </c>
      <c r="H78" s="226" t="s">
        <v>963</v>
      </c>
      <c r="I78" s="226" t="s">
        <v>48</v>
      </c>
      <c r="J78" s="101" t="s">
        <v>2515</v>
      </c>
      <c r="K78" s="226" t="s">
        <v>1219</v>
      </c>
      <c r="L78" s="226" t="s">
        <v>812</v>
      </c>
      <c r="M78" s="227">
        <v>20</v>
      </c>
      <c r="N78" s="226" t="s">
        <v>2097</v>
      </c>
      <c r="O78" s="229">
        <v>32</v>
      </c>
      <c r="P78" s="225">
        <v>44049</v>
      </c>
      <c r="Q78" s="226"/>
      <c r="R78" s="226"/>
      <c r="S78" s="226" t="s">
        <v>49</v>
      </c>
      <c r="T78" s="226" t="s">
        <v>2334</v>
      </c>
      <c r="U78" s="226" t="s">
        <v>2434</v>
      </c>
    </row>
    <row r="79" spans="1:21" ht="9.75" customHeight="1" x14ac:dyDescent="0.25">
      <c r="A79" s="226">
        <v>1607</v>
      </c>
      <c r="B79" s="226" t="s">
        <v>1953</v>
      </c>
      <c r="C79" s="226" t="s">
        <v>1396</v>
      </c>
      <c r="D79" s="226" t="s">
        <v>32</v>
      </c>
      <c r="E79" s="226" t="s">
        <v>1215</v>
      </c>
      <c r="F79" s="226" t="s">
        <v>1395</v>
      </c>
      <c r="G79" s="226" t="s">
        <v>47</v>
      </c>
      <c r="H79" s="226" t="s">
        <v>963</v>
      </c>
      <c r="I79" s="226" t="s">
        <v>48</v>
      </c>
      <c r="J79" s="101" t="s">
        <v>2515</v>
      </c>
      <c r="K79" s="226" t="s">
        <v>1228</v>
      </c>
      <c r="L79" s="226" t="s">
        <v>1397</v>
      </c>
      <c r="M79" s="227">
        <v>24</v>
      </c>
      <c r="N79" s="226" t="s">
        <v>1799</v>
      </c>
      <c r="O79" s="229">
        <v>56</v>
      </c>
      <c r="P79" s="225">
        <v>44053</v>
      </c>
      <c r="Q79" s="226"/>
      <c r="R79" s="226"/>
      <c r="S79" s="226" t="s">
        <v>49</v>
      </c>
      <c r="T79" s="226" t="s">
        <v>2334</v>
      </c>
      <c r="U79" s="226" t="s">
        <v>32</v>
      </c>
    </row>
    <row r="80" spans="1:21" ht="9.75" customHeight="1" x14ac:dyDescent="0.25">
      <c r="A80" s="226">
        <v>647</v>
      </c>
      <c r="B80" s="226" t="s">
        <v>1127</v>
      </c>
      <c r="C80" s="226" t="s">
        <v>326</v>
      </c>
      <c r="D80" s="226" t="s">
        <v>326</v>
      </c>
      <c r="E80" s="226" t="s">
        <v>20</v>
      </c>
      <c r="F80" s="226" t="s">
        <v>327</v>
      </c>
      <c r="G80" s="226" t="s">
        <v>47</v>
      </c>
      <c r="H80" s="226" t="s">
        <v>961</v>
      </c>
      <c r="I80" s="226" t="s">
        <v>48</v>
      </c>
      <c r="J80" s="101" t="s">
        <v>2515</v>
      </c>
      <c r="K80" s="226" t="s">
        <v>1219</v>
      </c>
      <c r="L80" s="226" t="s">
        <v>328</v>
      </c>
      <c r="M80" s="227">
        <v>6</v>
      </c>
      <c r="N80" s="226" t="s">
        <v>2097</v>
      </c>
      <c r="O80" s="229">
        <v>35</v>
      </c>
      <c r="P80" s="225">
        <v>44053</v>
      </c>
      <c r="Q80" s="225"/>
      <c r="R80" s="226"/>
      <c r="S80" s="226" t="s">
        <v>49</v>
      </c>
      <c r="T80" s="226" t="s">
        <v>1224</v>
      </c>
      <c r="U80" s="226" t="s">
        <v>32</v>
      </c>
    </row>
    <row r="81" spans="1:21" ht="9.75" customHeight="1" x14ac:dyDescent="0.25">
      <c r="A81" s="226">
        <v>1718</v>
      </c>
      <c r="B81" s="226" t="s">
        <v>1132</v>
      </c>
      <c r="C81" s="226" t="s">
        <v>554</v>
      </c>
      <c r="D81" s="226" t="s">
        <v>32</v>
      </c>
      <c r="E81" s="226" t="s">
        <v>20</v>
      </c>
      <c r="F81" s="226" t="s">
        <v>20</v>
      </c>
      <c r="G81" s="226" t="s">
        <v>47</v>
      </c>
      <c r="H81" s="226" t="s">
        <v>963</v>
      </c>
      <c r="I81" s="226" t="s">
        <v>44</v>
      </c>
      <c r="J81" s="101" t="s">
        <v>2515</v>
      </c>
      <c r="K81" s="226" t="s">
        <v>1219</v>
      </c>
      <c r="L81" s="226" t="s">
        <v>555</v>
      </c>
      <c r="M81" s="227">
        <v>9</v>
      </c>
      <c r="N81" s="226" t="s">
        <v>2097</v>
      </c>
      <c r="O81" s="229">
        <v>64</v>
      </c>
      <c r="P81" s="225">
        <v>44053</v>
      </c>
      <c r="Q81" s="225"/>
      <c r="R81" s="226"/>
      <c r="S81" s="226" t="s">
        <v>49</v>
      </c>
      <c r="T81" s="226" t="s">
        <v>2334</v>
      </c>
      <c r="U81" s="226" t="s">
        <v>32</v>
      </c>
    </row>
    <row r="82" spans="1:21" ht="9.75" customHeight="1" x14ac:dyDescent="0.25">
      <c r="A82" s="226">
        <v>1725</v>
      </c>
      <c r="B82" s="226" t="s">
        <v>32</v>
      </c>
      <c r="C82" s="226" t="s">
        <v>809</v>
      </c>
      <c r="D82" s="226" t="s">
        <v>32</v>
      </c>
      <c r="E82" s="226" t="s">
        <v>20</v>
      </c>
      <c r="F82" s="226" t="s">
        <v>20</v>
      </c>
      <c r="G82" s="226" t="s">
        <v>47</v>
      </c>
      <c r="H82" s="226" t="s">
        <v>963</v>
      </c>
      <c r="I82" s="226" t="s">
        <v>44</v>
      </c>
      <c r="J82" s="101" t="s">
        <v>2515</v>
      </c>
      <c r="K82" s="226" t="s">
        <v>1219</v>
      </c>
      <c r="L82" s="226" t="s">
        <v>810</v>
      </c>
      <c r="M82" s="227">
        <v>24</v>
      </c>
      <c r="N82" s="226" t="s">
        <v>2097</v>
      </c>
      <c r="O82" s="229">
        <v>30</v>
      </c>
      <c r="P82" s="225">
        <v>44053</v>
      </c>
      <c r="Q82" s="226"/>
      <c r="R82" s="226"/>
      <c r="S82" s="226" t="s">
        <v>49</v>
      </c>
      <c r="T82" s="226" t="s">
        <v>2334</v>
      </c>
      <c r="U82" s="226" t="s">
        <v>32</v>
      </c>
    </row>
    <row r="83" spans="1:21" ht="9.75" customHeight="1" x14ac:dyDescent="0.25">
      <c r="A83" s="226">
        <v>1712</v>
      </c>
      <c r="B83" s="226" t="s">
        <v>2298</v>
      </c>
      <c r="C83" s="226" t="s">
        <v>2299</v>
      </c>
      <c r="D83" s="226" t="s">
        <v>32</v>
      </c>
      <c r="E83" s="226" t="s">
        <v>20</v>
      </c>
      <c r="F83" s="226" t="s">
        <v>20</v>
      </c>
      <c r="G83" s="226" t="s">
        <v>47</v>
      </c>
      <c r="H83" s="226" t="s">
        <v>963</v>
      </c>
      <c r="I83" s="226" t="s">
        <v>44</v>
      </c>
      <c r="J83" s="101" t="s">
        <v>2515</v>
      </c>
      <c r="K83" s="226" t="s">
        <v>1219</v>
      </c>
      <c r="L83" s="226" t="s">
        <v>808</v>
      </c>
      <c r="M83" s="227">
        <v>9</v>
      </c>
      <c r="N83" s="226" t="s">
        <v>2097</v>
      </c>
      <c r="O83" s="229">
        <v>68</v>
      </c>
      <c r="P83" s="225">
        <v>44053</v>
      </c>
      <c r="Q83" s="226"/>
      <c r="R83" s="226"/>
      <c r="S83" s="226" t="s">
        <v>49</v>
      </c>
      <c r="T83" s="226" t="s">
        <v>2334</v>
      </c>
      <c r="U83" s="226" t="s">
        <v>32</v>
      </c>
    </row>
    <row r="84" spans="1:21" ht="9.75" customHeight="1" x14ac:dyDescent="0.25">
      <c r="A84" s="226">
        <v>1887</v>
      </c>
      <c r="B84" s="226" t="s">
        <v>1620</v>
      </c>
      <c r="C84" s="226" t="s">
        <v>1621</v>
      </c>
      <c r="D84" s="226" t="s">
        <v>32</v>
      </c>
      <c r="E84" s="226" t="s">
        <v>1213</v>
      </c>
      <c r="F84" s="226" t="s">
        <v>1618</v>
      </c>
      <c r="G84" s="226" t="s">
        <v>47</v>
      </c>
      <c r="H84" s="226" t="s">
        <v>963</v>
      </c>
      <c r="I84" s="226" t="s">
        <v>48</v>
      </c>
      <c r="J84" s="101" t="s">
        <v>2515</v>
      </c>
      <c r="K84" s="226" t="s">
        <v>1228</v>
      </c>
      <c r="L84" s="226" t="s">
        <v>1622</v>
      </c>
      <c r="M84" s="227">
        <v>12</v>
      </c>
      <c r="N84" s="226" t="s">
        <v>2097</v>
      </c>
      <c r="O84" s="229">
        <v>31</v>
      </c>
      <c r="P84" s="225">
        <v>44053</v>
      </c>
      <c r="Q84" s="226"/>
      <c r="R84" s="226"/>
      <c r="S84" s="226" t="s">
        <v>49</v>
      </c>
      <c r="T84" s="226" t="s">
        <v>2334</v>
      </c>
      <c r="U84" s="226" t="s">
        <v>32</v>
      </c>
    </row>
    <row r="85" spans="1:21" ht="9.75" customHeight="1" x14ac:dyDescent="0.25">
      <c r="A85" s="101">
        <v>1541</v>
      </c>
      <c r="B85" s="101" t="s">
        <v>1984</v>
      </c>
      <c r="C85" s="101" t="s">
        <v>1677</v>
      </c>
      <c r="D85" s="101" t="s">
        <v>32</v>
      </c>
      <c r="E85" s="101" t="s">
        <v>1217</v>
      </c>
      <c r="F85" s="101" t="s">
        <v>1300</v>
      </c>
      <c r="G85" s="101" t="s">
        <v>47</v>
      </c>
      <c r="H85" s="101" t="s">
        <v>961</v>
      </c>
      <c r="I85" s="101" t="s">
        <v>826</v>
      </c>
      <c r="J85" s="101"/>
      <c r="K85" s="101" t="s">
        <v>1228</v>
      </c>
      <c r="L85" s="101" t="s">
        <v>1678</v>
      </c>
      <c r="M85" s="101">
        <v>10</v>
      </c>
      <c r="N85" s="102" t="s">
        <v>1799</v>
      </c>
      <c r="O85" s="172">
        <v>53</v>
      </c>
      <c r="P85" s="103">
        <v>44053</v>
      </c>
      <c r="Q85" s="103"/>
      <c r="R85" s="103"/>
      <c r="S85" s="101" t="s">
        <v>49</v>
      </c>
      <c r="T85" s="101" t="s">
        <v>1224</v>
      </c>
      <c r="U85" s="226" t="s">
        <v>32</v>
      </c>
    </row>
    <row r="86" spans="1:21" ht="9.75" customHeight="1" x14ac:dyDescent="0.25">
      <c r="A86" s="101">
        <v>956</v>
      </c>
      <c r="B86" s="101" t="s">
        <v>2002</v>
      </c>
      <c r="C86" s="101" t="s">
        <v>1679</v>
      </c>
      <c r="D86" s="101" t="s">
        <v>32</v>
      </c>
      <c r="E86" s="101" t="s">
        <v>1218</v>
      </c>
      <c r="F86" s="101" t="s">
        <v>1218</v>
      </c>
      <c r="G86" s="101" t="s">
        <v>47</v>
      </c>
      <c r="H86" s="101" t="s">
        <v>960</v>
      </c>
      <c r="I86" s="101" t="s">
        <v>826</v>
      </c>
      <c r="J86" s="101"/>
      <c r="K86" s="101" t="s">
        <v>1228</v>
      </c>
      <c r="L86" s="101" t="s">
        <v>1680</v>
      </c>
      <c r="M86" s="101">
        <v>10</v>
      </c>
      <c r="N86" s="102" t="s">
        <v>1799</v>
      </c>
      <c r="O86" s="172">
        <v>63</v>
      </c>
      <c r="P86" s="103">
        <v>44053</v>
      </c>
      <c r="Q86" s="103"/>
      <c r="R86" s="103"/>
      <c r="S86" s="101" t="s">
        <v>49</v>
      </c>
      <c r="T86" s="101" t="s">
        <v>2334</v>
      </c>
      <c r="U86" s="226" t="s">
        <v>959</v>
      </c>
    </row>
    <row r="87" spans="1:21" ht="9.75" customHeight="1" x14ac:dyDescent="0.25">
      <c r="A87" s="101">
        <v>1611</v>
      </c>
      <c r="B87" s="101" t="s">
        <v>2003</v>
      </c>
      <c r="C87" s="101" t="s">
        <v>1400</v>
      </c>
      <c r="D87" s="101" t="s">
        <v>32</v>
      </c>
      <c r="E87" s="101" t="s">
        <v>1215</v>
      </c>
      <c r="F87" s="101" t="s">
        <v>1400</v>
      </c>
      <c r="G87" s="101" t="s">
        <v>47</v>
      </c>
      <c r="H87" s="101" t="s">
        <v>961</v>
      </c>
      <c r="I87" s="101" t="s">
        <v>826</v>
      </c>
      <c r="J87" s="101"/>
      <c r="K87" s="101" t="s">
        <v>1228</v>
      </c>
      <c r="L87" s="101" t="s">
        <v>1691</v>
      </c>
      <c r="M87" s="101">
        <v>10</v>
      </c>
      <c r="N87" s="102" t="s">
        <v>1799</v>
      </c>
      <c r="O87" s="172">
        <v>47</v>
      </c>
      <c r="P87" s="103">
        <v>44053</v>
      </c>
      <c r="Q87" s="103"/>
      <c r="R87" s="103"/>
      <c r="S87" s="101" t="s">
        <v>49</v>
      </c>
      <c r="T87" s="101" t="s">
        <v>1224</v>
      </c>
      <c r="U87" s="226" t="s">
        <v>32</v>
      </c>
    </row>
    <row r="88" spans="1:21" ht="9.75" customHeight="1" x14ac:dyDescent="0.25">
      <c r="A88" s="101">
        <v>1726</v>
      </c>
      <c r="B88" s="101" t="s">
        <v>1871</v>
      </c>
      <c r="C88" s="101" t="s">
        <v>930</v>
      </c>
      <c r="D88" s="101" t="s">
        <v>32</v>
      </c>
      <c r="E88" s="101" t="s">
        <v>20</v>
      </c>
      <c r="F88" s="101" t="s">
        <v>20</v>
      </c>
      <c r="G88" s="101" t="s">
        <v>47</v>
      </c>
      <c r="H88" s="101" t="s">
        <v>961</v>
      </c>
      <c r="I88" s="101" t="s">
        <v>826</v>
      </c>
      <c r="J88" s="101"/>
      <c r="K88" s="101" t="s">
        <v>1219</v>
      </c>
      <c r="L88" s="101" t="s">
        <v>931</v>
      </c>
      <c r="M88" s="101">
        <v>10</v>
      </c>
      <c r="N88" s="102" t="s">
        <v>2097</v>
      </c>
      <c r="O88" s="172">
        <v>23</v>
      </c>
      <c r="P88" s="103">
        <v>44053</v>
      </c>
      <c r="Q88" s="103"/>
      <c r="R88" s="103"/>
      <c r="S88" s="101" t="s">
        <v>49</v>
      </c>
      <c r="T88" s="101" t="s">
        <v>2334</v>
      </c>
      <c r="U88" s="226" t="s">
        <v>32</v>
      </c>
    </row>
    <row r="89" spans="1:21" ht="9.75" customHeight="1" x14ac:dyDescent="0.25">
      <c r="A89" s="101">
        <v>1714</v>
      </c>
      <c r="B89" s="101" t="s">
        <v>2315</v>
      </c>
      <c r="C89" s="101" t="s">
        <v>2092</v>
      </c>
      <c r="D89" s="101" t="s">
        <v>32</v>
      </c>
      <c r="E89" s="101" t="s">
        <v>20</v>
      </c>
      <c r="F89" s="101" t="s">
        <v>88</v>
      </c>
      <c r="G89" s="101" t="s">
        <v>47</v>
      </c>
      <c r="H89" s="101" t="s">
        <v>961</v>
      </c>
      <c r="I89" s="101" t="s">
        <v>826</v>
      </c>
      <c r="J89" s="101"/>
      <c r="K89" s="101" t="s">
        <v>1219</v>
      </c>
      <c r="L89" s="101" t="s">
        <v>929</v>
      </c>
      <c r="M89" s="101">
        <v>10</v>
      </c>
      <c r="N89" s="102" t="s">
        <v>2097</v>
      </c>
      <c r="O89" s="172">
        <v>19</v>
      </c>
      <c r="P89" s="103">
        <v>44053</v>
      </c>
      <c r="Q89" s="103"/>
      <c r="R89" s="103">
        <v>43845</v>
      </c>
      <c r="S89" s="101" t="s">
        <v>53</v>
      </c>
      <c r="T89" s="101" t="s">
        <v>50</v>
      </c>
      <c r="U89" s="226" t="s">
        <v>2435</v>
      </c>
    </row>
    <row r="90" spans="1:21" ht="9.75" customHeight="1" x14ac:dyDescent="0.25">
      <c r="A90" s="101">
        <v>1854</v>
      </c>
      <c r="B90" s="101" t="s">
        <v>2152</v>
      </c>
      <c r="C90" s="101" t="s">
        <v>1755</v>
      </c>
      <c r="D90" s="101" t="s">
        <v>32</v>
      </c>
      <c r="E90" s="101" t="s">
        <v>17</v>
      </c>
      <c r="F90" s="101" t="s">
        <v>59</v>
      </c>
      <c r="G90" s="101" t="s">
        <v>47</v>
      </c>
      <c r="H90" s="101" t="s">
        <v>961</v>
      </c>
      <c r="I90" s="101" t="s">
        <v>826</v>
      </c>
      <c r="J90" s="101"/>
      <c r="K90" s="101" t="s">
        <v>1228</v>
      </c>
      <c r="L90" s="101" t="s">
        <v>1756</v>
      </c>
      <c r="M90" s="101">
        <v>10</v>
      </c>
      <c r="N90" s="102" t="s">
        <v>1798</v>
      </c>
      <c r="O90" s="172">
        <v>50</v>
      </c>
      <c r="P90" s="103">
        <v>44053</v>
      </c>
      <c r="Q90" s="103"/>
      <c r="R90" s="103"/>
      <c r="S90" s="101" t="s">
        <v>49</v>
      </c>
      <c r="T90" s="101" t="s">
        <v>2334</v>
      </c>
      <c r="U90" s="226" t="s">
        <v>1223</v>
      </c>
    </row>
    <row r="91" spans="1:21" ht="9.75" customHeight="1" x14ac:dyDescent="0.25">
      <c r="A91" s="226">
        <v>1462</v>
      </c>
      <c r="B91" s="226" t="s">
        <v>1941</v>
      </c>
      <c r="C91" s="226" t="s">
        <v>1233</v>
      </c>
      <c r="D91" s="226" t="s">
        <v>32</v>
      </c>
      <c r="E91" s="226" t="s">
        <v>16</v>
      </c>
      <c r="F91" s="226" t="s">
        <v>55</v>
      </c>
      <c r="G91" s="226" t="s">
        <v>47</v>
      </c>
      <c r="H91" s="226" t="s">
        <v>963</v>
      </c>
      <c r="I91" s="226" t="s">
        <v>44</v>
      </c>
      <c r="J91" s="101" t="s">
        <v>2515</v>
      </c>
      <c r="K91" s="226" t="s">
        <v>1228</v>
      </c>
      <c r="L91" s="226" t="s">
        <v>1234</v>
      </c>
      <c r="M91" s="227">
        <v>21</v>
      </c>
      <c r="N91" s="226" t="s">
        <v>1798</v>
      </c>
      <c r="O91" s="229">
        <v>55</v>
      </c>
      <c r="P91" s="225">
        <v>44055</v>
      </c>
      <c r="Q91" s="226"/>
      <c r="R91" s="226"/>
      <c r="S91" s="226" t="s">
        <v>49</v>
      </c>
      <c r="T91" s="226" t="s">
        <v>2334</v>
      </c>
      <c r="U91" s="226" t="s">
        <v>2436</v>
      </c>
    </row>
    <row r="92" spans="1:21" ht="9.75" customHeight="1" x14ac:dyDescent="0.25">
      <c r="A92" s="226">
        <v>1183</v>
      </c>
      <c r="B92" s="226" t="s">
        <v>1077</v>
      </c>
      <c r="C92" s="226" t="s">
        <v>127</v>
      </c>
      <c r="D92" s="226" t="s">
        <v>127</v>
      </c>
      <c r="E92" s="226" t="s">
        <v>19</v>
      </c>
      <c r="F92" s="226" t="s">
        <v>19</v>
      </c>
      <c r="G92" s="226" t="s">
        <v>47</v>
      </c>
      <c r="H92" s="226" t="s">
        <v>962</v>
      </c>
      <c r="I92" s="226" t="s">
        <v>44</v>
      </c>
      <c r="J92" s="101" t="s">
        <v>2515</v>
      </c>
      <c r="K92" s="226" t="s">
        <v>1219</v>
      </c>
      <c r="L92" s="226" t="s">
        <v>128</v>
      </c>
      <c r="M92" s="227">
        <v>25</v>
      </c>
      <c r="N92" s="226" t="s">
        <v>2097</v>
      </c>
      <c r="O92" s="229">
        <v>89</v>
      </c>
      <c r="P92" s="225">
        <v>44055</v>
      </c>
      <c r="Q92" s="225"/>
      <c r="R92" s="226">
        <v>43774</v>
      </c>
      <c r="S92" s="226" t="s">
        <v>53</v>
      </c>
      <c r="T92" s="226" t="s">
        <v>50</v>
      </c>
      <c r="U92" s="226" t="s">
        <v>32</v>
      </c>
    </row>
    <row r="93" spans="1:21" ht="9.75" customHeight="1" x14ac:dyDescent="0.25">
      <c r="A93" s="101">
        <v>1806</v>
      </c>
      <c r="B93" s="101" t="s">
        <v>1969</v>
      </c>
      <c r="C93" s="101" t="s">
        <v>1731</v>
      </c>
      <c r="D93" s="101" t="s">
        <v>32</v>
      </c>
      <c r="E93" s="101" t="s">
        <v>17</v>
      </c>
      <c r="F93" s="101" t="s">
        <v>1503</v>
      </c>
      <c r="G93" s="101" t="s">
        <v>47</v>
      </c>
      <c r="H93" s="101" t="s">
        <v>961</v>
      </c>
      <c r="I93" s="101" t="s">
        <v>826</v>
      </c>
      <c r="J93" s="101"/>
      <c r="K93" s="101" t="s">
        <v>1228</v>
      </c>
      <c r="L93" s="101" t="s">
        <v>1732</v>
      </c>
      <c r="M93" s="101">
        <v>10</v>
      </c>
      <c r="N93" s="102" t="s">
        <v>1798</v>
      </c>
      <c r="O93" s="172">
        <v>60</v>
      </c>
      <c r="P93" s="103">
        <v>44055</v>
      </c>
      <c r="Q93" s="103"/>
      <c r="R93" s="103"/>
      <c r="S93" s="101" t="s">
        <v>49</v>
      </c>
      <c r="T93" s="101" t="s">
        <v>2334</v>
      </c>
      <c r="U93" s="226" t="s">
        <v>32</v>
      </c>
    </row>
    <row r="94" spans="1:21" ht="9.75" customHeight="1" x14ac:dyDescent="0.25">
      <c r="A94" s="226">
        <v>1038</v>
      </c>
      <c r="B94" s="226" t="s">
        <v>1010</v>
      </c>
      <c r="C94" s="226" t="s">
        <v>196</v>
      </c>
      <c r="D94" s="226" t="s">
        <v>196</v>
      </c>
      <c r="E94" s="226" t="s">
        <v>11</v>
      </c>
      <c r="F94" s="226" t="s">
        <v>197</v>
      </c>
      <c r="G94" s="226" t="s">
        <v>47</v>
      </c>
      <c r="H94" s="226" t="s">
        <v>962</v>
      </c>
      <c r="I94" s="226" t="s">
        <v>44</v>
      </c>
      <c r="J94" s="101" t="s">
        <v>2515</v>
      </c>
      <c r="K94" s="226" t="s">
        <v>1219</v>
      </c>
      <c r="L94" s="226" t="s">
        <v>198</v>
      </c>
      <c r="M94" s="227">
        <v>16</v>
      </c>
      <c r="N94" s="226" t="s">
        <v>1802</v>
      </c>
      <c r="O94" s="229">
        <v>66</v>
      </c>
      <c r="P94" s="225">
        <v>44057</v>
      </c>
      <c r="Q94" s="225"/>
      <c r="R94" s="226"/>
      <c r="S94" s="226" t="s">
        <v>49</v>
      </c>
      <c r="T94" s="226" t="s">
        <v>2334</v>
      </c>
      <c r="U94" s="226" t="s">
        <v>959</v>
      </c>
    </row>
    <row r="95" spans="1:21" ht="9.75" customHeight="1" x14ac:dyDescent="0.25">
      <c r="A95" s="226">
        <v>11</v>
      </c>
      <c r="B95" s="226" t="s">
        <v>212</v>
      </c>
      <c r="C95" s="226" t="s">
        <v>213</v>
      </c>
      <c r="D95" s="226" t="s">
        <v>213</v>
      </c>
      <c r="E95" s="226" t="s">
        <v>12</v>
      </c>
      <c r="F95" s="226" t="s">
        <v>124</v>
      </c>
      <c r="G95" s="226" t="s">
        <v>47</v>
      </c>
      <c r="H95" s="226" t="s">
        <v>960</v>
      </c>
      <c r="I95" s="226" t="s">
        <v>48</v>
      </c>
      <c r="J95" s="101" t="s">
        <v>2515</v>
      </c>
      <c r="K95" s="226" t="s">
        <v>1219</v>
      </c>
      <c r="L95" s="226" t="s">
        <v>214</v>
      </c>
      <c r="M95" s="227">
        <v>20</v>
      </c>
      <c r="N95" s="226" t="s">
        <v>1802</v>
      </c>
      <c r="O95" s="229">
        <v>60</v>
      </c>
      <c r="P95" s="225">
        <v>44057</v>
      </c>
      <c r="Q95" s="225"/>
      <c r="R95" s="226"/>
      <c r="S95" s="226" t="s">
        <v>49</v>
      </c>
      <c r="T95" s="226" t="s">
        <v>1224</v>
      </c>
      <c r="U95" s="226" t="s">
        <v>32</v>
      </c>
    </row>
    <row r="96" spans="1:21" ht="9.75" customHeight="1" x14ac:dyDescent="0.25">
      <c r="A96" s="226">
        <v>451</v>
      </c>
      <c r="B96" s="226" t="s">
        <v>215</v>
      </c>
      <c r="C96" s="226" t="s">
        <v>216</v>
      </c>
      <c r="D96" s="226" t="s">
        <v>216</v>
      </c>
      <c r="E96" s="226" t="s">
        <v>12</v>
      </c>
      <c r="F96" s="226" t="s">
        <v>217</v>
      </c>
      <c r="G96" s="226" t="s">
        <v>47</v>
      </c>
      <c r="H96" s="226" t="s">
        <v>961</v>
      </c>
      <c r="I96" s="226" t="s">
        <v>48</v>
      </c>
      <c r="J96" s="101" t="s">
        <v>2515</v>
      </c>
      <c r="K96" s="226" t="s">
        <v>1219</v>
      </c>
      <c r="L96" s="226" t="s">
        <v>218</v>
      </c>
      <c r="M96" s="227">
        <v>6</v>
      </c>
      <c r="N96" s="226" t="s">
        <v>1802</v>
      </c>
      <c r="O96" s="229">
        <v>62</v>
      </c>
      <c r="P96" s="225">
        <v>44057</v>
      </c>
      <c r="Q96" s="226"/>
      <c r="R96" s="226"/>
      <c r="S96" s="226" t="s">
        <v>49</v>
      </c>
      <c r="T96" s="226" t="s">
        <v>2334</v>
      </c>
      <c r="U96" s="226" t="s">
        <v>2437</v>
      </c>
    </row>
    <row r="97" spans="1:21" ht="9.75" customHeight="1" x14ac:dyDescent="0.25">
      <c r="A97" s="226">
        <v>1910</v>
      </c>
      <c r="B97" s="226" t="s">
        <v>1913</v>
      </c>
      <c r="C97" s="226" t="s">
        <v>1028</v>
      </c>
      <c r="D97" s="226" t="s">
        <v>32</v>
      </c>
      <c r="E97" s="226" t="s">
        <v>5</v>
      </c>
      <c r="F97" s="226" t="s">
        <v>65</v>
      </c>
      <c r="G97" s="226" t="s">
        <v>47</v>
      </c>
      <c r="H97" s="226" t="s">
        <v>960</v>
      </c>
      <c r="I97" s="226" t="s">
        <v>48</v>
      </c>
      <c r="J97" s="101" t="s">
        <v>2515</v>
      </c>
      <c r="K97" s="226" t="s">
        <v>1219</v>
      </c>
      <c r="L97" s="226" t="s">
        <v>948</v>
      </c>
      <c r="M97" s="227">
        <v>0</v>
      </c>
      <c r="N97" s="226" t="s">
        <v>1800</v>
      </c>
      <c r="O97" s="229">
        <v>35</v>
      </c>
      <c r="P97" s="225">
        <v>44057</v>
      </c>
      <c r="Q97" s="225"/>
      <c r="R97" s="226">
        <v>43615</v>
      </c>
      <c r="S97" s="226" t="s">
        <v>53</v>
      </c>
      <c r="T97" s="226" t="s">
        <v>50</v>
      </c>
      <c r="U97" s="226" t="s">
        <v>2438</v>
      </c>
    </row>
    <row r="98" spans="1:21" ht="9.75" customHeight="1" x14ac:dyDescent="0.25">
      <c r="A98" s="226">
        <v>1911</v>
      </c>
      <c r="B98" s="226" t="s">
        <v>1913</v>
      </c>
      <c r="C98" s="226" t="s">
        <v>1029</v>
      </c>
      <c r="D98" s="226" t="s">
        <v>32</v>
      </c>
      <c r="E98" s="226" t="s">
        <v>5</v>
      </c>
      <c r="F98" s="226" t="s">
        <v>65</v>
      </c>
      <c r="G98" s="226" t="s">
        <v>47</v>
      </c>
      <c r="H98" s="226" t="s">
        <v>960</v>
      </c>
      <c r="I98" s="226" t="s">
        <v>48</v>
      </c>
      <c r="J98" s="101" t="s">
        <v>2515</v>
      </c>
      <c r="K98" s="226" t="s">
        <v>1219</v>
      </c>
      <c r="L98" s="226" t="s">
        <v>948</v>
      </c>
      <c r="M98" s="227">
        <v>0</v>
      </c>
      <c r="N98" s="226" t="s">
        <v>1800</v>
      </c>
      <c r="O98" s="229">
        <v>85</v>
      </c>
      <c r="P98" s="225">
        <v>44057</v>
      </c>
      <c r="Q98" s="226"/>
      <c r="R98" s="225">
        <v>43558</v>
      </c>
      <c r="S98" s="226" t="s">
        <v>53</v>
      </c>
      <c r="T98" s="226" t="s">
        <v>50</v>
      </c>
      <c r="U98" s="226" t="s">
        <v>2212</v>
      </c>
    </row>
    <row r="99" spans="1:21" ht="9.75" customHeight="1" x14ac:dyDescent="0.25">
      <c r="A99" s="226">
        <v>1078</v>
      </c>
      <c r="B99" s="226" t="s">
        <v>1030</v>
      </c>
      <c r="C99" s="226" t="s">
        <v>132</v>
      </c>
      <c r="D99" s="226" t="s">
        <v>132</v>
      </c>
      <c r="E99" s="226" t="s">
        <v>5</v>
      </c>
      <c r="F99" s="226" t="s">
        <v>65</v>
      </c>
      <c r="G99" s="226" t="s">
        <v>47</v>
      </c>
      <c r="H99" s="226" t="s">
        <v>962</v>
      </c>
      <c r="I99" s="226" t="s">
        <v>44</v>
      </c>
      <c r="J99" s="101" t="s">
        <v>2515</v>
      </c>
      <c r="K99" s="226" t="s">
        <v>1219</v>
      </c>
      <c r="L99" s="226" t="s">
        <v>133</v>
      </c>
      <c r="M99" s="227">
        <v>24</v>
      </c>
      <c r="N99" s="226" t="s">
        <v>1800</v>
      </c>
      <c r="O99" s="229">
        <v>79</v>
      </c>
      <c r="P99" s="225">
        <v>44057</v>
      </c>
      <c r="Q99" s="225"/>
      <c r="R99" s="226">
        <v>43752</v>
      </c>
      <c r="S99" s="226" t="s">
        <v>53</v>
      </c>
      <c r="T99" s="226" t="s">
        <v>50</v>
      </c>
      <c r="U99" s="226" t="s">
        <v>2186</v>
      </c>
    </row>
    <row r="100" spans="1:21" ht="9.75" customHeight="1" x14ac:dyDescent="0.25">
      <c r="A100" s="226">
        <v>1949</v>
      </c>
      <c r="B100" s="226" t="s">
        <v>32</v>
      </c>
      <c r="C100" s="226" t="s">
        <v>2081</v>
      </c>
      <c r="D100" s="226" t="s">
        <v>32</v>
      </c>
      <c r="E100" s="226" t="s">
        <v>1215</v>
      </c>
      <c r="F100" s="226" t="s">
        <v>1215</v>
      </c>
      <c r="G100" s="226" t="s">
        <v>43</v>
      </c>
      <c r="H100" s="226" t="s">
        <v>963</v>
      </c>
      <c r="I100" s="226" t="s">
        <v>63</v>
      </c>
      <c r="J100" s="101" t="s">
        <v>2515</v>
      </c>
      <c r="K100" s="226" t="s">
        <v>1219</v>
      </c>
      <c r="L100" s="226" t="s">
        <v>2074</v>
      </c>
      <c r="M100" s="227">
        <v>0</v>
      </c>
      <c r="N100" s="226" t="s">
        <v>1799</v>
      </c>
      <c r="O100" s="229">
        <v>30</v>
      </c>
      <c r="P100" s="225">
        <v>44057</v>
      </c>
      <c r="Q100" s="226"/>
      <c r="R100" s="226"/>
      <c r="S100" s="226" t="s">
        <v>49</v>
      </c>
      <c r="T100" s="226" t="s">
        <v>2334</v>
      </c>
      <c r="U100" s="226" t="s">
        <v>32</v>
      </c>
    </row>
    <row r="101" spans="1:21" ht="9.75" customHeight="1" x14ac:dyDescent="0.25">
      <c r="A101" s="226">
        <v>1605</v>
      </c>
      <c r="B101" s="226" t="s">
        <v>1952</v>
      </c>
      <c r="C101" s="226" t="s">
        <v>1389</v>
      </c>
      <c r="D101" s="226" t="s">
        <v>32</v>
      </c>
      <c r="E101" s="226" t="s">
        <v>1215</v>
      </c>
      <c r="F101" s="226" t="s">
        <v>1215</v>
      </c>
      <c r="G101" s="226" t="s">
        <v>47</v>
      </c>
      <c r="H101" s="226" t="s">
        <v>963</v>
      </c>
      <c r="I101" s="226" t="s">
        <v>168</v>
      </c>
      <c r="J101" s="101" t="s">
        <v>2515</v>
      </c>
      <c r="K101" s="226" t="s">
        <v>1228</v>
      </c>
      <c r="L101" s="226" t="s">
        <v>1390</v>
      </c>
      <c r="M101" s="227">
        <v>0</v>
      </c>
      <c r="N101" s="226" t="s">
        <v>1799</v>
      </c>
      <c r="O101" s="229">
        <v>56</v>
      </c>
      <c r="P101" s="225">
        <v>44057</v>
      </c>
      <c r="Q101" s="226"/>
      <c r="R101" s="226"/>
      <c r="S101" s="226" t="s">
        <v>49</v>
      </c>
      <c r="T101" s="226" t="s">
        <v>2334</v>
      </c>
      <c r="U101" s="226" t="s">
        <v>2439</v>
      </c>
    </row>
    <row r="102" spans="1:21" ht="9.75" customHeight="1" x14ac:dyDescent="0.25">
      <c r="A102" s="226">
        <v>1736</v>
      </c>
      <c r="B102" s="226" t="s">
        <v>1138</v>
      </c>
      <c r="C102" s="226" t="s">
        <v>369</v>
      </c>
      <c r="D102" s="226" t="s">
        <v>369</v>
      </c>
      <c r="E102" s="226" t="s">
        <v>20</v>
      </c>
      <c r="F102" s="226" t="s">
        <v>20</v>
      </c>
      <c r="G102" s="226" t="s">
        <v>47</v>
      </c>
      <c r="H102" s="226" t="s">
        <v>963</v>
      </c>
      <c r="I102" s="226" t="s">
        <v>48</v>
      </c>
      <c r="J102" s="101" t="s">
        <v>2515</v>
      </c>
      <c r="K102" s="226" t="s">
        <v>1219</v>
      </c>
      <c r="L102" s="226" t="s">
        <v>370</v>
      </c>
      <c r="M102" s="227">
        <v>6</v>
      </c>
      <c r="N102" s="226" t="s">
        <v>2097</v>
      </c>
      <c r="O102" s="229">
        <v>31</v>
      </c>
      <c r="P102" s="225">
        <v>44057</v>
      </c>
      <c r="Q102" s="225"/>
      <c r="R102" s="226"/>
      <c r="S102" s="226" t="s">
        <v>49</v>
      </c>
      <c r="T102" s="226" t="s">
        <v>2334</v>
      </c>
      <c r="U102" s="226" t="s">
        <v>2440</v>
      </c>
    </row>
    <row r="103" spans="1:21" ht="9.75" customHeight="1" x14ac:dyDescent="0.25">
      <c r="A103" s="226">
        <v>1359</v>
      </c>
      <c r="B103" s="226" t="s">
        <v>976</v>
      </c>
      <c r="C103" s="226" t="s">
        <v>457</v>
      </c>
      <c r="D103" s="226" t="s">
        <v>32</v>
      </c>
      <c r="E103" s="226" t="s">
        <v>17</v>
      </c>
      <c r="F103" s="226" t="s">
        <v>59</v>
      </c>
      <c r="G103" s="226" t="s">
        <v>47</v>
      </c>
      <c r="H103" s="226" t="s">
        <v>962</v>
      </c>
      <c r="I103" s="226" t="s">
        <v>44</v>
      </c>
      <c r="J103" s="101" t="s">
        <v>2515</v>
      </c>
      <c r="K103" s="226" t="s">
        <v>1219</v>
      </c>
      <c r="L103" s="226" t="s">
        <v>458</v>
      </c>
      <c r="M103" s="227">
        <v>24</v>
      </c>
      <c r="N103" s="226" t="s">
        <v>1798</v>
      </c>
      <c r="O103" s="229">
        <v>82</v>
      </c>
      <c r="P103" s="225">
        <v>44057</v>
      </c>
      <c r="Q103" s="226"/>
      <c r="R103" s="226"/>
      <c r="S103" s="226" t="s">
        <v>49</v>
      </c>
      <c r="T103" s="226" t="s">
        <v>1224</v>
      </c>
      <c r="U103" s="226" t="s">
        <v>2187</v>
      </c>
    </row>
    <row r="104" spans="1:21" ht="9.75" customHeight="1" x14ac:dyDescent="0.25">
      <c r="A104" s="226">
        <v>1833</v>
      </c>
      <c r="B104" s="226" t="s">
        <v>32</v>
      </c>
      <c r="C104" s="226" t="s">
        <v>1559</v>
      </c>
      <c r="D104" s="226" t="s">
        <v>32</v>
      </c>
      <c r="E104" s="226" t="s">
        <v>17</v>
      </c>
      <c r="F104" s="226" t="s">
        <v>59</v>
      </c>
      <c r="G104" s="226" t="s">
        <v>47</v>
      </c>
      <c r="H104" s="226" t="s">
        <v>963</v>
      </c>
      <c r="I104" s="226" t="s">
        <v>44</v>
      </c>
      <c r="J104" s="101" t="s">
        <v>2515</v>
      </c>
      <c r="K104" s="226" t="s">
        <v>1228</v>
      </c>
      <c r="L104" s="226" t="s">
        <v>1560</v>
      </c>
      <c r="M104" s="227">
        <v>18</v>
      </c>
      <c r="N104" s="226" t="s">
        <v>1798</v>
      </c>
      <c r="O104" s="229">
        <v>55</v>
      </c>
      <c r="P104" s="225">
        <v>44057</v>
      </c>
      <c r="Q104" s="226"/>
      <c r="R104" s="226"/>
      <c r="S104" s="226" t="s">
        <v>49</v>
      </c>
      <c r="T104" s="226" t="s">
        <v>2334</v>
      </c>
      <c r="U104" s="226" t="s">
        <v>32</v>
      </c>
    </row>
    <row r="105" spans="1:21" ht="9.75" customHeight="1" x14ac:dyDescent="0.25">
      <c r="A105" s="101">
        <v>924</v>
      </c>
      <c r="B105" s="101" t="s">
        <v>1153</v>
      </c>
      <c r="C105" s="199" t="s">
        <v>11</v>
      </c>
      <c r="D105" s="101" t="s">
        <v>11</v>
      </c>
      <c r="E105" s="101" t="s">
        <v>11</v>
      </c>
      <c r="F105" s="101" t="s">
        <v>11</v>
      </c>
      <c r="G105" s="101" t="s">
        <v>47</v>
      </c>
      <c r="H105" s="101" t="s">
        <v>960</v>
      </c>
      <c r="I105" s="101" t="s">
        <v>826</v>
      </c>
      <c r="J105" s="101"/>
      <c r="K105" s="101" t="s">
        <v>1219</v>
      </c>
      <c r="L105" s="101" t="s">
        <v>886</v>
      </c>
      <c r="M105" s="101">
        <v>10</v>
      </c>
      <c r="N105" s="102" t="s">
        <v>1802</v>
      </c>
      <c r="O105" s="172">
        <v>51</v>
      </c>
      <c r="P105" s="103">
        <v>44057</v>
      </c>
      <c r="Q105" s="103"/>
      <c r="R105" s="103">
        <v>43803</v>
      </c>
      <c r="S105" s="101" t="s">
        <v>53</v>
      </c>
      <c r="T105" s="101" t="s">
        <v>50</v>
      </c>
      <c r="U105" s="226" t="s">
        <v>32</v>
      </c>
    </row>
    <row r="106" spans="1:21" ht="9.75" customHeight="1" x14ac:dyDescent="0.25">
      <c r="A106" s="101">
        <v>1686</v>
      </c>
      <c r="B106" s="101" t="s">
        <v>1190</v>
      </c>
      <c r="C106" s="101" t="s">
        <v>73</v>
      </c>
      <c r="D106" s="101" t="s">
        <v>32</v>
      </c>
      <c r="E106" s="101" t="s">
        <v>15</v>
      </c>
      <c r="F106" s="101" t="s">
        <v>73</v>
      </c>
      <c r="G106" s="101" t="s">
        <v>47</v>
      </c>
      <c r="H106" s="101" t="s">
        <v>961</v>
      </c>
      <c r="I106" s="101" t="s">
        <v>826</v>
      </c>
      <c r="J106" s="101"/>
      <c r="K106" s="101" t="s">
        <v>1219</v>
      </c>
      <c r="L106" s="101" t="s">
        <v>925</v>
      </c>
      <c r="M106" s="101">
        <v>10</v>
      </c>
      <c r="N106" s="102" t="s">
        <v>1802</v>
      </c>
      <c r="O106" s="172">
        <v>57</v>
      </c>
      <c r="P106" s="103">
        <v>44057</v>
      </c>
      <c r="Q106" s="103"/>
      <c r="R106" s="103"/>
      <c r="S106" s="101" t="s">
        <v>49</v>
      </c>
      <c r="T106" s="101" t="s">
        <v>2334</v>
      </c>
      <c r="U106" s="226" t="s">
        <v>2213</v>
      </c>
    </row>
    <row r="107" spans="1:21" ht="9.75" customHeight="1" x14ac:dyDescent="0.25">
      <c r="A107" s="226">
        <v>1907</v>
      </c>
      <c r="B107" s="226" t="s">
        <v>1019</v>
      </c>
      <c r="C107" s="226" t="s">
        <v>792</v>
      </c>
      <c r="D107" s="226" t="s">
        <v>32</v>
      </c>
      <c r="E107" s="226" t="s">
        <v>15</v>
      </c>
      <c r="F107" s="226" t="s">
        <v>73</v>
      </c>
      <c r="G107" s="226" t="s">
        <v>43</v>
      </c>
      <c r="H107" s="226" t="s">
        <v>963</v>
      </c>
      <c r="I107" s="226" t="s">
        <v>44</v>
      </c>
      <c r="J107" s="101" t="s">
        <v>2515</v>
      </c>
      <c r="K107" s="226" t="s">
        <v>1219</v>
      </c>
      <c r="L107" s="226" t="s">
        <v>958</v>
      </c>
      <c r="M107" s="227">
        <v>13</v>
      </c>
      <c r="N107" s="226" t="s">
        <v>1802</v>
      </c>
      <c r="O107" s="229">
        <v>85</v>
      </c>
      <c r="P107" s="225">
        <v>44058</v>
      </c>
      <c r="Q107" s="225"/>
      <c r="R107" s="226">
        <v>43780</v>
      </c>
      <c r="S107" s="226" t="s">
        <v>53</v>
      </c>
      <c r="T107" s="226" t="s">
        <v>141</v>
      </c>
      <c r="U107" s="226" t="s">
        <v>2441</v>
      </c>
    </row>
    <row r="108" spans="1:21" ht="9.75" customHeight="1" x14ac:dyDescent="0.25">
      <c r="A108" s="226">
        <v>1107</v>
      </c>
      <c r="B108" s="226" t="s">
        <v>32</v>
      </c>
      <c r="C108" s="226" t="s">
        <v>1327</v>
      </c>
      <c r="D108" s="226" t="s">
        <v>32</v>
      </c>
      <c r="E108" s="226" t="s">
        <v>1218</v>
      </c>
      <c r="F108" s="226" t="s">
        <v>1218</v>
      </c>
      <c r="G108" s="226" t="s">
        <v>47</v>
      </c>
      <c r="H108" s="226" t="s">
        <v>962</v>
      </c>
      <c r="I108" s="226" t="s">
        <v>44</v>
      </c>
      <c r="J108" s="101" t="s">
        <v>2515</v>
      </c>
      <c r="K108" s="226" t="s">
        <v>1228</v>
      </c>
      <c r="L108" s="226" t="s">
        <v>1328</v>
      </c>
      <c r="M108" s="227">
        <v>24</v>
      </c>
      <c r="N108" s="226" t="s">
        <v>1799</v>
      </c>
      <c r="O108" s="229">
        <v>30</v>
      </c>
      <c r="P108" s="225">
        <v>44059</v>
      </c>
      <c r="Q108" s="225"/>
      <c r="R108" s="226"/>
      <c r="S108" s="226" t="s">
        <v>49</v>
      </c>
      <c r="T108" s="226" t="s">
        <v>2334</v>
      </c>
      <c r="U108" s="226" t="s">
        <v>2442</v>
      </c>
    </row>
    <row r="109" spans="1:21" ht="9.75" customHeight="1" x14ac:dyDescent="0.25">
      <c r="A109" s="101">
        <v>1825</v>
      </c>
      <c r="B109" s="101" t="s">
        <v>1922</v>
      </c>
      <c r="C109" s="101" t="s">
        <v>1747</v>
      </c>
      <c r="D109" s="101" t="s">
        <v>32</v>
      </c>
      <c r="E109" s="101" t="s">
        <v>17</v>
      </c>
      <c r="F109" s="101" t="s">
        <v>1503</v>
      </c>
      <c r="G109" s="101" t="s">
        <v>47</v>
      </c>
      <c r="H109" s="101" t="s">
        <v>961</v>
      </c>
      <c r="I109" s="101" t="s">
        <v>826</v>
      </c>
      <c r="J109" s="101"/>
      <c r="K109" s="101" t="s">
        <v>1228</v>
      </c>
      <c r="L109" s="101" t="s">
        <v>1748</v>
      </c>
      <c r="M109" s="101">
        <v>10</v>
      </c>
      <c r="N109" s="102" t="s">
        <v>1798</v>
      </c>
      <c r="O109" s="172">
        <v>45</v>
      </c>
      <c r="P109" s="103">
        <v>44059</v>
      </c>
      <c r="Q109" s="103"/>
      <c r="R109" s="103"/>
      <c r="S109" s="101" t="s">
        <v>49</v>
      </c>
      <c r="T109" s="101" t="s">
        <v>2334</v>
      </c>
      <c r="U109" s="226" t="s">
        <v>2345</v>
      </c>
    </row>
    <row r="110" spans="1:21" ht="9.75" customHeight="1" x14ac:dyDescent="0.25">
      <c r="A110" s="226">
        <v>1801</v>
      </c>
      <c r="B110" s="226" t="s">
        <v>32</v>
      </c>
      <c r="C110" s="226" t="s">
        <v>1519</v>
      </c>
      <c r="D110" s="226" t="s">
        <v>32</v>
      </c>
      <c r="E110" s="226" t="s">
        <v>17</v>
      </c>
      <c r="F110" s="226" t="s">
        <v>1503</v>
      </c>
      <c r="G110" s="226" t="s">
        <v>47</v>
      </c>
      <c r="H110" s="226" t="s">
        <v>963</v>
      </c>
      <c r="I110" s="226" t="s">
        <v>44</v>
      </c>
      <c r="J110" s="101" t="s">
        <v>2515</v>
      </c>
      <c r="K110" s="226" t="s">
        <v>1228</v>
      </c>
      <c r="L110" s="226" t="s">
        <v>1520</v>
      </c>
      <c r="M110" s="227">
        <v>24</v>
      </c>
      <c r="N110" s="226" t="s">
        <v>1798</v>
      </c>
      <c r="O110" s="229">
        <v>70</v>
      </c>
      <c r="P110" s="225">
        <v>44060</v>
      </c>
      <c r="Q110" s="226"/>
      <c r="R110" s="226"/>
      <c r="S110" s="226" t="s">
        <v>49</v>
      </c>
      <c r="T110" s="226" t="s">
        <v>2334</v>
      </c>
      <c r="U110" s="226" t="s">
        <v>2136</v>
      </c>
    </row>
    <row r="111" spans="1:21" ht="9.75" customHeight="1" x14ac:dyDescent="0.25">
      <c r="A111" s="226">
        <v>1837</v>
      </c>
      <c r="B111" s="226" t="s">
        <v>1566</v>
      </c>
      <c r="C111" s="226" t="s">
        <v>1567</v>
      </c>
      <c r="D111" s="226" t="s">
        <v>32</v>
      </c>
      <c r="E111" s="226" t="s">
        <v>17</v>
      </c>
      <c r="F111" s="226" t="s">
        <v>59</v>
      </c>
      <c r="G111" s="226" t="s">
        <v>47</v>
      </c>
      <c r="H111" s="226" t="s">
        <v>963</v>
      </c>
      <c r="I111" s="226" t="s">
        <v>44</v>
      </c>
      <c r="J111" s="101" t="s">
        <v>2515</v>
      </c>
      <c r="K111" s="226" t="s">
        <v>1228</v>
      </c>
      <c r="L111" s="226" t="s">
        <v>1568</v>
      </c>
      <c r="M111" s="227">
        <v>24</v>
      </c>
      <c r="N111" s="226" t="s">
        <v>1798</v>
      </c>
      <c r="O111" s="229">
        <v>65</v>
      </c>
      <c r="P111" s="225">
        <v>44060</v>
      </c>
      <c r="Q111" s="226"/>
      <c r="R111" s="226"/>
      <c r="S111" s="226" t="s">
        <v>49</v>
      </c>
      <c r="T111" s="226" t="s">
        <v>2334</v>
      </c>
      <c r="U111" s="226" t="s">
        <v>32</v>
      </c>
    </row>
    <row r="112" spans="1:21" ht="9.75" customHeight="1" x14ac:dyDescent="0.25">
      <c r="A112" s="226">
        <v>1520</v>
      </c>
      <c r="B112" s="226" t="s">
        <v>1035</v>
      </c>
      <c r="C112" s="226" t="s">
        <v>167</v>
      </c>
      <c r="D112" s="226" t="s">
        <v>167</v>
      </c>
      <c r="E112" s="226" t="s">
        <v>5</v>
      </c>
      <c r="F112" s="226" t="s">
        <v>65</v>
      </c>
      <c r="G112" s="226" t="s">
        <v>47</v>
      </c>
      <c r="H112" s="226" t="s">
        <v>963</v>
      </c>
      <c r="I112" s="226" t="s">
        <v>168</v>
      </c>
      <c r="J112" s="101" t="s">
        <v>2515</v>
      </c>
      <c r="K112" s="226" t="s">
        <v>1219</v>
      </c>
      <c r="L112" s="226" t="s">
        <v>169</v>
      </c>
      <c r="M112" s="227">
        <v>0</v>
      </c>
      <c r="N112" s="226" t="s">
        <v>1800</v>
      </c>
      <c r="O112" s="229">
        <v>45</v>
      </c>
      <c r="P112" s="225">
        <v>44061</v>
      </c>
      <c r="Q112" s="225"/>
      <c r="R112" s="226">
        <v>43377</v>
      </c>
      <c r="S112" s="226" t="s">
        <v>53</v>
      </c>
      <c r="T112" s="226" t="s">
        <v>50</v>
      </c>
      <c r="U112" s="226" t="s">
        <v>32</v>
      </c>
    </row>
    <row r="113" spans="1:21" ht="9.75" customHeight="1" x14ac:dyDescent="0.25">
      <c r="A113" s="226">
        <v>1514</v>
      </c>
      <c r="B113" s="226" t="s">
        <v>1032</v>
      </c>
      <c r="C113" s="226" t="s">
        <v>693</v>
      </c>
      <c r="D113" s="226" t="s">
        <v>693</v>
      </c>
      <c r="E113" s="226" t="s">
        <v>5</v>
      </c>
      <c r="F113" s="226" t="s">
        <v>65</v>
      </c>
      <c r="G113" s="226" t="s">
        <v>47</v>
      </c>
      <c r="H113" s="226" t="s">
        <v>963</v>
      </c>
      <c r="I113" s="226" t="s">
        <v>48</v>
      </c>
      <c r="J113" s="101" t="s">
        <v>2515</v>
      </c>
      <c r="K113" s="226" t="s">
        <v>1219</v>
      </c>
      <c r="L113" s="226" t="s">
        <v>694</v>
      </c>
      <c r="M113" s="227">
        <v>12</v>
      </c>
      <c r="N113" s="226" t="s">
        <v>1800</v>
      </c>
      <c r="O113" s="229">
        <v>52</v>
      </c>
      <c r="P113" s="225">
        <v>44062</v>
      </c>
      <c r="Q113" s="226"/>
      <c r="R113" s="226"/>
      <c r="S113" s="226" t="s">
        <v>49</v>
      </c>
      <c r="T113" s="226" t="s">
        <v>2334</v>
      </c>
      <c r="U113" s="226" t="s">
        <v>2443</v>
      </c>
    </row>
    <row r="114" spans="1:21" ht="9.75" customHeight="1" x14ac:dyDescent="0.25">
      <c r="A114" s="226">
        <v>1771</v>
      </c>
      <c r="B114" s="226" t="s">
        <v>1849</v>
      </c>
      <c r="C114" s="226" t="s">
        <v>1471</v>
      </c>
      <c r="D114" s="226" t="s">
        <v>32</v>
      </c>
      <c r="E114" s="226" t="s">
        <v>17</v>
      </c>
      <c r="F114" s="226" t="s">
        <v>1459</v>
      </c>
      <c r="G114" s="226" t="s">
        <v>47</v>
      </c>
      <c r="H114" s="226" t="s">
        <v>963</v>
      </c>
      <c r="I114" s="226" t="s">
        <v>44</v>
      </c>
      <c r="J114" s="101" t="s">
        <v>2515</v>
      </c>
      <c r="K114" s="226" t="s">
        <v>1228</v>
      </c>
      <c r="L114" s="226" t="s">
        <v>1472</v>
      </c>
      <c r="M114" s="227">
        <v>24</v>
      </c>
      <c r="N114" s="226" t="s">
        <v>1798</v>
      </c>
      <c r="O114" s="229">
        <v>60</v>
      </c>
      <c r="P114" s="225">
        <v>44062</v>
      </c>
      <c r="Q114" s="226"/>
      <c r="R114" s="226"/>
      <c r="S114" s="226" t="s">
        <v>49</v>
      </c>
      <c r="T114" s="226" t="s">
        <v>2334</v>
      </c>
      <c r="U114" s="226" t="s">
        <v>32</v>
      </c>
    </row>
    <row r="115" spans="1:21" ht="9.75" customHeight="1" x14ac:dyDescent="0.25">
      <c r="A115" s="226">
        <v>1386</v>
      </c>
      <c r="B115" s="226" t="s">
        <v>982</v>
      </c>
      <c r="C115" s="226" t="s">
        <v>598</v>
      </c>
      <c r="D115" s="226" t="s">
        <v>32</v>
      </c>
      <c r="E115" s="226" t="s">
        <v>17</v>
      </c>
      <c r="F115" s="226" t="s">
        <v>59</v>
      </c>
      <c r="G115" s="226" t="s">
        <v>47</v>
      </c>
      <c r="H115" s="226" t="s">
        <v>962</v>
      </c>
      <c r="I115" s="226" t="s">
        <v>44</v>
      </c>
      <c r="J115" s="101" t="s">
        <v>2515</v>
      </c>
      <c r="K115" s="226" t="s">
        <v>1219</v>
      </c>
      <c r="L115" s="226" t="s">
        <v>599</v>
      </c>
      <c r="M115" s="227">
        <v>24</v>
      </c>
      <c r="N115" s="226" t="s">
        <v>1798</v>
      </c>
      <c r="O115" s="229">
        <v>70</v>
      </c>
      <c r="P115" s="225">
        <v>44062</v>
      </c>
      <c r="Q115" s="226"/>
      <c r="R115" s="226"/>
      <c r="S115" s="226" t="s">
        <v>49</v>
      </c>
      <c r="T115" s="226" t="s">
        <v>2334</v>
      </c>
      <c r="U115" s="226" t="s">
        <v>32</v>
      </c>
    </row>
    <row r="116" spans="1:21" ht="9.75" customHeight="1" x14ac:dyDescent="0.25">
      <c r="A116" s="226">
        <v>1092</v>
      </c>
      <c r="B116" s="226" t="s">
        <v>1000</v>
      </c>
      <c r="C116" s="226" t="s">
        <v>182</v>
      </c>
      <c r="D116" s="226" t="s">
        <v>32</v>
      </c>
      <c r="E116" s="226" t="s">
        <v>10</v>
      </c>
      <c r="F116" s="226" t="s">
        <v>82</v>
      </c>
      <c r="G116" s="226" t="s">
        <v>47</v>
      </c>
      <c r="H116" s="226" t="s">
        <v>962</v>
      </c>
      <c r="I116" s="226" t="s">
        <v>44</v>
      </c>
      <c r="J116" s="101" t="s">
        <v>2515</v>
      </c>
      <c r="K116" s="226" t="s">
        <v>1219</v>
      </c>
      <c r="L116" s="226" t="s">
        <v>183</v>
      </c>
      <c r="M116" s="227">
        <v>20</v>
      </c>
      <c r="N116" s="226" t="s">
        <v>1802</v>
      </c>
      <c r="O116" s="229">
        <v>97</v>
      </c>
      <c r="P116" s="225">
        <v>44063</v>
      </c>
      <c r="Q116" s="226"/>
      <c r="R116" s="225">
        <v>43787</v>
      </c>
      <c r="S116" s="226" t="s">
        <v>53</v>
      </c>
      <c r="T116" s="226" t="s">
        <v>211</v>
      </c>
      <c r="U116" s="226" t="s">
        <v>32</v>
      </c>
    </row>
    <row r="117" spans="1:21" ht="9.75" customHeight="1" x14ac:dyDescent="0.25">
      <c r="A117" s="226">
        <v>1515</v>
      </c>
      <c r="B117" s="226" t="s">
        <v>1033</v>
      </c>
      <c r="C117" s="226" t="s">
        <v>477</v>
      </c>
      <c r="D117" s="226" t="s">
        <v>477</v>
      </c>
      <c r="E117" s="226" t="s">
        <v>5</v>
      </c>
      <c r="F117" s="226" t="s">
        <v>65</v>
      </c>
      <c r="G117" s="226" t="s">
        <v>47</v>
      </c>
      <c r="H117" s="226" t="s">
        <v>963</v>
      </c>
      <c r="I117" s="226" t="s">
        <v>48</v>
      </c>
      <c r="J117" s="101" t="s">
        <v>2515</v>
      </c>
      <c r="K117" s="226" t="s">
        <v>1219</v>
      </c>
      <c r="L117" s="226" t="s">
        <v>478</v>
      </c>
      <c r="M117" s="227">
        <v>24</v>
      </c>
      <c r="N117" s="226" t="s">
        <v>1800</v>
      </c>
      <c r="O117" s="229">
        <v>67</v>
      </c>
      <c r="P117" s="225">
        <v>44063</v>
      </c>
      <c r="Q117" s="226"/>
      <c r="R117" s="225"/>
      <c r="S117" s="226" t="s">
        <v>49</v>
      </c>
      <c r="T117" s="226" t="s">
        <v>2334</v>
      </c>
      <c r="U117" s="226" t="s">
        <v>32</v>
      </c>
    </row>
    <row r="118" spans="1:21" ht="9.75" customHeight="1" x14ac:dyDescent="0.25">
      <c r="A118" s="226">
        <v>798</v>
      </c>
      <c r="B118" s="226" t="s">
        <v>117</v>
      </c>
      <c r="C118" s="226" t="s">
        <v>118</v>
      </c>
      <c r="D118" s="226" t="s">
        <v>118</v>
      </c>
      <c r="E118" s="226" t="s">
        <v>19</v>
      </c>
      <c r="F118" s="226" t="s">
        <v>19</v>
      </c>
      <c r="G118" s="226" t="s">
        <v>47</v>
      </c>
      <c r="H118" s="226" t="s">
        <v>961</v>
      </c>
      <c r="I118" s="226" t="s">
        <v>48</v>
      </c>
      <c r="J118" s="101" t="s">
        <v>2515</v>
      </c>
      <c r="K118" s="226" t="s">
        <v>1219</v>
      </c>
      <c r="L118" s="226" t="s">
        <v>119</v>
      </c>
      <c r="M118" s="227">
        <v>12</v>
      </c>
      <c r="N118" s="226" t="s">
        <v>2097</v>
      </c>
      <c r="O118" s="229">
        <v>70</v>
      </c>
      <c r="P118" s="225">
        <v>44063</v>
      </c>
      <c r="Q118" s="225"/>
      <c r="R118" s="226">
        <v>43384</v>
      </c>
      <c r="S118" s="226" t="s">
        <v>53</v>
      </c>
      <c r="T118" s="226" t="s">
        <v>1903</v>
      </c>
      <c r="U118" s="226" t="s">
        <v>32</v>
      </c>
    </row>
    <row r="119" spans="1:21" ht="9.75" customHeight="1" x14ac:dyDescent="0.25">
      <c r="A119" s="226">
        <v>802</v>
      </c>
      <c r="B119" s="226" t="s">
        <v>170</v>
      </c>
      <c r="C119" s="226" t="s">
        <v>171</v>
      </c>
      <c r="D119" s="226" t="s">
        <v>171</v>
      </c>
      <c r="E119" s="226" t="s">
        <v>8</v>
      </c>
      <c r="F119" s="226" t="s">
        <v>172</v>
      </c>
      <c r="G119" s="226" t="s">
        <v>43</v>
      </c>
      <c r="H119" s="226" t="s">
        <v>961</v>
      </c>
      <c r="I119" s="226" t="s">
        <v>48</v>
      </c>
      <c r="J119" s="101" t="s">
        <v>2515</v>
      </c>
      <c r="K119" s="226" t="s">
        <v>1219</v>
      </c>
      <c r="L119" s="226" t="s">
        <v>173</v>
      </c>
      <c r="M119" s="227">
        <v>33</v>
      </c>
      <c r="N119" s="226" t="s">
        <v>1800</v>
      </c>
      <c r="O119" s="229">
        <v>90</v>
      </c>
      <c r="P119" s="225">
        <v>44063</v>
      </c>
      <c r="Q119" s="226"/>
      <c r="R119" s="225"/>
      <c r="S119" s="226" t="s">
        <v>49</v>
      </c>
      <c r="T119" s="226" t="s">
        <v>2334</v>
      </c>
      <c r="U119" s="226" t="s">
        <v>32</v>
      </c>
    </row>
    <row r="120" spans="1:21" ht="9.75" customHeight="1" x14ac:dyDescent="0.25">
      <c r="A120" s="226">
        <v>1089</v>
      </c>
      <c r="B120" s="226" t="s">
        <v>1873</v>
      </c>
      <c r="C120" s="226" t="s">
        <v>1288</v>
      </c>
      <c r="D120" s="226" t="s">
        <v>32</v>
      </c>
      <c r="E120" s="226" t="s">
        <v>944</v>
      </c>
      <c r="F120" s="226" t="s">
        <v>1286</v>
      </c>
      <c r="G120" s="226" t="s">
        <v>47</v>
      </c>
      <c r="H120" s="226" t="s">
        <v>962</v>
      </c>
      <c r="I120" s="226" t="s">
        <v>48</v>
      </c>
      <c r="J120" s="101" t="s">
        <v>2515</v>
      </c>
      <c r="K120" s="226" t="s">
        <v>1228</v>
      </c>
      <c r="L120" s="226" t="s">
        <v>1289</v>
      </c>
      <c r="M120" s="227">
        <v>8</v>
      </c>
      <c r="N120" s="226" t="s">
        <v>1800</v>
      </c>
      <c r="O120" s="229">
        <v>68</v>
      </c>
      <c r="P120" s="225">
        <v>44070</v>
      </c>
      <c r="Q120" s="225"/>
      <c r="R120" s="226"/>
      <c r="S120" s="226" t="s">
        <v>49</v>
      </c>
      <c r="T120" s="226" t="s">
        <v>1224</v>
      </c>
      <c r="U120" s="226" t="s">
        <v>2346</v>
      </c>
    </row>
    <row r="121" spans="1:21" ht="9.75" customHeight="1" x14ac:dyDescent="0.25">
      <c r="A121" s="226">
        <v>1912</v>
      </c>
      <c r="B121" s="226" t="s">
        <v>1357</v>
      </c>
      <c r="C121" s="226" t="s">
        <v>1358</v>
      </c>
      <c r="D121" s="226" t="s">
        <v>32</v>
      </c>
      <c r="E121" s="226" t="s">
        <v>1212</v>
      </c>
      <c r="F121" s="226" t="s">
        <v>1359</v>
      </c>
      <c r="G121" s="226" t="s">
        <v>43</v>
      </c>
      <c r="H121" s="226" t="s">
        <v>960</v>
      </c>
      <c r="I121" s="226" t="s">
        <v>48</v>
      </c>
      <c r="J121" s="101" t="s">
        <v>2515</v>
      </c>
      <c r="K121" s="226" t="s">
        <v>1228</v>
      </c>
      <c r="L121" s="226" t="s">
        <v>1360</v>
      </c>
      <c r="M121" s="227">
        <v>9</v>
      </c>
      <c r="N121" s="226" t="s">
        <v>2097</v>
      </c>
      <c r="O121" s="229">
        <v>45</v>
      </c>
      <c r="P121" s="225">
        <v>44073</v>
      </c>
      <c r="Q121" s="226"/>
      <c r="R121" s="226"/>
      <c r="S121" s="226" t="s">
        <v>49</v>
      </c>
      <c r="T121" s="226" t="s">
        <v>2334</v>
      </c>
      <c r="U121" s="226" t="s">
        <v>2293</v>
      </c>
    </row>
    <row r="122" spans="1:21" ht="9.75" customHeight="1" x14ac:dyDescent="0.25">
      <c r="A122" s="226">
        <v>1927</v>
      </c>
      <c r="B122" s="226" t="s">
        <v>2208</v>
      </c>
      <c r="C122" s="226" t="s">
        <v>150</v>
      </c>
      <c r="D122" s="226" t="s">
        <v>32</v>
      </c>
      <c r="E122" s="226" t="s">
        <v>23</v>
      </c>
      <c r="F122" s="226" t="s">
        <v>136</v>
      </c>
      <c r="G122" s="226" t="s">
        <v>47</v>
      </c>
      <c r="H122" s="226" t="s">
        <v>961</v>
      </c>
      <c r="I122" s="226" t="s">
        <v>48</v>
      </c>
      <c r="J122" s="101" t="s">
        <v>2515</v>
      </c>
      <c r="K122" s="226" t="s">
        <v>1219</v>
      </c>
      <c r="L122" s="226" t="s">
        <v>827</v>
      </c>
      <c r="M122" s="227">
        <v>0</v>
      </c>
      <c r="N122" s="226" t="s">
        <v>2408</v>
      </c>
      <c r="O122" s="229">
        <v>80</v>
      </c>
      <c r="P122" s="225">
        <v>44074</v>
      </c>
      <c r="Q122" s="226"/>
      <c r="R122" s="226">
        <v>43749</v>
      </c>
      <c r="S122" s="226" t="s">
        <v>53</v>
      </c>
      <c r="T122" s="226" t="s">
        <v>50</v>
      </c>
      <c r="U122" s="226" t="s">
        <v>2444</v>
      </c>
    </row>
    <row r="123" spans="1:21" ht="9.75" customHeight="1" x14ac:dyDescent="0.25">
      <c r="A123" s="226">
        <v>1654</v>
      </c>
      <c r="B123" s="226" t="s">
        <v>1099</v>
      </c>
      <c r="C123" s="226" t="s">
        <v>756</v>
      </c>
      <c r="D123" s="226" t="s">
        <v>756</v>
      </c>
      <c r="E123" s="226" t="s">
        <v>23</v>
      </c>
      <c r="F123" s="226" t="s">
        <v>136</v>
      </c>
      <c r="G123" s="226" t="s">
        <v>47</v>
      </c>
      <c r="H123" s="226" t="s">
        <v>963</v>
      </c>
      <c r="I123" s="226" t="s">
        <v>44</v>
      </c>
      <c r="J123" s="101" t="s">
        <v>2515</v>
      </c>
      <c r="K123" s="226" t="s">
        <v>1219</v>
      </c>
      <c r="L123" s="226" t="s">
        <v>757</v>
      </c>
      <c r="M123" s="227">
        <v>10</v>
      </c>
      <c r="N123" s="226" t="s">
        <v>2408</v>
      </c>
      <c r="O123" s="229">
        <v>88</v>
      </c>
      <c r="P123" s="225">
        <v>44074</v>
      </c>
      <c r="Q123" s="226"/>
      <c r="R123" s="225">
        <v>43756</v>
      </c>
      <c r="S123" s="226" t="s">
        <v>53</v>
      </c>
      <c r="T123" s="226" t="s">
        <v>50</v>
      </c>
      <c r="U123" s="226" t="s">
        <v>32</v>
      </c>
    </row>
    <row r="124" spans="1:21" ht="9.75" customHeight="1" x14ac:dyDescent="0.25">
      <c r="A124" s="226">
        <v>1219</v>
      </c>
      <c r="B124" s="226" t="s">
        <v>1112</v>
      </c>
      <c r="C124" s="226" t="s">
        <v>292</v>
      </c>
      <c r="D124" s="226" t="s">
        <v>32</v>
      </c>
      <c r="E124" s="226" t="s">
        <v>23</v>
      </c>
      <c r="F124" s="226" t="s">
        <v>134</v>
      </c>
      <c r="G124" s="226" t="s">
        <v>47</v>
      </c>
      <c r="H124" s="226" t="s">
        <v>962</v>
      </c>
      <c r="I124" s="226" t="s">
        <v>44</v>
      </c>
      <c r="J124" s="101" t="s">
        <v>2515</v>
      </c>
      <c r="K124" s="226" t="s">
        <v>1219</v>
      </c>
      <c r="L124" s="226" t="s">
        <v>293</v>
      </c>
      <c r="M124" s="227">
        <v>14</v>
      </c>
      <c r="N124" s="226" t="s">
        <v>2408</v>
      </c>
      <c r="O124" s="229">
        <v>68</v>
      </c>
      <c r="P124" s="225">
        <v>44074</v>
      </c>
      <c r="Q124" s="226"/>
      <c r="R124" s="226"/>
      <c r="S124" s="226" t="s">
        <v>49</v>
      </c>
      <c r="T124" s="226" t="s">
        <v>2334</v>
      </c>
      <c r="U124" s="226" t="s">
        <v>32</v>
      </c>
    </row>
    <row r="125" spans="1:21" ht="9.75" customHeight="1" x14ac:dyDescent="0.25">
      <c r="A125" s="226">
        <v>1299</v>
      </c>
      <c r="B125" s="226" t="s">
        <v>974</v>
      </c>
      <c r="C125" s="226" t="s">
        <v>121</v>
      </c>
      <c r="D125" s="226" t="s">
        <v>121</v>
      </c>
      <c r="E125" s="226" t="s">
        <v>21</v>
      </c>
      <c r="F125" s="226" t="s">
        <v>90</v>
      </c>
      <c r="G125" s="226" t="s">
        <v>47</v>
      </c>
      <c r="H125" s="226" t="s">
        <v>962</v>
      </c>
      <c r="I125" s="226" t="s">
        <v>48</v>
      </c>
      <c r="J125" s="101" t="s">
        <v>2515</v>
      </c>
      <c r="K125" s="226" t="s">
        <v>1219</v>
      </c>
      <c r="L125" s="226" t="s">
        <v>122</v>
      </c>
      <c r="M125" s="227">
        <v>5</v>
      </c>
      <c r="N125" s="226" t="s">
        <v>2097</v>
      </c>
      <c r="O125" s="229">
        <v>76</v>
      </c>
      <c r="P125" s="225">
        <v>44074</v>
      </c>
      <c r="Q125" s="226"/>
      <c r="R125" s="226"/>
      <c r="S125" s="226" t="s">
        <v>49</v>
      </c>
      <c r="T125" s="226" t="s">
        <v>2334</v>
      </c>
      <c r="U125" s="226" t="s">
        <v>2389</v>
      </c>
    </row>
    <row r="126" spans="1:21" s="279" customFormat="1" ht="9.75" customHeight="1" x14ac:dyDescent="0.25">
      <c r="A126" s="101">
        <v>1614</v>
      </c>
      <c r="B126" s="101" t="s">
        <v>1177</v>
      </c>
      <c r="C126" s="101" t="s">
        <v>882</v>
      </c>
      <c r="D126" s="101" t="s">
        <v>32</v>
      </c>
      <c r="E126" s="101" t="s">
        <v>3</v>
      </c>
      <c r="F126" s="101" t="s">
        <v>68</v>
      </c>
      <c r="G126" s="101" t="s">
        <v>47</v>
      </c>
      <c r="H126" s="101" t="s">
        <v>961</v>
      </c>
      <c r="I126" s="101" t="s">
        <v>826</v>
      </c>
      <c r="J126" s="101"/>
      <c r="K126" s="101" t="s">
        <v>1219</v>
      </c>
      <c r="L126" s="101" t="s">
        <v>883</v>
      </c>
      <c r="M126" s="101">
        <v>10</v>
      </c>
      <c r="N126" s="102" t="s">
        <v>2408</v>
      </c>
      <c r="O126" s="172">
        <v>78</v>
      </c>
      <c r="P126" s="103">
        <v>44074</v>
      </c>
      <c r="Q126" s="103"/>
      <c r="R126" s="103"/>
      <c r="S126" s="101" t="s">
        <v>49</v>
      </c>
      <c r="T126" s="101" t="s">
        <v>2334</v>
      </c>
      <c r="U126" s="226" t="s">
        <v>2390</v>
      </c>
    </row>
    <row r="127" spans="1:21" ht="9.75" customHeight="1" x14ac:dyDescent="0.25">
      <c r="A127" s="226">
        <v>1627</v>
      </c>
      <c r="B127" s="226" t="s">
        <v>1075</v>
      </c>
      <c r="C127" s="226" t="s">
        <v>461</v>
      </c>
      <c r="D127" s="226" t="s">
        <v>32</v>
      </c>
      <c r="E127" s="226" t="s">
        <v>19</v>
      </c>
      <c r="F127" s="226" t="s">
        <v>273</v>
      </c>
      <c r="G127" s="226" t="s">
        <v>47</v>
      </c>
      <c r="H127" s="226" t="s">
        <v>963</v>
      </c>
      <c r="I127" s="226" t="s">
        <v>48</v>
      </c>
      <c r="J127" s="101" t="s">
        <v>2515</v>
      </c>
      <c r="K127" s="226" t="s">
        <v>1219</v>
      </c>
      <c r="L127" s="226" t="s">
        <v>462</v>
      </c>
      <c r="M127" s="227">
        <v>7</v>
      </c>
      <c r="N127" s="226" t="s">
        <v>2097</v>
      </c>
      <c r="O127" s="229">
        <v>32</v>
      </c>
      <c r="P127" s="225">
        <v>44081</v>
      </c>
      <c r="Q127" s="226"/>
      <c r="R127" s="225"/>
      <c r="S127" s="226" t="s">
        <v>49</v>
      </c>
      <c r="T127" s="226" t="s">
        <v>2334</v>
      </c>
      <c r="U127" s="226" t="s">
        <v>2294</v>
      </c>
    </row>
    <row r="128" spans="1:21" ht="9.75" customHeight="1" x14ac:dyDescent="0.25">
      <c r="A128" s="226">
        <v>1697</v>
      </c>
      <c r="B128" s="226" t="s">
        <v>1434</v>
      </c>
      <c r="C128" s="226" t="s">
        <v>1435</v>
      </c>
      <c r="D128" s="226" t="s">
        <v>32</v>
      </c>
      <c r="E128" s="226" t="s">
        <v>159</v>
      </c>
      <c r="F128" s="226" t="s">
        <v>159</v>
      </c>
      <c r="G128" s="226" t="s">
        <v>47</v>
      </c>
      <c r="H128" s="226" t="s">
        <v>963</v>
      </c>
      <c r="I128" s="226" t="s">
        <v>44</v>
      </c>
      <c r="J128" s="101" t="s">
        <v>2515</v>
      </c>
      <c r="K128" s="226" t="s">
        <v>1228</v>
      </c>
      <c r="L128" s="226" t="s">
        <v>1436</v>
      </c>
      <c r="M128" s="227">
        <v>24</v>
      </c>
      <c r="N128" s="226" t="s">
        <v>1799</v>
      </c>
      <c r="O128" s="229">
        <v>35</v>
      </c>
      <c r="P128" s="225">
        <v>44085</v>
      </c>
      <c r="Q128" s="226"/>
      <c r="R128" s="226"/>
      <c r="S128" s="226" t="s">
        <v>49</v>
      </c>
      <c r="T128" s="226" t="s">
        <v>2334</v>
      </c>
      <c r="U128" s="226" t="s">
        <v>32</v>
      </c>
    </row>
    <row r="129" spans="1:21" ht="9.75" customHeight="1" x14ac:dyDescent="0.25">
      <c r="A129" s="226">
        <v>1494</v>
      </c>
      <c r="B129" s="226" t="s">
        <v>2133</v>
      </c>
      <c r="C129" s="226" t="s">
        <v>1266</v>
      </c>
      <c r="D129" s="226" t="s">
        <v>32</v>
      </c>
      <c r="E129" s="226" t="s">
        <v>1211</v>
      </c>
      <c r="F129" s="226" t="s">
        <v>1255</v>
      </c>
      <c r="G129" s="226" t="s">
        <v>47</v>
      </c>
      <c r="H129" s="226" t="s">
        <v>963</v>
      </c>
      <c r="I129" s="226" t="s">
        <v>168</v>
      </c>
      <c r="J129" s="101" t="s">
        <v>2515</v>
      </c>
      <c r="K129" s="226" t="s">
        <v>1228</v>
      </c>
      <c r="L129" s="226" t="s">
        <v>1267</v>
      </c>
      <c r="M129" s="227">
        <v>0</v>
      </c>
      <c r="N129" s="226" t="s">
        <v>1800</v>
      </c>
      <c r="O129" s="229">
        <v>42</v>
      </c>
      <c r="P129" s="225">
        <v>44088</v>
      </c>
      <c r="Q129" s="226"/>
      <c r="R129" s="226"/>
      <c r="S129" s="226" t="s">
        <v>49</v>
      </c>
      <c r="T129" s="226" t="s">
        <v>2334</v>
      </c>
      <c r="U129" s="226" t="s">
        <v>32</v>
      </c>
    </row>
    <row r="130" spans="1:21" ht="9.75" customHeight="1" x14ac:dyDescent="0.25">
      <c r="A130" s="101">
        <v>1508</v>
      </c>
      <c r="B130" s="101" t="s">
        <v>1166</v>
      </c>
      <c r="C130" s="101" t="s">
        <v>64</v>
      </c>
      <c r="D130" s="101" t="s">
        <v>64</v>
      </c>
      <c r="E130" s="101" t="s">
        <v>5</v>
      </c>
      <c r="F130" s="101" t="s">
        <v>64</v>
      </c>
      <c r="G130" s="101" t="s">
        <v>47</v>
      </c>
      <c r="H130" s="101" t="s">
        <v>961</v>
      </c>
      <c r="I130" s="101" t="s">
        <v>826</v>
      </c>
      <c r="J130" s="101"/>
      <c r="K130" s="101" t="s">
        <v>1219</v>
      </c>
      <c r="L130" s="101" t="s">
        <v>900</v>
      </c>
      <c r="M130" s="101">
        <v>10</v>
      </c>
      <c r="N130" s="102" t="s">
        <v>1800</v>
      </c>
      <c r="O130" s="172">
        <v>54</v>
      </c>
      <c r="P130" s="103">
        <v>44089</v>
      </c>
      <c r="Q130" s="103"/>
      <c r="R130" s="103">
        <v>43843</v>
      </c>
      <c r="S130" s="101" t="s">
        <v>53</v>
      </c>
      <c r="T130" s="101" t="s">
        <v>50</v>
      </c>
      <c r="U130" s="226" t="s">
        <v>2347</v>
      </c>
    </row>
    <row r="131" spans="1:21" ht="9.75" customHeight="1" x14ac:dyDescent="0.25">
      <c r="A131" s="101">
        <v>962</v>
      </c>
      <c r="B131" s="101" t="s">
        <v>1171</v>
      </c>
      <c r="C131" s="101" t="s">
        <v>867</v>
      </c>
      <c r="D131" s="101" t="s">
        <v>867</v>
      </c>
      <c r="E131" s="101" t="s">
        <v>6</v>
      </c>
      <c r="F131" s="101" t="s">
        <v>6</v>
      </c>
      <c r="G131" s="101" t="s">
        <v>47</v>
      </c>
      <c r="H131" s="101" t="s">
        <v>960</v>
      </c>
      <c r="I131" s="101" t="s">
        <v>826</v>
      </c>
      <c r="J131" s="101"/>
      <c r="K131" s="101" t="s">
        <v>1219</v>
      </c>
      <c r="L131" s="101" t="s">
        <v>868</v>
      </c>
      <c r="M131" s="101">
        <v>10</v>
      </c>
      <c r="N131" s="102" t="s">
        <v>1800</v>
      </c>
      <c r="O131" s="172">
        <v>50</v>
      </c>
      <c r="P131" s="103">
        <v>44095</v>
      </c>
      <c r="Q131" s="103"/>
      <c r="R131" s="103">
        <v>43739</v>
      </c>
      <c r="S131" s="101" t="s">
        <v>53</v>
      </c>
      <c r="T131" s="101" t="s">
        <v>50</v>
      </c>
      <c r="U131" s="226" t="s">
        <v>2253</v>
      </c>
    </row>
    <row r="132" spans="1:21" ht="9.75" customHeight="1" x14ac:dyDescent="0.25">
      <c r="A132" s="226">
        <v>1532</v>
      </c>
      <c r="B132" s="226" t="s">
        <v>1946</v>
      </c>
      <c r="C132" s="226" t="s">
        <v>1892</v>
      </c>
      <c r="D132" s="226" t="s">
        <v>32</v>
      </c>
      <c r="E132" s="226" t="s">
        <v>1217</v>
      </c>
      <c r="F132" s="226" t="s">
        <v>1300</v>
      </c>
      <c r="G132" s="226" t="s">
        <v>47</v>
      </c>
      <c r="H132" s="226" t="s">
        <v>963</v>
      </c>
      <c r="I132" s="226" t="s">
        <v>44</v>
      </c>
      <c r="J132" s="101" t="s">
        <v>2515</v>
      </c>
      <c r="K132" s="226" t="s">
        <v>1228</v>
      </c>
      <c r="L132" s="226" t="s">
        <v>1893</v>
      </c>
      <c r="M132" s="227">
        <v>21</v>
      </c>
      <c r="N132" s="226" t="s">
        <v>1799</v>
      </c>
      <c r="O132" s="229">
        <v>48</v>
      </c>
      <c r="P132" s="225">
        <v>44103</v>
      </c>
      <c r="Q132" s="226"/>
      <c r="R132" s="226"/>
      <c r="S132" s="226" t="s">
        <v>49</v>
      </c>
      <c r="T132" s="226" t="s">
        <v>2334</v>
      </c>
      <c r="U132" s="226" t="s">
        <v>32</v>
      </c>
    </row>
    <row r="133" spans="1:21" ht="9.75" customHeight="1" x14ac:dyDescent="0.25">
      <c r="A133" s="226">
        <v>1203</v>
      </c>
      <c r="B133" s="226" t="s">
        <v>1098</v>
      </c>
      <c r="C133" s="226" t="s">
        <v>263</v>
      </c>
      <c r="D133" s="226" t="s">
        <v>263</v>
      </c>
      <c r="E133" s="226" t="s">
        <v>23</v>
      </c>
      <c r="F133" s="226" t="s">
        <v>136</v>
      </c>
      <c r="G133" s="226" t="s">
        <v>47</v>
      </c>
      <c r="H133" s="226" t="s">
        <v>962</v>
      </c>
      <c r="I133" s="226" t="s">
        <v>44</v>
      </c>
      <c r="J133" s="101" t="s">
        <v>2515</v>
      </c>
      <c r="K133" s="226" t="s">
        <v>1219</v>
      </c>
      <c r="L133" s="226" t="s">
        <v>264</v>
      </c>
      <c r="M133" s="227">
        <v>11</v>
      </c>
      <c r="N133" s="226" t="s">
        <v>2408</v>
      </c>
      <c r="O133" s="229">
        <v>65</v>
      </c>
      <c r="P133" s="225">
        <v>44104</v>
      </c>
      <c r="Q133" s="225"/>
      <c r="R133" s="226">
        <v>43844</v>
      </c>
      <c r="S133" s="226" t="s">
        <v>53</v>
      </c>
      <c r="T133" s="226" t="s">
        <v>50</v>
      </c>
      <c r="U133" s="226" t="s">
        <v>32</v>
      </c>
    </row>
    <row r="134" spans="1:21" ht="9.75" customHeight="1" x14ac:dyDescent="0.25">
      <c r="A134" s="101">
        <v>978</v>
      </c>
      <c r="B134" s="101" t="s">
        <v>1189</v>
      </c>
      <c r="C134" s="101" t="s">
        <v>134</v>
      </c>
      <c r="D134" s="101" t="s">
        <v>134</v>
      </c>
      <c r="E134" s="101" t="s">
        <v>23</v>
      </c>
      <c r="F134" s="101" t="s">
        <v>134</v>
      </c>
      <c r="G134" s="101" t="s">
        <v>47</v>
      </c>
      <c r="H134" s="101" t="s">
        <v>960</v>
      </c>
      <c r="I134" s="101" t="s">
        <v>826</v>
      </c>
      <c r="J134" s="101"/>
      <c r="K134" s="101" t="s">
        <v>1219</v>
      </c>
      <c r="L134" s="101" t="s">
        <v>870</v>
      </c>
      <c r="M134" s="101">
        <v>10</v>
      </c>
      <c r="N134" s="102" t="s">
        <v>2408</v>
      </c>
      <c r="O134" s="172">
        <v>40</v>
      </c>
      <c r="P134" s="103">
        <v>44104</v>
      </c>
      <c r="Q134" s="103"/>
      <c r="R134" s="103"/>
      <c r="S134" s="101" t="s">
        <v>49</v>
      </c>
      <c r="T134" s="101" t="s">
        <v>2334</v>
      </c>
      <c r="U134" s="226" t="s">
        <v>32</v>
      </c>
    </row>
    <row r="135" spans="1:21" ht="9.75" customHeight="1" x14ac:dyDescent="0.25">
      <c r="A135" s="226">
        <v>1193</v>
      </c>
      <c r="B135" s="226" t="s">
        <v>1089</v>
      </c>
      <c r="C135" s="226" t="s">
        <v>313</v>
      </c>
      <c r="D135" s="226" t="s">
        <v>313</v>
      </c>
      <c r="E135" s="226" t="s">
        <v>8</v>
      </c>
      <c r="F135" s="226" t="s">
        <v>8</v>
      </c>
      <c r="G135" s="226" t="s">
        <v>47</v>
      </c>
      <c r="H135" s="226" t="s">
        <v>962</v>
      </c>
      <c r="I135" s="226" t="s">
        <v>48</v>
      </c>
      <c r="J135" s="101" t="s">
        <v>2515</v>
      </c>
      <c r="K135" s="226" t="s">
        <v>1219</v>
      </c>
      <c r="L135" s="226" t="s">
        <v>314</v>
      </c>
      <c r="M135" s="227">
        <v>13</v>
      </c>
      <c r="N135" s="226" t="s">
        <v>1800</v>
      </c>
      <c r="O135" s="229">
        <v>70</v>
      </c>
      <c r="P135" s="225">
        <v>44109</v>
      </c>
      <c r="Q135" s="226"/>
      <c r="R135" s="225">
        <v>43837</v>
      </c>
      <c r="S135" s="226" t="s">
        <v>53</v>
      </c>
      <c r="T135" s="226" t="s">
        <v>50</v>
      </c>
      <c r="U135" s="226" t="s">
        <v>32</v>
      </c>
    </row>
    <row r="136" spans="1:21" ht="9.75" customHeight="1" x14ac:dyDescent="0.25">
      <c r="A136" s="226">
        <v>1723</v>
      </c>
      <c r="B136" s="226" t="s">
        <v>1136</v>
      </c>
      <c r="C136" s="226" t="s">
        <v>560</v>
      </c>
      <c r="D136" s="226" t="s">
        <v>560</v>
      </c>
      <c r="E136" s="226" t="s">
        <v>20</v>
      </c>
      <c r="F136" s="226" t="s">
        <v>20</v>
      </c>
      <c r="G136" s="226" t="s">
        <v>47</v>
      </c>
      <c r="H136" s="226" t="s">
        <v>963</v>
      </c>
      <c r="I136" s="226" t="s">
        <v>44</v>
      </c>
      <c r="J136" s="101" t="s">
        <v>2515</v>
      </c>
      <c r="K136" s="226" t="s">
        <v>1219</v>
      </c>
      <c r="L136" s="226" t="s">
        <v>561</v>
      </c>
      <c r="M136" s="227">
        <v>24</v>
      </c>
      <c r="N136" s="226" t="s">
        <v>2097</v>
      </c>
      <c r="O136" s="229">
        <v>38</v>
      </c>
      <c r="P136" s="225">
        <v>44112</v>
      </c>
      <c r="Q136" s="226"/>
      <c r="R136" s="225"/>
      <c r="S136" s="226" t="s">
        <v>49</v>
      </c>
      <c r="T136" s="226" t="s">
        <v>2334</v>
      </c>
      <c r="U136" s="226" t="s">
        <v>2047</v>
      </c>
    </row>
    <row r="137" spans="1:21" ht="9.75" customHeight="1" x14ac:dyDescent="0.25">
      <c r="A137" s="226">
        <v>1693</v>
      </c>
      <c r="B137" s="226" t="s">
        <v>1123</v>
      </c>
      <c r="C137" s="226" t="s">
        <v>801</v>
      </c>
      <c r="D137" s="226" t="s">
        <v>32</v>
      </c>
      <c r="E137" s="226" t="s">
        <v>15</v>
      </c>
      <c r="F137" s="226" t="s">
        <v>58</v>
      </c>
      <c r="G137" s="226" t="s">
        <v>47</v>
      </c>
      <c r="H137" s="226" t="s">
        <v>963</v>
      </c>
      <c r="I137" s="226" t="s">
        <v>48</v>
      </c>
      <c r="J137" s="101" t="s">
        <v>2515</v>
      </c>
      <c r="K137" s="226" t="s">
        <v>1219</v>
      </c>
      <c r="L137" s="226" t="s">
        <v>802</v>
      </c>
      <c r="M137" s="227">
        <v>24</v>
      </c>
      <c r="N137" s="226" t="s">
        <v>1802</v>
      </c>
      <c r="O137" s="229">
        <v>70</v>
      </c>
      <c r="P137" s="225">
        <v>44117</v>
      </c>
      <c r="Q137" s="226"/>
      <c r="R137" s="226"/>
      <c r="S137" s="226" t="s">
        <v>49</v>
      </c>
      <c r="T137" s="226" t="s">
        <v>2334</v>
      </c>
      <c r="U137" s="226" t="s">
        <v>32</v>
      </c>
    </row>
    <row r="138" spans="1:21" ht="9.75" customHeight="1" x14ac:dyDescent="0.25">
      <c r="A138" s="226">
        <v>1609</v>
      </c>
      <c r="B138" s="226" t="s">
        <v>2207</v>
      </c>
      <c r="C138" s="226" t="s">
        <v>1402</v>
      </c>
      <c r="D138" s="226" t="s">
        <v>32</v>
      </c>
      <c r="E138" s="226" t="s">
        <v>1215</v>
      </c>
      <c r="F138" s="226" t="s">
        <v>1400</v>
      </c>
      <c r="G138" s="226" t="s">
        <v>47</v>
      </c>
      <c r="H138" s="226" t="s">
        <v>963</v>
      </c>
      <c r="I138" s="226" t="s">
        <v>44</v>
      </c>
      <c r="J138" s="101" t="s">
        <v>2515</v>
      </c>
      <c r="K138" s="226" t="s">
        <v>1228</v>
      </c>
      <c r="L138" s="226" t="s">
        <v>1403</v>
      </c>
      <c r="M138" s="227">
        <v>9</v>
      </c>
      <c r="N138" s="226" t="s">
        <v>1799</v>
      </c>
      <c r="O138" s="229">
        <v>20</v>
      </c>
      <c r="P138" s="225">
        <v>44119</v>
      </c>
      <c r="Q138" s="226"/>
      <c r="R138" s="226">
        <v>43769</v>
      </c>
      <c r="S138" s="226" t="s">
        <v>49</v>
      </c>
      <c r="T138" s="226" t="s">
        <v>1224</v>
      </c>
      <c r="U138" s="226" t="s">
        <v>32</v>
      </c>
    </row>
    <row r="139" spans="1:21" ht="9.75" customHeight="1" x14ac:dyDescent="0.25">
      <c r="A139" s="226">
        <v>1692</v>
      </c>
      <c r="B139" s="226" t="s">
        <v>1933</v>
      </c>
      <c r="C139" s="226" t="s">
        <v>799</v>
      </c>
      <c r="D139" s="226" t="s">
        <v>799</v>
      </c>
      <c r="E139" s="226" t="s">
        <v>15</v>
      </c>
      <c r="F139" s="226" t="s">
        <v>58</v>
      </c>
      <c r="G139" s="226" t="s">
        <v>47</v>
      </c>
      <c r="H139" s="226" t="s">
        <v>963</v>
      </c>
      <c r="I139" s="226" t="s">
        <v>48</v>
      </c>
      <c r="J139" s="101" t="s">
        <v>2515</v>
      </c>
      <c r="K139" s="226" t="s">
        <v>1219</v>
      </c>
      <c r="L139" s="226" t="s">
        <v>800</v>
      </c>
      <c r="M139" s="227">
        <v>4</v>
      </c>
      <c r="N139" s="226" t="s">
        <v>1802</v>
      </c>
      <c r="O139" s="229">
        <v>52</v>
      </c>
      <c r="P139" s="225">
        <v>44119</v>
      </c>
      <c r="Q139" s="226"/>
      <c r="R139" s="226"/>
      <c r="S139" s="226" t="s">
        <v>49</v>
      </c>
      <c r="T139" s="226" t="s">
        <v>2334</v>
      </c>
      <c r="U139" s="226" t="s">
        <v>2254</v>
      </c>
    </row>
    <row r="140" spans="1:21" ht="9.75" customHeight="1" x14ac:dyDescent="0.25">
      <c r="A140" s="101">
        <v>926</v>
      </c>
      <c r="B140" s="101" t="s">
        <v>1155</v>
      </c>
      <c r="C140" s="199" t="s">
        <v>18</v>
      </c>
      <c r="D140" s="101" t="s">
        <v>32</v>
      </c>
      <c r="E140" s="101" t="s">
        <v>18</v>
      </c>
      <c r="F140" s="101" t="s">
        <v>18</v>
      </c>
      <c r="G140" s="101" t="s">
        <v>47</v>
      </c>
      <c r="H140" s="101" t="s">
        <v>960</v>
      </c>
      <c r="I140" s="101" t="s">
        <v>826</v>
      </c>
      <c r="J140" s="101"/>
      <c r="K140" s="101" t="s">
        <v>1219</v>
      </c>
      <c r="L140" s="101" t="s">
        <v>830</v>
      </c>
      <c r="M140" s="101">
        <v>10</v>
      </c>
      <c r="N140" s="102" t="s">
        <v>2097</v>
      </c>
      <c r="O140" s="172">
        <v>40</v>
      </c>
      <c r="P140" s="103">
        <v>44119</v>
      </c>
      <c r="Q140" s="103"/>
      <c r="R140" s="103">
        <v>42546</v>
      </c>
      <c r="S140" s="101" t="s">
        <v>53</v>
      </c>
      <c r="T140" s="101" t="s">
        <v>137</v>
      </c>
      <c r="U140" s="226" t="s">
        <v>1446</v>
      </c>
    </row>
    <row r="141" spans="1:21" ht="9.75" customHeight="1" x14ac:dyDescent="0.25">
      <c r="A141" s="101">
        <v>1638</v>
      </c>
      <c r="B141" s="101" t="s">
        <v>1184</v>
      </c>
      <c r="C141" s="101" t="s">
        <v>1865</v>
      </c>
      <c r="D141" s="101" t="s">
        <v>120</v>
      </c>
      <c r="E141" s="101" t="s">
        <v>21</v>
      </c>
      <c r="F141" s="101" t="s">
        <v>51</v>
      </c>
      <c r="G141" s="101" t="s">
        <v>47</v>
      </c>
      <c r="H141" s="101" t="s">
        <v>961</v>
      </c>
      <c r="I141" s="101" t="s">
        <v>826</v>
      </c>
      <c r="J141" s="101"/>
      <c r="K141" s="101" t="s">
        <v>1219</v>
      </c>
      <c r="L141" s="101" t="s">
        <v>877</v>
      </c>
      <c r="M141" s="101">
        <v>10</v>
      </c>
      <c r="N141" s="102" t="s">
        <v>2097</v>
      </c>
      <c r="O141" s="172">
        <v>24</v>
      </c>
      <c r="P141" s="103">
        <v>44119</v>
      </c>
      <c r="Q141" s="103"/>
      <c r="R141" s="103"/>
      <c r="S141" s="101" t="s">
        <v>49</v>
      </c>
      <c r="T141" s="101" t="s">
        <v>2334</v>
      </c>
      <c r="U141" s="226" t="s">
        <v>32</v>
      </c>
    </row>
    <row r="142" spans="1:21" ht="9.75" customHeight="1" x14ac:dyDescent="0.25">
      <c r="A142" s="226">
        <v>1434</v>
      </c>
      <c r="B142" s="226" t="s">
        <v>989</v>
      </c>
      <c r="C142" s="226" t="s">
        <v>573</v>
      </c>
      <c r="D142" s="226" t="s">
        <v>32</v>
      </c>
      <c r="E142" s="226" t="s">
        <v>2</v>
      </c>
      <c r="F142" s="226" t="s">
        <v>2</v>
      </c>
      <c r="G142" s="226" t="s">
        <v>47</v>
      </c>
      <c r="H142" s="226" t="s">
        <v>963</v>
      </c>
      <c r="I142" s="226" t="s">
        <v>44</v>
      </c>
      <c r="J142" s="101" t="s">
        <v>2515</v>
      </c>
      <c r="K142" s="226" t="s">
        <v>1219</v>
      </c>
      <c r="L142" s="226" t="s">
        <v>574</v>
      </c>
      <c r="M142" s="227">
        <v>24</v>
      </c>
      <c r="N142" s="226" t="s">
        <v>2408</v>
      </c>
      <c r="O142" s="229">
        <v>49</v>
      </c>
      <c r="P142" s="225">
        <v>44134</v>
      </c>
      <c r="Q142" s="226"/>
      <c r="R142" s="226"/>
      <c r="S142" s="226" t="s">
        <v>49</v>
      </c>
      <c r="T142" s="226" t="s">
        <v>2334</v>
      </c>
      <c r="U142" s="226" t="s">
        <v>32</v>
      </c>
    </row>
    <row r="143" spans="1:21" ht="9.75" customHeight="1" x14ac:dyDescent="0.25">
      <c r="A143" s="226">
        <v>1436</v>
      </c>
      <c r="B143" s="226" t="s">
        <v>991</v>
      </c>
      <c r="C143" s="226" t="s">
        <v>577</v>
      </c>
      <c r="D143" s="226" t="s">
        <v>32</v>
      </c>
      <c r="E143" s="226" t="s">
        <v>2</v>
      </c>
      <c r="F143" s="226" t="s">
        <v>2</v>
      </c>
      <c r="G143" s="226" t="s">
        <v>47</v>
      </c>
      <c r="H143" s="226" t="s">
        <v>963</v>
      </c>
      <c r="I143" s="226" t="s">
        <v>48</v>
      </c>
      <c r="J143" s="101" t="s">
        <v>2515</v>
      </c>
      <c r="K143" s="226" t="s">
        <v>1219</v>
      </c>
      <c r="L143" s="226" t="s">
        <v>578</v>
      </c>
      <c r="M143" s="227">
        <v>24</v>
      </c>
      <c r="N143" s="226" t="s">
        <v>2408</v>
      </c>
      <c r="O143" s="229">
        <v>50</v>
      </c>
      <c r="P143" s="225">
        <v>44134</v>
      </c>
      <c r="Q143" s="226"/>
      <c r="R143" s="226"/>
      <c r="S143" s="226" t="s">
        <v>49</v>
      </c>
      <c r="T143" s="226" t="s">
        <v>2334</v>
      </c>
      <c r="U143" s="226" t="s">
        <v>32</v>
      </c>
    </row>
    <row r="144" spans="1:21" ht="9.75" customHeight="1" x14ac:dyDescent="0.25">
      <c r="A144" s="226">
        <v>1030</v>
      </c>
      <c r="B144" s="226" t="s">
        <v>1001</v>
      </c>
      <c r="C144" s="226" t="s">
        <v>115</v>
      </c>
      <c r="D144" s="226" t="s">
        <v>115</v>
      </c>
      <c r="E144" s="226" t="s">
        <v>10</v>
      </c>
      <c r="F144" s="226" t="s">
        <v>82</v>
      </c>
      <c r="G144" s="226" t="s">
        <v>47</v>
      </c>
      <c r="H144" s="226" t="s">
        <v>962</v>
      </c>
      <c r="I144" s="226" t="s">
        <v>44</v>
      </c>
      <c r="J144" s="101" t="s">
        <v>2515</v>
      </c>
      <c r="K144" s="226" t="s">
        <v>1219</v>
      </c>
      <c r="L144" s="226" t="s">
        <v>185</v>
      </c>
      <c r="M144" s="227">
        <v>23</v>
      </c>
      <c r="N144" s="226" t="s">
        <v>1802</v>
      </c>
      <c r="O144" s="229">
        <v>38</v>
      </c>
      <c r="P144" s="225">
        <v>44134</v>
      </c>
      <c r="Q144" s="226"/>
      <c r="R144" s="226"/>
      <c r="S144" s="226" t="s">
        <v>49</v>
      </c>
      <c r="T144" s="226" t="s">
        <v>1224</v>
      </c>
      <c r="U144" s="226" t="s">
        <v>2445</v>
      </c>
    </row>
    <row r="145" spans="1:21" ht="9.75" customHeight="1" x14ac:dyDescent="0.25">
      <c r="A145" s="226">
        <v>1537</v>
      </c>
      <c r="B145" s="226" t="s">
        <v>1947</v>
      </c>
      <c r="C145" s="226" t="s">
        <v>1806</v>
      </c>
      <c r="D145" s="226" t="s">
        <v>32</v>
      </c>
      <c r="E145" s="226" t="s">
        <v>1217</v>
      </c>
      <c r="F145" s="226" t="s">
        <v>1300</v>
      </c>
      <c r="G145" s="226" t="s">
        <v>47</v>
      </c>
      <c r="H145" s="226" t="s">
        <v>963</v>
      </c>
      <c r="I145" s="226" t="s">
        <v>44</v>
      </c>
      <c r="J145" s="101" t="s">
        <v>2515</v>
      </c>
      <c r="K145" s="226" t="s">
        <v>1228</v>
      </c>
      <c r="L145" s="226" t="s">
        <v>1807</v>
      </c>
      <c r="M145" s="227">
        <v>18</v>
      </c>
      <c r="N145" s="226" t="s">
        <v>1799</v>
      </c>
      <c r="O145" s="229">
        <v>38</v>
      </c>
      <c r="P145" s="225">
        <v>44134</v>
      </c>
      <c r="Q145" s="226"/>
      <c r="R145" s="226"/>
      <c r="S145" s="226" t="s">
        <v>49</v>
      </c>
      <c r="T145" s="226" t="s">
        <v>1224</v>
      </c>
      <c r="U145" s="226" t="s">
        <v>32</v>
      </c>
    </row>
    <row r="146" spans="1:21" ht="9.75" customHeight="1" x14ac:dyDescent="0.25">
      <c r="A146" s="101">
        <v>1433</v>
      </c>
      <c r="B146" s="101" t="s">
        <v>1150</v>
      </c>
      <c r="C146" s="199" t="s">
        <v>893</v>
      </c>
      <c r="D146" s="101" t="s">
        <v>32</v>
      </c>
      <c r="E146" s="101" t="s">
        <v>2</v>
      </c>
      <c r="F146" s="101" t="s">
        <v>2</v>
      </c>
      <c r="G146" s="101" t="s">
        <v>47</v>
      </c>
      <c r="H146" s="101" t="s">
        <v>961</v>
      </c>
      <c r="I146" s="101" t="s">
        <v>826</v>
      </c>
      <c r="J146" s="101"/>
      <c r="K146" s="101" t="s">
        <v>1219</v>
      </c>
      <c r="L146" s="101" t="s">
        <v>894</v>
      </c>
      <c r="M146" s="101">
        <v>10</v>
      </c>
      <c r="N146" s="102" t="s">
        <v>2408</v>
      </c>
      <c r="O146" s="172">
        <v>43</v>
      </c>
      <c r="P146" s="103">
        <v>44134</v>
      </c>
      <c r="Q146" s="103"/>
      <c r="R146" s="103">
        <v>43843</v>
      </c>
      <c r="S146" s="101" t="s">
        <v>53</v>
      </c>
      <c r="T146" s="101" t="s">
        <v>67</v>
      </c>
      <c r="U146" s="226" t="s">
        <v>32</v>
      </c>
    </row>
    <row r="147" spans="1:21" ht="9.75" customHeight="1" x14ac:dyDescent="0.25">
      <c r="A147" s="226">
        <v>1581</v>
      </c>
      <c r="B147" s="226" t="s">
        <v>1874</v>
      </c>
      <c r="C147" s="226" t="s">
        <v>1345</v>
      </c>
      <c r="D147" s="226" t="s">
        <v>32</v>
      </c>
      <c r="E147" s="226" t="s">
        <v>209</v>
      </c>
      <c r="F147" s="226" t="s">
        <v>1346</v>
      </c>
      <c r="G147" s="226" t="s">
        <v>47</v>
      </c>
      <c r="H147" s="226" t="s">
        <v>963</v>
      </c>
      <c r="I147" s="226" t="s">
        <v>44</v>
      </c>
      <c r="J147" s="101" t="s">
        <v>2515</v>
      </c>
      <c r="K147" s="226" t="s">
        <v>1228</v>
      </c>
      <c r="L147" s="226" t="s">
        <v>1347</v>
      </c>
      <c r="M147" s="227">
        <v>24</v>
      </c>
      <c r="N147" s="226" t="s">
        <v>1800</v>
      </c>
      <c r="O147" s="229">
        <v>49</v>
      </c>
      <c r="P147" s="225">
        <v>44145</v>
      </c>
      <c r="Q147" s="226"/>
      <c r="R147" s="225"/>
      <c r="S147" s="226" t="s">
        <v>49</v>
      </c>
      <c r="T147" s="226" t="s">
        <v>2334</v>
      </c>
      <c r="U147" s="226" t="s">
        <v>32</v>
      </c>
    </row>
    <row r="148" spans="1:21" ht="9.75" customHeight="1" x14ac:dyDescent="0.25">
      <c r="A148" s="226">
        <v>734</v>
      </c>
      <c r="B148" s="226" t="s">
        <v>1317</v>
      </c>
      <c r="C148" s="226" t="s">
        <v>1318</v>
      </c>
      <c r="D148" s="226" t="s">
        <v>32</v>
      </c>
      <c r="E148" s="226" t="s">
        <v>1217</v>
      </c>
      <c r="F148" s="226" t="s">
        <v>1319</v>
      </c>
      <c r="G148" s="226" t="s">
        <v>43</v>
      </c>
      <c r="H148" s="226" t="s">
        <v>961</v>
      </c>
      <c r="I148" s="226" t="s">
        <v>48</v>
      </c>
      <c r="J148" s="101" t="s">
        <v>2515</v>
      </c>
      <c r="K148" s="226" t="s">
        <v>1228</v>
      </c>
      <c r="L148" s="226" t="s">
        <v>1320</v>
      </c>
      <c r="M148" s="227">
        <v>5</v>
      </c>
      <c r="N148" s="226" t="s">
        <v>1799</v>
      </c>
      <c r="O148" s="229">
        <v>20</v>
      </c>
      <c r="P148" s="225">
        <v>44148</v>
      </c>
      <c r="Q148" s="226"/>
      <c r="R148" s="225">
        <v>43819</v>
      </c>
      <c r="S148" s="226" t="s">
        <v>53</v>
      </c>
      <c r="T148" s="226" t="s">
        <v>50</v>
      </c>
      <c r="U148" s="226" t="s">
        <v>2295</v>
      </c>
    </row>
    <row r="149" spans="1:21" ht="9.75" customHeight="1" x14ac:dyDescent="0.25">
      <c r="A149" s="226">
        <v>1505</v>
      </c>
      <c r="B149" s="226" t="s">
        <v>1026</v>
      </c>
      <c r="C149" s="226" t="s">
        <v>475</v>
      </c>
      <c r="D149" s="226" t="s">
        <v>475</v>
      </c>
      <c r="E149" s="226" t="s">
        <v>5</v>
      </c>
      <c r="F149" s="226" t="s">
        <v>64</v>
      </c>
      <c r="G149" s="226" t="s">
        <v>47</v>
      </c>
      <c r="H149" s="226" t="s">
        <v>963</v>
      </c>
      <c r="I149" s="226" t="s">
        <v>44</v>
      </c>
      <c r="J149" s="101" t="s">
        <v>2515</v>
      </c>
      <c r="K149" s="226" t="s">
        <v>1219</v>
      </c>
      <c r="L149" s="226" t="s">
        <v>476</v>
      </c>
      <c r="M149" s="227">
        <v>9</v>
      </c>
      <c r="N149" s="226" t="s">
        <v>1800</v>
      </c>
      <c r="O149" s="229">
        <v>45</v>
      </c>
      <c r="P149" s="225">
        <v>44151</v>
      </c>
      <c r="Q149" s="225"/>
      <c r="R149" s="226">
        <v>43837</v>
      </c>
      <c r="S149" s="226" t="s">
        <v>53</v>
      </c>
      <c r="T149" s="226" t="s">
        <v>50</v>
      </c>
      <c r="U149" s="226" t="s">
        <v>2255</v>
      </c>
    </row>
    <row r="150" spans="1:21" ht="9.75" customHeight="1" x14ac:dyDescent="0.25">
      <c r="A150" s="226">
        <v>1784</v>
      </c>
      <c r="B150" s="226" t="s">
        <v>2106</v>
      </c>
      <c r="C150" s="226" t="s">
        <v>56</v>
      </c>
      <c r="D150" s="226" t="s">
        <v>32</v>
      </c>
      <c r="E150" s="226" t="s">
        <v>17</v>
      </c>
      <c r="F150" s="226" t="s">
        <v>1488</v>
      </c>
      <c r="G150" s="226" t="s">
        <v>47</v>
      </c>
      <c r="H150" s="226" t="s">
        <v>963</v>
      </c>
      <c r="I150" s="226" t="s">
        <v>48</v>
      </c>
      <c r="J150" s="101" t="s">
        <v>2515</v>
      </c>
      <c r="K150" s="226" t="s">
        <v>1228</v>
      </c>
      <c r="L150" s="226" t="s">
        <v>1492</v>
      </c>
      <c r="M150" s="227">
        <v>24</v>
      </c>
      <c r="N150" s="226" t="s">
        <v>1798</v>
      </c>
      <c r="O150" s="229">
        <v>60</v>
      </c>
      <c r="P150" s="225">
        <v>44154</v>
      </c>
      <c r="Q150" s="226"/>
      <c r="R150" s="225">
        <v>43663</v>
      </c>
      <c r="S150" s="226" t="s">
        <v>53</v>
      </c>
      <c r="T150" s="226" t="s">
        <v>1225</v>
      </c>
      <c r="U150" s="226" t="s">
        <v>2391</v>
      </c>
    </row>
    <row r="151" spans="1:21" ht="9.75" customHeight="1" x14ac:dyDescent="0.25">
      <c r="A151" s="226">
        <v>1925</v>
      </c>
      <c r="B151" s="226" t="s">
        <v>32</v>
      </c>
      <c r="C151" s="226" t="s">
        <v>1886</v>
      </c>
      <c r="D151" s="226" t="s">
        <v>32</v>
      </c>
      <c r="E151" s="226" t="s">
        <v>1214</v>
      </c>
      <c r="F151" s="226" t="s">
        <v>1843</v>
      </c>
      <c r="G151" s="226" t="s">
        <v>47</v>
      </c>
      <c r="H151" s="226" t="s">
        <v>963</v>
      </c>
      <c r="I151" s="226" t="s">
        <v>44</v>
      </c>
      <c r="J151" s="101" t="s">
        <v>2515</v>
      </c>
      <c r="K151" s="226" t="s">
        <v>1219</v>
      </c>
      <c r="L151" s="226" t="s">
        <v>796</v>
      </c>
      <c r="M151" s="227">
        <v>0</v>
      </c>
      <c r="N151" s="226" t="s">
        <v>1799</v>
      </c>
      <c r="O151" s="229">
        <v>20</v>
      </c>
      <c r="P151" s="225">
        <v>44155</v>
      </c>
      <c r="Q151" s="226"/>
      <c r="R151" s="225"/>
      <c r="S151" s="226" t="s">
        <v>49</v>
      </c>
      <c r="T151" s="226" t="s">
        <v>2334</v>
      </c>
      <c r="U151" s="226" t="s">
        <v>32</v>
      </c>
    </row>
    <row r="152" spans="1:21" ht="9.75" customHeight="1" x14ac:dyDescent="0.25">
      <c r="A152" s="226">
        <v>1066</v>
      </c>
      <c r="B152" s="226" t="s">
        <v>1018</v>
      </c>
      <c r="C152" s="226" t="s">
        <v>199</v>
      </c>
      <c r="D152" s="226" t="s">
        <v>199</v>
      </c>
      <c r="E152" s="226" t="s">
        <v>12</v>
      </c>
      <c r="F152" s="226" t="s">
        <v>200</v>
      </c>
      <c r="G152" s="226" t="s">
        <v>47</v>
      </c>
      <c r="H152" s="226" t="s">
        <v>962</v>
      </c>
      <c r="I152" s="226" t="s">
        <v>44</v>
      </c>
      <c r="J152" s="101" t="s">
        <v>2515</v>
      </c>
      <c r="K152" s="226" t="s">
        <v>1219</v>
      </c>
      <c r="L152" s="226" t="s">
        <v>201</v>
      </c>
      <c r="M152" s="227">
        <v>24</v>
      </c>
      <c r="N152" s="226" t="s">
        <v>1802</v>
      </c>
      <c r="O152" s="229">
        <v>60</v>
      </c>
      <c r="P152" s="225">
        <v>44155</v>
      </c>
      <c r="Q152" s="225"/>
      <c r="R152" s="226"/>
      <c r="S152" s="226" t="s">
        <v>49</v>
      </c>
      <c r="T152" s="226" t="s">
        <v>2334</v>
      </c>
      <c r="U152" s="226" t="s">
        <v>32</v>
      </c>
    </row>
    <row r="153" spans="1:21" ht="9.75" customHeight="1" x14ac:dyDescent="0.25">
      <c r="A153" s="226">
        <v>1945</v>
      </c>
      <c r="B153" s="226" t="s">
        <v>2205</v>
      </c>
      <c r="C153" s="226" t="s">
        <v>1848</v>
      </c>
      <c r="D153" s="226" t="s">
        <v>32</v>
      </c>
      <c r="E153" s="226" t="s">
        <v>1215</v>
      </c>
      <c r="F153" s="226" t="s">
        <v>1215</v>
      </c>
      <c r="G153" s="226" t="s">
        <v>43</v>
      </c>
      <c r="H153" s="226" t="s">
        <v>960</v>
      </c>
      <c r="I153" s="226" t="s">
        <v>44</v>
      </c>
      <c r="J153" s="101" t="s">
        <v>2515</v>
      </c>
      <c r="K153" s="226" t="s">
        <v>1219</v>
      </c>
      <c r="L153" s="226" t="s">
        <v>2079</v>
      </c>
      <c r="M153" s="227">
        <v>0</v>
      </c>
      <c r="N153" s="226" t="s">
        <v>1799</v>
      </c>
      <c r="O153" s="229">
        <v>52</v>
      </c>
      <c r="P153" s="225">
        <v>44155</v>
      </c>
      <c r="Q153" s="226"/>
      <c r="R153" s="226">
        <v>43551</v>
      </c>
      <c r="S153" s="226" t="s">
        <v>49</v>
      </c>
      <c r="T153" s="226" t="s">
        <v>2334</v>
      </c>
      <c r="U153" s="226" t="s">
        <v>32</v>
      </c>
    </row>
    <row r="154" spans="1:21" ht="9.75" customHeight="1" x14ac:dyDescent="0.25">
      <c r="A154" s="226">
        <v>1701</v>
      </c>
      <c r="B154" s="226" t="s">
        <v>2010</v>
      </c>
      <c r="C154" s="226" t="s">
        <v>1439</v>
      </c>
      <c r="D154" s="226" t="s">
        <v>32</v>
      </c>
      <c r="E154" s="226" t="s">
        <v>159</v>
      </c>
      <c r="F154" s="226" t="s">
        <v>159</v>
      </c>
      <c r="G154" s="226" t="s">
        <v>47</v>
      </c>
      <c r="H154" s="226" t="s">
        <v>963</v>
      </c>
      <c r="I154" s="226" t="s">
        <v>48</v>
      </c>
      <c r="J154" s="101" t="s">
        <v>2515</v>
      </c>
      <c r="K154" s="226" t="s">
        <v>1228</v>
      </c>
      <c r="L154" s="226" t="s">
        <v>1440</v>
      </c>
      <c r="M154" s="227">
        <v>24</v>
      </c>
      <c r="N154" s="226" t="s">
        <v>1799</v>
      </c>
      <c r="O154" s="229">
        <v>30</v>
      </c>
      <c r="P154" s="225">
        <v>44155</v>
      </c>
      <c r="Q154" s="225"/>
      <c r="R154" s="226"/>
      <c r="S154" s="226" t="s">
        <v>49</v>
      </c>
      <c r="T154" s="226" t="s">
        <v>2334</v>
      </c>
      <c r="U154" s="226" t="s">
        <v>2446</v>
      </c>
    </row>
    <row r="155" spans="1:21" ht="9.75" customHeight="1" x14ac:dyDescent="0.25">
      <c r="A155" s="101">
        <v>985</v>
      </c>
      <c r="B155" s="101" t="s">
        <v>32</v>
      </c>
      <c r="C155" s="101" t="s">
        <v>1693</v>
      </c>
      <c r="D155" s="101" t="s">
        <v>32</v>
      </c>
      <c r="E155" s="101" t="s">
        <v>159</v>
      </c>
      <c r="F155" s="101" t="s">
        <v>159</v>
      </c>
      <c r="G155" s="101" t="s">
        <v>47</v>
      </c>
      <c r="H155" s="101" t="s">
        <v>960</v>
      </c>
      <c r="I155" s="101" t="s">
        <v>826</v>
      </c>
      <c r="J155" s="101"/>
      <c r="K155" s="101" t="s">
        <v>1228</v>
      </c>
      <c r="L155" s="101" t="s">
        <v>1694</v>
      </c>
      <c r="M155" s="101">
        <v>10</v>
      </c>
      <c r="N155" s="102" t="s">
        <v>1799</v>
      </c>
      <c r="O155" s="172">
        <v>16</v>
      </c>
      <c r="P155" s="103">
        <v>44160</v>
      </c>
      <c r="Q155" s="103"/>
      <c r="R155" s="103"/>
      <c r="S155" s="101" t="s">
        <v>49</v>
      </c>
      <c r="T155" s="101" t="s">
        <v>2334</v>
      </c>
      <c r="U155" s="226" t="s">
        <v>32</v>
      </c>
    </row>
    <row r="156" spans="1:21" ht="9.75" customHeight="1" x14ac:dyDescent="0.25">
      <c r="A156" s="226">
        <v>1944</v>
      </c>
      <c r="B156" s="226" t="s">
        <v>2204</v>
      </c>
      <c r="C156" s="226" t="s">
        <v>1383</v>
      </c>
      <c r="D156" s="226" t="s">
        <v>32</v>
      </c>
      <c r="E156" s="226" t="s">
        <v>1215</v>
      </c>
      <c r="F156" s="226" t="s">
        <v>1379</v>
      </c>
      <c r="G156" s="226" t="s">
        <v>43</v>
      </c>
      <c r="H156" s="226" t="s">
        <v>961</v>
      </c>
      <c r="I156" s="226" t="s">
        <v>44</v>
      </c>
      <c r="J156" s="101" t="s">
        <v>2515</v>
      </c>
      <c r="K156" s="226" t="s">
        <v>1219</v>
      </c>
      <c r="L156" s="226" t="s">
        <v>1912</v>
      </c>
      <c r="M156" s="227">
        <v>0</v>
      </c>
      <c r="N156" s="226" t="s">
        <v>1799</v>
      </c>
      <c r="O156" s="229">
        <v>33</v>
      </c>
      <c r="P156" s="225">
        <v>44161</v>
      </c>
      <c r="Q156" s="226"/>
      <c r="R156" s="225"/>
      <c r="S156" s="226" t="s">
        <v>49</v>
      </c>
      <c r="T156" s="226" t="s">
        <v>2334</v>
      </c>
      <c r="U156" s="226" t="s">
        <v>2392</v>
      </c>
    </row>
    <row r="157" spans="1:21" ht="9.75" customHeight="1" x14ac:dyDescent="0.25">
      <c r="A157" s="226">
        <v>1113</v>
      </c>
      <c r="B157" s="226" t="s">
        <v>2202</v>
      </c>
      <c r="C157" s="226" t="s">
        <v>89</v>
      </c>
      <c r="D157" s="226" t="s">
        <v>32</v>
      </c>
      <c r="E157" s="226" t="s">
        <v>1218</v>
      </c>
      <c r="F157" s="226" t="s">
        <v>1335</v>
      </c>
      <c r="G157" s="226" t="s">
        <v>47</v>
      </c>
      <c r="H157" s="226" t="s">
        <v>962</v>
      </c>
      <c r="I157" s="226" t="s">
        <v>48</v>
      </c>
      <c r="J157" s="101" t="s">
        <v>2515</v>
      </c>
      <c r="K157" s="226" t="s">
        <v>1228</v>
      </c>
      <c r="L157" s="226" t="s">
        <v>1894</v>
      </c>
      <c r="M157" s="227">
        <v>24</v>
      </c>
      <c r="N157" s="226" t="s">
        <v>1799</v>
      </c>
      <c r="O157" s="229">
        <v>36</v>
      </c>
      <c r="P157" s="225">
        <v>44162</v>
      </c>
      <c r="Q157" s="226"/>
      <c r="R157" s="225">
        <v>43679</v>
      </c>
      <c r="S157" s="226" t="s">
        <v>49</v>
      </c>
      <c r="T157" s="226" t="s">
        <v>2334</v>
      </c>
      <c r="U157" s="226" t="s">
        <v>32</v>
      </c>
    </row>
    <row r="158" spans="1:21" ht="9.75" customHeight="1" x14ac:dyDescent="0.25">
      <c r="A158" s="226">
        <v>1445</v>
      </c>
      <c r="B158" s="226" t="s">
        <v>1002</v>
      </c>
      <c r="C158" s="226" t="s">
        <v>186</v>
      </c>
      <c r="D158" s="226" t="s">
        <v>32</v>
      </c>
      <c r="E158" s="226" t="s">
        <v>10</v>
      </c>
      <c r="F158" s="226" t="s">
        <v>82</v>
      </c>
      <c r="G158" s="226" t="s">
        <v>47</v>
      </c>
      <c r="H158" s="226" t="s">
        <v>963</v>
      </c>
      <c r="I158" s="226" t="s">
        <v>187</v>
      </c>
      <c r="J158" s="101" t="s">
        <v>2515</v>
      </c>
      <c r="K158" s="226" t="s">
        <v>1219</v>
      </c>
      <c r="L158" s="226" t="s">
        <v>188</v>
      </c>
      <c r="M158" s="227">
        <v>20</v>
      </c>
      <c r="N158" s="226" t="s">
        <v>1802</v>
      </c>
      <c r="O158" s="229">
        <v>39</v>
      </c>
      <c r="P158" s="225">
        <v>44165</v>
      </c>
      <c r="Q158" s="226"/>
      <c r="R158" s="226"/>
      <c r="S158" s="226" t="s">
        <v>49</v>
      </c>
      <c r="T158" s="226" t="s">
        <v>2334</v>
      </c>
      <c r="U158" s="226" t="s">
        <v>32</v>
      </c>
    </row>
    <row r="159" spans="1:21" ht="9.75" customHeight="1" x14ac:dyDescent="0.25">
      <c r="A159" s="226">
        <v>1245</v>
      </c>
      <c r="B159" s="226" t="s">
        <v>1420</v>
      </c>
      <c r="C159" s="226" t="s">
        <v>1421</v>
      </c>
      <c r="D159" s="226" t="s">
        <v>32</v>
      </c>
      <c r="E159" s="226" t="s">
        <v>159</v>
      </c>
      <c r="F159" s="226" t="s">
        <v>1422</v>
      </c>
      <c r="G159" s="226" t="s">
        <v>47</v>
      </c>
      <c r="H159" s="226" t="s">
        <v>962</v>
      </c>
      <c r="I159" s="226" t="s">
        <v>44</v>
      </c>
      <c r="J159" s="101" t="s">
        <v>2515</v>
      </c>
      <c r="K159" s="226" t="s">
        <v>1228</v>
      </c>
      <c r="L159" s="226" t="s">
        <v>1423</v>
      </c>
      <c r="M159" s="227">
        <v>18</v>
      </c>
      <c r="N159" s="226" t="s">
        <v>1799</v>
      </c>
      <c r="O159" s="229">
        <v>15</v>
      </c>
      <c r="P159" s="225">
        <v>44165</v>
      </c>
      <c r="Q159" s="226"/>
      <c r="R159" s="225">
        <v>43419</v>
      </c>
      <c r="S159" s="226" t="s">
        <v>53</v>
      </c>
      <c r="T159" s="226" t="s">
        <v>290</v>
      </c>
      <c r="U159" s="226" t="s">
        <v>32</v>
      </c>
    </row>
    <row r="160" spans="1:21" ht="9.75" customHeight="1" x14ac:dyDescent="0.25">
      <c r="A160" s="226">
        <v>821</v>
      </c>
      <c r="B160" s="226" t="s">
        <v>1424</v>
      </c>
      <c r="C160" s="226" t="s">
        <v>1425</v>
      </c>
      <c r="D160" s="226" t="s">
        <v>32</v>
      </c>
      <c r="E160" s="226" t="s">
        <v>159</v>
      </c>
      <c r="F160" s="226" t="s">
        <v>1426</v>
      </c>
      <c r="G160" s="226" t="s">
        <v>43</v>
      </c>
      <c r="H160" s="226" t="s">
        <v>961</v>
      </c>
      <c r="I160" s="226" t="s">
        <v>48</v>
      </c>
      <c r="J160" s="101" t="s">
        <v>2515</v>
      </c>
      <c r="K160" s="226" t="s">
        <v>1228</v>
      </c>
      <c r="L160" s="226" t="s">
        <v>1427</v>
      </c>
      <c r="M160" s="227">
        <v>1</v>
      </c>
      <c r="N160" s="226" t="s">
        <v>1799</v>
      </c>
      <c r="O160" s="229">
        <v>65</v>
      </c>
      <c r="P160" s="225">
        <v>44166</v>
      </c>
      <c r="Q160" s="226"/>
      <c r="R160" s="226">
        <v>43168</v>
      </c>
      <c r="S160" s="226" t="s">
        <v>53</v>
      </c>
      <c r="T160" s="226" t="s">
        <v>137</v>
      </c>
      <c r="U160" s="226" t="s">
        <v>32</v>
      </c>
    </row>
    <row r="161" spans="1:21" ht="9.75" customHeight="1" x14ac:dyDescent="0.25">
      <c r="A161" s="101">
        <v>1524</v>
      </c>
      <c r="B161" s="101" t="s">
        <v>1674</v>
      </c>
      <c r="C161" s="101" t="s">
        <v>1275</v>
      </c>
      <c r="D161" s="101" t="s">
        <v>32</v>
      </c>
      <c r="E161" s="101" t="s">
        <v>1216</v>
      </c>
      <c r="F161" s="101" t="s">
        <v>1275</v>
      </c>
      <c r="G161" s="101" t="s">
        <v>47</v>
      </c>
      <c r="H161" s="101" t="s">
        <v>961</v>
      </c>
      <c r="I161" s="101" t="s">
        <v>826</v>
      </c>
      <c r="J161" s="101"/>
      <c r="K161" s="101" t="s">
        <v>1228</v>
      </c>
      <c r="L161" s="101" t="s">
        <v>1675</v>
      </c>
      <c r="M161" s="101">
        <v>10</v>
      </c>
      <c r="N161" s="102" t="s">
        <v>1799</v>
      </c>
      <c r="O161" s="172">
        <v>10</v>
      </c>
      <c r="P161" s="103">
        <v>44167</v>
      </c>
      <c r="Q161" s="103"/>
      <c r="R161" s="103">
        <v>43692</v>
      </c>
      <c r="S161" s="101" t="s">
        <v>53</v>
      </c>
      <c r="T161" s="101" t="s">
        <v>67</v>
      </c>
      <c r="U161" s="226" t="s">
        <v>1814</v>
      </c>
    </row>
    <row r="162" spans="1:21" ht="9.75" customHeight="1" x14ac:dyDescent="0.25">
      <c r="A162" s="226">
        <v>1739</v>
      </c>
      <c r="B162" s="226" t="s">
        <v>1139</v>
      </c>
      <c r="C162" s="226" t="s">
        <v>444</v>
      </c>
      <c r="D162" s="226" t="s">
        <v>444</v>
      </c>
      <c r="E162" s="226" t="s">
        <v>20</v>
      </c>
      <c r="F162" s="226" t="s">
        <v>20</v>
      </c>
      <c r="G162" s="226" t="s">
        <v>47</v>
      </c>
      <c r="H162" s="226" t="s">
        <v>963</v>
      </c>
      <c r="I162" s="226" t="s">
        <v>48</v>
      </c>
      <c r="J162" s="101" t="s">
        <v>2515</v>
      </c>
      <c r="K162" s="226" t="s">
        <v>1219</v>
      </c>
      <c r="L162" s="226" t="s">
        <v>445</v>
      </c>
      <c r="M162" s="227">
        <v>18</v>
      </c>
      <c r="N162" s="226" t="s">
        <v>2097</v>
      </c>
      <c r="O162" s="229">
        <v>75</v>
      </c>
      <c r="P162" s="225">
        <v>44169</v>
      </c>
      <c r="Q162" s="225"/>
      <c r="R162" s="226">
        <v>43852</v>
      </c>
      <c r="S162" s="226" t="s">
        <v>53</v>
      </c>
      <c r="T162" s="226" t="s">
        <v>50</v>
      </c>
      <c r="U162" s="226" t="s">
        <v>2393</v>
      </c>
    </row>
    <row r="163" spans="1:21" ht="9.75" customHeight="1" x14ac:dyDescent="0.25">
      <c r="A163" s="226">
        <v>1554</v>
      </c>
      <c r="B163" s="226" t="s">
        <v>1950</v>
      </c>
      <c r="C163" s="226" t="s">
        <v>1336</v>
      </c>
      <c r="D163" s="226" t="s">
        <v>32</v>
      </c>
      <c r="E163" s="226" t="s">
        <v>1218</v>
      </c>
      <c r="F163" s="226" t="s">
        <v>1335</v>
      </c>
      <c r="G163" s="226" t="s">
        <v>47</v>
      </c>
      <c r="H163" s="226" t="s">
        <v>963</v>
      </c>
      <c r="I163" s="226" t="s">
        <v>44</v>
      </c>
      <c r="J163" s="101" t="s">
        <v>2515</v>
      </c>
      <c r="K163" s="226" t="s">
        <v>1228</v>
      </c>
      <c r="L163" s="226" t="s">
        <v>1337</v>
      </c>
      <c r="M163" s="227">
        <v>24</v>
      </c>
      <c r="N163" s="226" t="s">
        <v>1799</v>
      </c>
      <c r="O163" s="229">
        <v>26</v>
      </c>
      <c r="P163" s="225">
        <v>44175</v>
      </c>
      <c r="Q163" s="225"/>
      <c r="R163" s="226"/>
      <c r="S163" s="226" t="s">
        <v>49</v>
      </c>
      <c r="T163" s="226" t="s">
        <v>2334</v>
      </c>
      <c r="U163" s="226" t="s">
        <v>32</v>
      </c>
    </row>
    <row r="164" spans="1:21" ht="9.75" customHeight="1" x14ac:dyDescent="0.25">
      <c r="A164" s="226">
        <v>1745</v>
      </c>
      <c r="B164" s="226" t="s">
        <v>1140</v>
      </c>
      <c r="C164" s="226" t="s">
        <v>562</v>
      </c>
      <c r="D164" s="226" t="s">
        <v>562</v>
      </c>
      <c r="E164" s="226" t="s">
        <v>20</v>
      </c>
      <c r="F164" s="226" t="s">
        <v>320</v>
      </c>
      <c r="G164" s="226" t="s">
        <v>47</v>
      </c>
      <c r="H164" s="226" t="s">
        <v>963</v>
      </c>
      <c r="I164" s="226" t="s">
        <v>168</v>
      </c>
      <c r="J164" s="101" t="s">
        <v>2515</v>
      </c>
      <c r="K164" s="226" t="s">
        <v>1219</v>
      </c>
      <c r="L164" s="226" t="s">
        <v>563</v>
      </c>
      <c r="M164" s="227">
        <v>0</v>
      </c>
      <c r="N164" s="226" t="s">
        <v>2097</v>
      </c>
      <c r="O164" s="229">
        <v>11</v>
      </c>
      <c r="P164" s="225">
        <v>44175</v>
      </c>
      <c r="Q164" s="226"/>
      <c r="R164" s="225">
        <v>43753</v>
      </c>
      <c r="S164" s="226" t="s">
        <v>53</v>
      </c>
      <c r="T164" s="226" t="s">
        <v>50</v>
      </c>
      <c r="U164" s="226" t="s">
        <v>2048</v>
      </c>
    </row>
    <row r="165" spans="1:21" ht="9.75" customHeight="1" x14ac:dyDescent="0.25">
      <c r="A165" s="226">
        <v>1295</v>
      </c>
      <c r="B165" s="226" t="s">
        <v>973</v>
      </c>
      <c r="C165" s="226" t="s">
        <v>321</v>
      </c>
      <c r="D165" s="226" t="s">
        <v>321</v>
      </c>
      <c r="E165" s="226" t="s">
        <v>20</v>
      </c>
      <c r="F165" s="226" t="s">
        <v>88</v>
      </c>
      <c r="G165" s="226" t="s">
        <v>47</v>
      </c>
      <c r="H165" s="226" t="s">
        <v>962</v>
      </c>
      <c r="I165" s="226" t="s">
        <v>44</v>
      </c>
      <c r="J165" s="101" t="s">
        <v>2515</v>
      </c>
      <c r="K165" s="226" t="s">
        <v>1219</v>
      </c>
      <c r="L165" s="226" t="s">
        <v>322</v>
      </c>
      <c r="M165" s="227">
        <v>12</v>
      </c>
      <c r="N165" s="226" t="s">
        <v>2097</v>
      </c>
      <c r="O165" s="229">
        <v>74</v>
      </c>
      <c r="P165" s="225">
        <v>44175</v>
      </c>
      <c r="Q165" s="226"/>
      <c r="R165" s="226"/>
      <c r="S165" s="226" t="s">
        <v>49</v>
      </c>
      <c r="T165" s="226" t="s">
        <v>1224</v>
      </c>
      <c r="U165" s="226" t="s">
        <v>2162</v>
      </c>
    </row>
    <row r="166" spans="1:21" ht="9.75" customHeight="1" x14ac:dyDescent="0.25">
      <c r="A166" s="226">
        <v>1584</v>
      </c>
      <c r="B166" s="226" t="s">
        <v>1895</v>
      </c>
      <c r="C166" s="226" t="s">
        <v>1349</v>
      </c>
      <c r="D166" s="226" t="s">
        <v>32</v>
      </c>
      <c r="E166" s="226" t="s">
        <v>209</v>
      </c>
      <c r="F166" s="226" t="s">
        <v>1346</v>
      </c>
      <c r="G166" s="226" t="s">
        <v>47</v>
      </c>
      <c r="H166" s="226" t="s">
        <v>963</v>
      </c>
      <c r="I166" s="226" t="s">
        <v>168</v>
      </c>
      <c r="J166" s="101" t="s">
        <v>2515</v>
      </c>
      <c r="K166" s="226" t="s">
        <v>1228</v>
      </c>
      <c r="L166" s="226" t="s">
        <v>1350</v>
      </c>
      <c r="M166" s="227">
        <v>0</v>
      </c>
      <c r="N166" s="226" t="s">
        <v>1800</v>
      </c>
      <c r="O166" s="229">
        <v>46</v>
      </c>
      <c r="P166" s="225">
        <v>44179</v>
      </c>
      <c r="Q166" s="226"/>
      <c r="R166" s="226"/>
      <c r="S166" s="226" t="s">
        <v>49</v>
      </c>
      <c r="T166" s="226" t="s">
        <v>2334</v>
      </c>
      <c r="U166" s="226" t="s">
        <v>2447</v>
      </c>
    </row>
    <row r="167" spans="1:21" ht="9.75" customHeight="1" x14ac:dyDescent="0.25">
      <c r="A167" s="226">
        <v>1592</v>
      </c>
      <c r="B167" s="226" t="s">
        <v>1062</v>
      </c>
      <c r="C167" s="226" t="s">
        <v>379</v>
      </c>
      <c r="D167" s="226" t="s">
        <v>379</v>
      </c>
      <c r="E167" s="226" t="s">
        <v>7</v>
      </c>
      <c r="F167" s="226" t="s">
        <v>60</v>
      </c>
      <c r="G167" s="226" t="s">
        <v>47</v>
      </c>
      <c r="H167" s="226" t="s">
        <v>963</v>
      </c>
      <c r="I167" s="226" t="s">
        <v>168</v>
      </c>
      <c r="J167" s="101" t="s">
        <v>2515</v>
      </c>
      <c r="K167" s="226" t="s">
        <v>1219</v>
      </c>
      <c r="L167" s="226" t="s">
        <v>380</v>
      </c>
      <c r="M167" s="227">
        <v>0</v>
      </c>
      <c r="N167" s="226" t="s">
        <v>1800</v>
      </c>
      <c r="O167" s="229">
        <v>35</v>
      </c>
      <c r="P167" s="225">
        <v>44179</v>
      </c>
      <c r="Q167" s="225"/>
      <c r="R167" s="226"/>
      <c r="S167" s="226" t="s">
        <v>49</v>
      </c>
      <c r="T167" s="226" t="s">
        <v>2334</v>
      </c>
      <c r="U167" s="226" t="s">
        <v>2348</v>
      </c>
    </row>
    <row r="168" spans="1:21" ht="9.75" customHeight="1" x14ac:dyDescent="0.25">
      <c r="A168" s="101">
        <v>1604</v>
      </c>
      <c r="B168" s="101" t="s">
        <v>2149</v>
      </c>
      <c r="C168" s="101" t="s">
        <v>1215</v>
      </c>
      <c r="D168" s="101" t="s">
        <v>32</v>
      </c>
      <c r="E168" s="101" t="s">
        <v>1215</v>
      </c>
      <c r="F168" s="101" t="s">
        <v>1215</v>
      </c>
      <c r="G168" s="101" t="s">
        <v>47</v>
      </c>
      <c r="H168" s="101" t="s">
        <v>961</v>
      </c>
      <c r="I168" s="101" t="s">
        <v>826</v>
      </c>
      <c r="J168" s="101"/>
      <c r="K168" s="101" t="s">
        <v>1228</v>
      </c>
      <c r="L168" s="101" t="s">
        <v>1689</v>
      </c>
      <c r="M168" s="101">
        <v>10</v>
      </c>
      <c r="N168" s="102" t="s">
        <v>1799</v>
      </c>
      <c r="O168" s="172">
        <v>6</v>
      </c>
      <c r="P168" s="103">
        <v>44179</v>
      </c>
      <c r="Q168" s="103"/>
      <c r="R168" s="103"/>
      <c r="S168" s="101" t="s">
        <v>49</v>
      </c>
      <c r="T168" s="101" t="s">
        <v>2334</v>
      </c>
      <c r="U168" s="226" t="s">
        <v>2084</v>
      </c>
    </row>
    <row r="169" spans="1:21" ht="9.75" customHeight="1" x14ac:dyDescent="0.25">
      <c r="A169" s="226">
        <v>439</v>
      </c>
      <c r="B169" s="226" t="s">
        <v>248</v>
      </c>
      <c r="C169" s="226" t="s">
        <v>249</v>
      </c>
      <c r="D169" s="226" t="s">
        <v>32</v>
      </c>
      <c r="E169" s="226" t="s">
        <v>18</v>
      </c>
      <c r="F169" s="226" t="s">
        <v>247</v>
      </c>
      <c r="G169" s="226" t="s">
        <v>43</v>
      </c>
      <c r="H169" s="226" t="s">
        <v>961</v>
      </c>
      <c r="I169" s="226" t="s">
        <v>44</v>
      </c>
      <c r="J169" s="101" t="s">
        <v>2515</v>
      </c>
      <c r="K169" s="226" t="s">
        <v>1219</v>
      </c>
      <c r="L169" s="226" t="s">
        <v>250</v>
      </c>
      <c r="M169" s="227">
        <v>9</v>
      </c>
      <c r="N169" s="226" t="s">
        <v>2097</v>
      </c>
      <c r="O169" s="229">
        <v>75</v>
      </c>
      <c r="P169" s="225">
        <v>44180</v>
      </c>
      <c r="Q169" s="225"/>
      <c r="R169" s="226">
        <v>43676</v>
      </c>
      <c r="S169" s="226" t="s">
        <v>53</v>
      </c>
      <c r="T169" s="226" t="s">
        <v>1903</v>
      </c>
      <c r="U169" s="226" t="s">
        <v>2094</v>
      </c>
    </row>
    <row r="170" spans="1:21" ht="9.75" customHeight="1" x14ac:dyDescent="0.25">
      <c r="A170" s="226">
        <v>531</v>
      </c>
      <c r="B170" s="226" t="s">
        <v>340</v>
      </c>
      <c r="C170" s="226" t="s">
        <v>341</v>
      </c>
      <c r="D170" s="226" t="s">
        <v>341</v>
      </c>
      <c r="E170" s="226" t="s">
        <v>7</v>
      </c>
      <c r="F170" s="226" t="s">
        <v>94</v>
      </c>
      <c r="G170" s="226" t="s">
        <v>43</v>
      </c>
      <c r="H170" s="226" t="s">
        <v>961</v>
      </c>
      <c r="I170" s="226" t="s">
        <v>44</v>
      </c>
      <c r="J170" s="101" t="s">
        <v>2515</v>
      </c>
      <c r="K170" s="226" t="s">
        <v>1219</v>
      </c>
      <c r="L170" s="226" t="s">
        <v>342</v>
      </c>
      <c r="M170" s="227">
        <v>8</v>
      </c>
      <c r="N170" s="226" t="s">
        <v>1800</v>
      </c>
      <c r="O170" s="229">
        <v>68</v>
      </c>
      <c r="P170" s="225">
        <v>44180</v>
      </c>
      <c r="Q170" s="225"/>
      <c r="R170" s="226"/>
      <c r="S170" s="226" t="s">
        <v>49</v>
      </c>
      <c r="T170" s="226" t="s">
        <v>2334</v>
      </c>
      <c r="U170" s="226" t="s">
        <v>2448</v>
      </c>
    </row>
    <row r="171" spans="1:21" ht="9.75" customHeight="1" x14ac:dyDescent="0.25">
      <c r="A171" s="226">
        <v>769</v>
      </c>
      <c r="B171" s="226" t="s">
        <v>1915</v>
      </c>
      <c r="C171" s="226" t="s">
        <v>1368</v>
      </c>
      <c r="D171" s="226" t="s">
        <v>32</v>
      </c>
      <c r="E171" s="226" t="s">
        <v>1212</v>
      </c>
      <c r="F171" s="226" t="s">
        <v>1369</v>
      </c>
      <c r="G171" s="226" t="s">
        <v>43</v>
      </c>
      <c r="H171" s="226" t="s">
        <v>961</v>
      </c>
      <c r="I171" s="226" t="s">
        <v>48</v>
      </c>
      <c r="J171" s="101" t="s">
        <v>2515</v>
      </c>
      <c r="K171" s="226" t="s">
        <v>1228</v>
      </c>
      <c r="L171" s="226" t="s">
        <v>1370</v>
      </c>
      <c r="M171" s="227">
        <v>1</v>
      </c>
      <c r="N171" s="226" t="s">
        <v>2097</v>
      </c>
      <c r="O171" s="229">
        <v>40</v>
      </c>
      <c r="P171" s="225">
        <v>44180</v>
      </c>
      <c r="Q171" s="226"/>
      <c r="R171" s="225">
        <v>43710</v>
      </c>
      <c r="S171" s="226" t="s">
        <v>53</v>
      </c>
      <c r="T171" s="226" t="s">
        <v>50</v>
      </c>
      <c r="U171" s="226" t="s">
        <v>2449</v>
      </c>
    </row>
    <row r="172" spans="1:21" ht="9.75" customHeight="1" x14ac:dyDescent="0.25">
      <c r="A172" s="226">
        <v>1597</v>
      </c>
      <c r="B172" s="226" t="s">
        <v>1373</v>
      </c>
      <c r="C172" s="226" t="s">
        <v>1374</v>
      </c>
      <c r="D172" s="226" t="s">
        <v>32</v>
      </c>
      <c r="E172" s="226" t="s">
        <v>1212</v>
      </c>
      <c r="F172" s="226" t="s">
        <v>1375</v>
      </c>
      <c r="G172" s="226" t="s">
        <v>47</v>
      </c>
      <c r="H172" s="226" t="s">
        <v>963</v>
      </c>
      <c r="I172" s="226" t="s">
        <v>44</v>
      </c>
      <c r="J172" s="101" t="s">
        <v>2515</v>
      </c>
      <c r="K172" s="226" t="s">
        <v>1228</v>
      </c>
      <c r="L172" s="226" t="s">
        <v>1376</v>
      </c>
      <c r="M172" s="227">
        <v>18</v>
      </c>
      <c r="N172" s="226" t="s">
        <v>2097</v>
      </c>
      <c r="O172" s="229">
        <v>45</v>
      </c>
      <c r="P172" s="225">
        <v>44180</v>
      </c>
      <c r="Q172" s="226"/>
      <c r="R172" s="226"/>
      <c r="S172" s="226" t="s">
        <v>49</v>
      </c>
      <c r="T172" s="226" t="s">
        <v>2334</v>
      </c>
      <c r="U172" s="226" t="s">
        <v>2450</v>
      </c>
    </row>
    <row r="173" spans="1:21" ht="9.75" customHeight="1" x14ac:dyDescent="0.25">
      <c r="A173" s="226">
        <v>289</v>
      </c>
      <c r="B173" s="226" t="s">
        <v>1428</v>
      </c>
      <c r="C173" s="226" t="s">
        <v>1429</v>
      </c>
      <c r="D173" s="226" t="s">
        <v>32</v>
      </c>
      <c r="E173" s="226" t="s">
        <v>159</v>
      </c>
      <c r="F173" s="226" t="s">
        <v>159</v>
      </c>
      <c r="G173" s="226" t="s">
        <v>47</v>
      </c>
      <c r="H173" s="226" t="s">
        <v>960</v>
      </c>
      <c r="I173" s="226" t="s">
        <v>44</v>
      </c>
      <c r="J173" s="101" t="s">
        <v>2515</v>
      </c>
      <c r="K173" s="226" t="s">
        <v>1228</v>
      </c>
      <c r="L173" s="226" t="s">
        <v>1430</v>
      </c>
      <c r="M173" s="227">
        <v>12</v>
      </c>
      <c r="N173" s="226" t="s">
        <v>1799</v>
      </c>
      <c r="O173" s="229">
        <v>5</v>
      </c>
      <c r="P173" s="225">
        <v>44180</v>
      </c>
      <c r="Q173" s="226"/>
      <c r="R173" s="225">
        <v>43723</v>
      </c>
      <c r="S173" s="226" t="s">
        <v>53</v>
      </c>
      <c r="T173" s="226" t="s">
        <v>67</v>
      </c>
      <c r="U173" s="226" t="s">
        <v>2163</v>
      </c>
    </row>
    <row r="174" spans="1:21" ht="9.75" customHeight="1" x14ac:dyDescent="0.25">
      <c r="A174" s="226">
        <v>1829</v>
      </c>
      <c r="B174" s="226" t="s">
        <v>1997</v>
      </c>
      <c r="C174" s="226" t="s">
        <v>1551</v>
      </c>
      <c r="D174" s="226" t="s">
        <v>32</v>
      </c>
      <c r="E174" s="226" t="s">
        <v>17</v>
      </c>
      <c r="F174" s="226" t="s">
        <v>59</v>
      </c>
      <c r="G174" s="226" t="s">
        <v>47</v>
      </c>
      <c r="H174" s="226" t="s">
        <v>963</v>
      </c>
      <c r="I174" s="226" t="s">
        <v>44</v>
      </c>
      <c r="J174" s="101" t="s">
        <v>2515</v>
      </c>
      <c r="K174" s="226" t="s">
        <v>1228</v>
      </c>
      <c r="L174" s="226" t="s">
        <v>1552</v>
      </c>
      <c r="M174" s="227">
        <v>24</v>
      </c>
      <c r="N174" s="226" t="s">
        <v>1798</v>
      </c>
      <c r="O174" s="229">
        <v>55</v>
      </c>
      <c r="P174" s="225">
        <v>44180</v>
      </c>
      <c r="Q174" s="226"/>
      <c r="R174" s="226"/>
      <c r="S174" s="226" t="s">
        <v>49</v>
      </c>
      <c r="T174" s="226" t="s">
        <v>2334</v>
      </c>
      <c r="U174" s="226" t="s">
        <v>2214</v>
      </c>
    </row>
    <row r="175" spans="1:21" ht="9.75" customHeight="1" x14ac:dyDescent="0.25">
      <c r="A175" s="101">
        <v>1460</v>
      </c>
      <c r="B175" s="101" t="s">
        <v>1156</v>
      </c>
      <c r="C175" s="101" t="s">
        <v>18</v>
      </c>
      <c r="D175" s="101" t="s">
        <v>18</v>
      </c>
      <c r="E175" s="101" t="s">
        <v>18</v>
      </c>
      <c r="F175" s="101" t="s">
        <v>18</v>
      </c>
      <c r="G175" s="101" t="s">
        <v>47</v>
      </c>
      <c r="H175" s="101" t="s">
        <v>961</v>
      </c>
      <c r="I175" s="101" t="s">
        <v>826</v>
      </c>
      <c r="J175" s="101"/>
      <c r="K175" s="101" t="s">
        <v>1219</v>
      </c>
      <c r="L175" s="101" t="s">
        <v>853</v>
      </c>
      <c r="M175" s="101">
        <v>10</v>
      </c>
      <c r="N175" s="102" t="s">
        <v>2097</v>
      </c>
      <c r="O175" s="172">
        <v>60</v>
      </c>
      <c r="P175" s="103">
        <v>44180</v>
      </c>
      <c r="Q175" s="103"/>
      <c r="R175" s="103">
        <v>43497</v>
      </c>
      <c r="S175" s="101" t="s">
        <v>53</v>
      </c>
      <c r="T175" s="101" t="s">
        <v>1903</v>
      </c>
      <c r="U175" s="226" t="s">
        <v>32</v>
      </c>
    </row>
    <row r="176" spans="1:21" ht="9.75" customHeight="1" x14ac:dyDescent="0.25">
      <c r="A176" s="101">
        <v>1595</v>
      </c>
      <c r="B176" s="101" t="s">
        <v>1965</v>
      </c>
      <c r="C176" s="101" t="s">
        <v>1212</v>
      </c>
      <c r="D176" s="101" t="s">
        <v>32</v>
      </c>
      <c r="E176" s="101" t="s">
        <v>1212</v>
      </c>
      <c r="F176" s="101" t="s">
        <v>1212</v>
      </c>
      <c r="G176" s="101" t="s">
        <v>47</v>
      </c>
      <c r="H176" s="101" t="s">
        <v>961</v>
      </c>
      <c r="I176" s="101" t="s">
        <v>826</v>
      </c>
      <c r="J176" s="101"/>
      <c r="K176" s="101" t="s">
        <v>1228</v>
      </c>
      <c r="L176" s="101" t="s">
        <v>1685</v>
      </c>
      <c r="M176" s="101">
        <v>10</v>
      </c>
      <c r="N176" s="102" t="s">
        <v>2097</v>
      </c>
      <c r="O176" s="172">
        <v>30</v>
      </c>
      <c r="P176" s="103">
        <v>44180</v>
      </c>
      <c r="Q176" s="103"/>
      <c r="R176" s="103"/>
      <c r="S176" s="101" t="s">
        <v>49</v>
      </c>
      <c r="T176" s="101" t="s">
        <v>1224</v>
      </c>
      <c r="U176" s="226" t="s">
        <v>2127</v>
      </c>
    </row>
    <row r="177" spans="1:21" ht="9.75" customHeight="1" x14ac:dyDescent="0.25">
      <c r="A177" s="101">
        <v>1756</v>
      </c>
      <c r="B177" s="101" t="s">
        <v>32</v>
      </c>
      <c r="C177" s="101" t="s">
        <v>90</v>
      </c>
      <c r="D177" s="101" t="s">
        <v>32</v>
      </c>
      <c r="E177" s="101" t="s">
        <v>21</v>
      </c>
      <c r="F177" s="101" t="s">
        <v>90</v>
      </c>
      <c r="G177" s="101" t="s">
        <v>47</v>
      </c>
      <c r="H177" s="101" t="s">
        <v>961</v>
      </c>
      <c r="I177" s="101" t="s">
        <v>826</v>
      </c>
      <c r="J177" s="101"/>
      <c r="K177" s="101" t="s">
        <v>1219</v>
      </c>
      <c r="L177" s="101" t="s">
        <v>942</v>
      </c>
      <c r="M177" s="101">
        <v>10</v>
      </c>
      <c r="N177" s="102" t="s">
        <v>2097</v>
      </c>
      <c r="O177" s="172">
        <v>10</v>
      </c>
      <c r="P177" s="103">
        <v>44180</v>
      </c>
      <c r="Q177" s="103"/>
      <c r="R177" s="103"/>
      <c r="S177" s="101" t="s">
        <v>49</v>
      </c>
      <c r="T177" s="101" t="s">
        <v>2334</v>
      </c>
      <c r="U177" s="226" t="s">
        <v>2164</v>
      </c>
    </row>
    <row r="178" spans="1:21" ht="9.75" customHeight="1" x14ac:dyDescent="0.25">
      <c r="A178" s="101">
        <v>1864</v>
      </c>
      <c r="B178" s="101" t="s">
        <v>1773</v>
      </c>
      <c r="C178" s="101" t="s">
        <v>1774</v>
      </c>
      <c r="D178" s="101" t="s">
        <v>32</v>
      </c>
      <c r="E178" s="101" t="s">
        <v>17</v>
      </c>
      <c r="F178" s="101" t="s">
        <v>62</v>
      </c>
      <c r="G178" s="101" t="s">
        <v>47</v>
      </c>
      <c r="H178" s="101" t="s">
        <v>961</v>
      </c>
      <c r="I178" s="101" t="s">
        <v>826</v>
      </c>
      <c r="J178" s="101"/>
      <c r="K178" s="101" t="s">
        <v>1228</v>
      </c>
      <c r="L178" s="101" t="s">
        <v>1775</v>
      </c>
      <c r="M178" s="101">
        <v>10</v>
      </c>
      <c r="N178" s="102" t="s">
        <v>1798</v>
      </c>
      <c r="O178" s="172">
        <v>40</v>
      </c>
      <c r="P178" s="103">
        <v>44180</v>
      </c>
      <c r="Q178" s="103"/>
      <c r="R178" s="103"/>
      <c r="S178" s="101" t="s">
        <v>49</v>
      </c>
      <c r="T178" s="101" t="s">
        <v>2334</v>
      </c>
      <c r="U178" s="226" t="s">
        <v>2451</v>
      </c>
    </row>
    <row r="179" spans="1:21" ht="9.75" customHeight="1" x14ac:dyDescent="0.25">
      <c r="A179" s="226">
        <v>18</v>
      </c>
      <c r="B179" s="226" t="s">
        <v>400</v>
      </c>
      <c r="C179" s="226" t="s">
        <v>401</v>
      </c>
      <c r="D179" s="226" t="s">
        <v>401</v>
      </c>
      <c r="E179" s="226" t="s">
        <v>8</v>
      </c>
      <c r="F179" s="226" t="s">
        <v>8</v>
      </c>
      <c r="G179" s="226" t="s">
        <v>47</v>
      </c>
      <c r="H179" s="226" t="s">
        <v>960</v>
      </c>
      <c r="I179" s="226" t="s">
        <v>44</v>
      </c>
      <c r="J179" s="101" t="s">
        <v>2515</v>
      </c>
      <c r="K179" s="226" t="s">
        <v>1219</v>
      </c>
      <c r="L179" s="226" t="s">
        <v>402</v>
      </c>
      <c r="M179" s="227">
        <v>20</v>
      </c>
      <c r="N179" s="226" t="s">
        <v>1800</v>
      </c>
      <c r="O179" s="229">
        <v>70</v>
      </c>
      <c r="P179" s="225">
        <v>44181</v>
      </c>
      <c r="Q179" s="225"/>
      <c r="R179" s="226">
        <v>43642</v>
      </c>
      <c r="S179" s="226" t="s">
        <v>49</v>
      </c>
      <c r="T179" s="226" t="s">
        <v>2334</v>
      </c>
      <c r="U179" s="226" t="s">
        <v>2452</v>
      </c>
    </row>
    <row r="180" spans="1:21" ht="9.75" customHeight="1" x14ac:dyDescent="0.25">
      <c r="A180" s="226">
        <v>1192</v>
      </c>
      <c r="B180" s="226" t="s">
        <v>1088</v>
      </c>
      <c r="C180" s="226" t="s">
        <v>97</v>
      </c>
      <c r="D180" s="226" t="s">
        <v>97</v>
      </c>
      <c r="E180" s="226" t="s">
        <v>8</v>
      </c>
      <c r="F180" s="226" t="s">
        <v>8</v>
      </c>
      <c r="G180" s="226" t="s">
        <v>47</v>
      </c>
      <c r="H180" s="226" t="s">
        <v>962</v>
      </c>
      <c r="I180" s="226" t="s">
        <v>44</v>
      </c>
      <c r="J180" s="101" t="s">
        <v>2515</v>
      </c>
      <c r="K180" s="226" t="s">
        <v>1219</v>
      </c>
      <c r="L180" s="226" t="s">
        <v>98</v>
      </c>
      <c r="M180" s="227">
        <v>25</v>
      </c>
      <c r="N180" s="226" t="s">
        <v>1800</v>
      </c>
      <c r="O180" s="229">
        <v>80</v>
      </c>
      <c r="P180" s="225">
        <v>44181</v>
      </c>
      <c r="Q180" s="226"/>
      <c r="R180" s="225"/>
      <c r="S180" s="226" t="s">
        <v>49</v>
      </c>
      <c r="T180" s="226" t="s">
        <v>2334</v>
      </c>
      <c r="U180" s="226" t="s">
        <v>2165</v>
      </c>
    </row>
    <row r="181" spans="1:21" ht="9.75" customHeight="1" x14ac:dyDescent="0.25">
      <c r="A181" s="226">
        <v>1260</v>
      </c>
      <c r="B181" s="226" t="s">
        <v>966</v>
      </c>
      <c r="C181" s="226" t="s">
        <v>329</v>
      </c>
      <c r="D181" s="226" t="s">
        <v>329</v>
      </c>
      <c r="E181" s="226" t="s">
        <v>20</v>
      </c>
      <c r="F181" s="226" t="s">
        <v>330</v>
      </c>
      <c r="G181" s="226" t="s">
        <v>47</v>
      </c>
      <c r="H181" s="226" t="s">
        <v>962</v>
      </c>
      <c r="I181" s="226" t="s">
        <v>44</v>
      </c>
      <c r="J181" s="101" t="s">
        <v>2515</v>
      </c>
      <c r="K181" s="226" t="s">
        <v>1219</v>
      </c>
      <c r="L181" s="226" t="s">
        <v>331</v>
      </c>
      <c r="M181" s="227">
        <v>7</v>
      </c>
      <c r="N181" s="226" t="s">
        <v>2097</v>
      </c>
      <c r="O181" s="229">
        <v>15</v>
      </c>
      <c r="P181" s="225">
        <v>44182</v>
      </c>
      <c r="Q181" s="225"/>
      <c r="R181" s="226"/>
      <c r="S181" s="226" t="s">
        <v>49</v>
      </c>
      <c r="T181" s="226" t="s">
        <v>2334</v>
      </c>
      <c r="U181" s="226" t="s">
        <v>1992</v>
      </c>
    </row>
    <row r="182" spans="1:21" ht="9.75" customHeight="1" x14ac:dyDescent="0.25">
      <c r="A182" s="226">
        <v>1826</v>
      </c>
      <c r="B182" s="226" t="s">
        <v>2087</v>
      </c>
      <c r="C182" s="226" t="s">
        <v>1547</v>
      </c>
      <c r="D182" s="226" t="s">
        <v>32</v>
      </c>
      <c r="E182" s="226" t="s">
        <v>17</v>
      </c>
      <c r="F182" s="226" t="s">
        <v>59</v>
      </c>
      <c r="G182" s="226" t="s">
        <v>47</v>
      </c>
      <c r="H182" s="226" t="s">
        <v>963</v>
      </c>
      <c r="I182" s="226" t="s">
        <v>44</v>
      </c>
      <c r="J182" s="101" t="s">
        <v>2515</v>
      </c>
      <c r="K182" s="226" t="s">
        <v>1228</v>
      </c>
      <c r="L182" s="226" t="s">
        <v>1548</v>
      </c>
      <c r="M182" s="227">
        <v>24</v>
      </c>
      <c r="N182" s="226" t="s">
        <v>1798</v>
      </c>
      <c r="O182" s="229">
        <v>60</v>
      </c>
      <c r="P182" s="225">
        <v>44182</v>
      </c>
      <c r="Q182" s="226"/>
      <c r="R182" s="226"/>
      <c r="S182" s="226" t="s">
        <v>49</v>
      </c>
      <c r="T182" s="226" t="s">
        <v>2334</v>
      </c>
      <c r="U182" s="226" t="s">
        <v>2104</v>
      </c>
    </row>
    <row r="183" spans="1:21" ht="9.75" customHeight="1" x14ac:dyDescent="0.25">
      <c r="A183" s="226">
        <v>62</v>
      </c>
      <c r="B183" s="226" t="s">
        <v>267</v>
      </c>
      <c r="C183" s="226" t="s">
        <v>268</v>
      </c>
      <c r="D183" s="226" t="s">
        <v>32</v>
      </c>
      <c r="E183" s="226" t="s">
        <v>18</v>
      </c>
      <c r="F183" s="226" t="s">
        <v>18</v>
      </c>
      <c r="G183" s="226" t="s">
        <v>47</v>
      </c>
      <c r="H183" s="226" t="s">
        <v>960</v>
      </c>
      <c r="I183" s="226" t="s">
        <v>44</v>
      </c>
      <c r="J183" s="101" t="s">
        <v>2515</v>
      </c>
      <c r="K183" s="226" t="s">
        <v>1219</v>
      </c>
      <c r="L183" s="226" t="s">
        <v>269</v>
      </c>
      <c r="M183" s="227">
        <v>20</v>
      </c>
      <c r="N183" s="226" t="s">
        <v>2097</v>
      </c>
      <c r="O183" s="229">
        <v>60</v>
      </c>
      <c r="P183" s="225">
        <v>44183</v>
      </c>
      <c r="Q183" s="225"/>
      <c r="R183" s="226">
        <v>43648</v>
      </c>
      <c r="S183" s="226" t="s">
        <v>53</v>
      </c>
      <c r="T183" s="226" t="s">
        <v>1225</v>
      </c>
      <c r="U183" s="226" t="s">
        <v>2453</v>
      </c>
    </row>
    <row r="184" spans="1:21" ht="9.75" customHeight="1" x14ac:dyDescent="0.25">
      <c r="A184" s="226">
        <v>271</v>
      </c>
      <c r="B184" s="226" t="s">
        <v>1086</v>
      </c>
      <c r="C184" s="226" t="s">
        <v>354</v>
      </c>
      <c r="D184" s="226" t="s">
        <v>354</v>
      </c>
      <c r="E184" s="226" t="s">
        <v>8</v>
      </c>
      <c r="F184" s="226" t="s">
        <v>8</v>
      </c>
      <c r="G184" s="226" t="s">
        <v>47</v>
      </c>
      <c r="H184" s="226" t="s">
        <v>960</v>
      </c>
      <c r="I184" s="226" t="s">
        <v>44</v>
      </c>
      <c r="J184" s="101" t="s">
        <v>2515</v>
      </c>
      <c r="K184" s="226" t="s">
        <v>1219</v>
      </c>
      <c r="L184" s="226" t="s">
        <v>355</v>
      </c>
      <c r="M184" s="227">
        <v>20</v>
      </c>
      <c r="N184" s="226" t="s">
        <v>1800</v>
      </c>
      <c r="O184" s="229">
        <v>79</v>
      </c>
      <c r="P184" s="225">
        <v>44183</v>
      </c>
      <c r="Q184" s="226"/>
      <c r="R184" s="226"/>
      <c r="S184" s="226" t="s">
        <v>49</v>
      </c>
      <c r="T184" s="226" t="s">
        <v>2334</v>
      </c>
      <c r="U184" s="226" t="s">
        <v>32</v>
      </c>
    </row>
    <row r="185" spans="1:21" ht="9.75" customHeight="1" x14ac:dyDescent="0.25">
      <c r="A185" s="226">
        <v>1700</v>
      </c>
      <c r="B185" s="226" t="s">
        <v>1955</v>
      </c>
      <c r="C185" s="226" t="s">
        <v>1437</v>
      </c>
      <c r="D185" s="226" t="s">
        <v>32</v>
      </c>
      <c r="E185" s="226" t="s">
        <v>159</v>
      </c>
      <c r="F185" s="226" t="s">
        <v>159</v>
      </c>
      <c r="G185" s="226" t="s">
        <v>47</v>
      </c>
      <c r="H185" s="226" t="s">
        <v>963</v>
      </c>
      <c r="I185" s="226" t="s">
        <v>48</v>
      </c>
      <c r="J185" s="101" t="s">
        <v>2515</v>
      </c>
      <c r="K185" s="226" t="s">
        <v>1228</v>
      </c>
      <c r="L185" s="226" t="s">
        <v>1438</v>
      </c>
      <c r="M185" s="227">
        <v>24</v>
      </c>
      <c r="N185" s="226" t="s">
        <v>1799</v>
      </c>
      <c r="O185" s="229">
        <v>32</v>
      </c>
      <c r="P185" s="225">
        <v>44183</v>
      </c>
      <c r="Q185" s="225"/>
      <c r="R185" s="226"/>
      <c r="S185" s="226" t="s">
        <v>49</v>
      </c>
      <c r="T185" s="226" t="s">
        <v>2334</v>
      </c>
      <c r="U185" s="226" t="s">
        <v>2454</v>
      </c>
    </row>
    <row r="186" spans="1:21" ht="9.75" customHeight="1" x14ac:dyDescent="0.25">
      <c r="A186" s="101">
        <v>1634</v>
      </c>
      <c r="B186" s="101" t="s">
        <v>1183</v>
      </c>
      <c r="C186" s="101" t="s">
        <v>875</v>
      </c>
      <c r="D186" s="101" t="s">
        <v>875</v>
      </c>
      <c r="E186" s="101" t="s">
        <v>19</v>
      </c>
      <c r="F186" s="101" t="s">
        <v>19</v>
      </c>
      <c r="G186" s="101" t="s">
        <v>47</v>
      </c>
      <c r="H186" s="101" t="s">
        <v>961</v>
      </c>
      <c r="I186" s="101" t="s">
        <v>826</v>
      </c>
      <c r="J186" s="101"/>
      <c r="K186" s="101" t="s">
        <v>1219</v>
      </c>
      <c r="L186" s="101" t="s">
        <v>876</v>
      </c>
      <c r="M186" s="101">
        <v>10</v>
      </c>
      <c r="N186" s="102" t="s">
        <v>2097</v>
      </c>
      <c r="O186" s="172">
        <v>31</v>
      </c>
      <c r="P186" s="103">
        <v>44183</v>
      </c>
      <c r="Q186" s="103"/>
      <c r="R186" s="103">
        <v>43373</v>
      </c>
      <c r="S186" s="101" t="s">
        <v>53</v>
      </c>
      <c r="T186" s="101" t="s">
        <v>1903</v>
      </c>
      <c r="U186" s="226" t="s">
        <v>2349</v>
      </c>
    </row>
    <row r="187" spans="1:21" ht="9.75" customHeight="1" x14ac:dyDescent="0.25">
      <c r="A187" s="101">
        <v>1704</v>
      </c>
      <c r="B187" s="101" t="s">
        <v>32</v>
      </c>
      <c r="C187" s="101" t="s">
        <v>1696</v>
      </c>
      <c r="D187" s="101" t="s">
        <v>32</v>
      </c>
      <c r="E187" s="101" t="s">
        <v>159</v>
      </c>
      <c r="F187" s="101" t="s">
        <v>159</v>
      </c>
      <c r="G187" s="101" t="s">
        <v>47</v>
      </c>
      <c r="H187" s="101" t="s">
        <v>961</v>
      </c>
      <c r="I187" s="101" t="s">
        <v>826</v>
      </c>
      <c r="J187" s="101"/>
      <c r="K187" s="101" t="s">
        <v>1228</v>
      </c>
      <c r="L187" s="101" t="s">
        <v>1697</v>
      </c>
      <c r="M187" s="101">
        <v>10</v>
      </c>
      <c r="N187" s="102" t="s">
        <v>1799</v>
      </c>
      <c r="O187" s="172">
        <v>15</v>
      </c>
      <c r="P187" s="103">
        <v>44183</v>
      </c>
      <c r="Q187" s="103"/>
      <c r="R187" s="103">
        <v>43791</v>
      </c>
      <c r="S187" s="101" t="s">
        <v>53</v>
      </c>
      <c r="T187" s="101" t="s">
        <v>50</v>
      </c>
      <c r="U187" s="226" t="s">
        <v>2455</v>
      </c>
    </row>
    <row r="188" spans="1:21" ht="9.75" customHeight="1" x14ac:dyDescent="0.25">
      <c r="A188" s="226">
        <v>1549</v>
      </c>
      <c r="B188" s="226" t="s">
        <v>1949</v>
      </c>
      <c r="C188" s="226" t="s">
        <v>1331</v>
      </c>
      <c r="D188" s="226" t="s">
        <v>32</v>
      </c>
      <c r="E188" s="226" t="s">
        <v>1218</v>
      </c>
      <c r="F188" s="226" t="s">
        <v>1218</v>
      </c>
      <c r="G188" s="226" t="s">
        <v>47</v>
      </c>
      <c r="H188" s="226" t="s">
        <v>963</v>
      </c>
      <c r="I188" s="226" t="s">
        <v>44</v>
      </c>
      <c r="J188" s="101" t="s">
        <v>2515</v>
      </c>
      <c r="K188" s="226" t="s">
        <v>1228</v>
      </c>
      <c r="L188" s="226" t="s">
        <v>1332</v>
      </c>
      <c r="M188" s="227">
        <v>24</v>
      </c>
      <c r="N188" s="226" t="s">
        <v>1799</v>
      </c>
      <c r="O188" s="229">
        <v>21</v>
      </c>
      <c r="P188" s="225">
        <v>44185</v>
      </c>
      <c r="Q188" s="225"/>
      <c r="R188" s="226"/>
      <c r="S188" s="226" t="s">
        <v>49</v>
      </c>
      <c r="T188" s="226" t="s">
        <v>2334</v>
      </c>
      <c r="U188" s="226" t="s">
        <v>2066</v>
      </c>
    </row>
    <row r="189" spans="1:21" ht="9.75" customHeight="1" x14ac:dyDescent="0.25">
      <c r="A189" s="226">
        <v>1155</v>
      </c>
      <c r="B189" s="226" t="s">
        <v>1951</v>
      </c>
      <c r="C189" s="226" t="s">
        <v>1384</v>
      </c>
      <c r="D189" s="226" t="s">
        <v>32</v>
      </c>
      <c r="E189" s="226" t="s">
        <v>1215</v>
      </c>
      <c r="F189" s="226" t="s">
        <v>1379</v>
      </c>
      <c r="G189" s="226" t="s">
        <v>47</v>
      </c>
      <c r="H189" s="226" t="s">
        <v>962</v>
      </c>
      <c r="I189" s="226" t="s">
        <v>44</v>
      </c>
      <c r="J189" s="101" t="s">
        <v>2515</v>
      </c>
      <c r="K189" s="226" t="s">
        <v>1228</v>
      </c>
      <c r="L189" s="226" t="s">
        <v>1385</v>
      </c>
      <c r="M189" s="227">
        <v>24</v>
      </c>
      <c r="N189" s="226" t="s">
        <v>1799</v>
      </c>
      <c r="O189" s="229">
        <v>52</v>
      </c>
      <c r="P189" s="225">
        <v>44185</v>
      </c>
      <c r="Q189" s="226"/>
      <c r="R189" s="226">
        <v>42787</v>
      </c>
      <c r="S189" s="226" t="s">
        <v>53</v>
      </c>
      <c r="T189" s="226" t="s">
        <v>67</v>
      </c>
      <c r="U189" s="226" t="s">
        <v>2296</v>
      </c>
    </row>
    <row r="190" spans="1:21" ht="9.75" customHeight="1" x14ac:dyDescent="0.25">
      <c r="A190" s="226">
        <v>220</v>
      </c>
      <c r="B190" s="226" t="s">
        <v>1298</v>
      </c>
      <c r="C190" s="226" t="s">
        <v>1299</v>
      </c>
      <c r="D190" s="226" t="s">
        <v>32</v>
      </c>
      <c r="E190" s="226" t="s">
        <v>1217</v>
      </c>
      <c r="F190" s="226" t="s">
        <v>1300</v>
      </c>
      <c r="G190" s="226" t="s">
        <v>47</v>
      </c>
      <c r="H190" s="226" t="s">
        <v>960</v>
      </c>
      <c r="I190" s="226" t="s">
        <v>48</v>
      </c>
      <c r="J190" s="101" t="s">
        <v>2515</v>
      </c>
      <c r="K190" s="226" t="s">
        <v>1228</v>
      </c>
      <c r="L190" s="226" t="s">
        <v>1301</v>
      </c>
      <c r="M190" s="227">
        <v>12</v>
      </c>
      <c r="N190" s="226" t="s">
        <v>1799</v>
      </c>
      <c r="O190" s="229">
        <v>10</v>
      </c>
      <c r="P190" s="225">
        <v>44186</v>
      </c>
      <c r="Q190" s="225"/>
      <c r="R190" s="226">
        <v>43640</v>
      </c>
      <c r="S190" s="226" t="s">
        <v>53</v>
      </c>
      <c r="T190" s="226" t="s">
        <v>67</v>
      </c>
      <c r="U190" s="226" t="s">
        <v>2456</v>
      </c>
    </row>
    <row r="191" spans="1:21" ht="9.75" customHeight="1" x14ac:dyDescent="0.25">
      <c r="A191" s="226">
        <v>1546</v>
      </c>
      <c r="B191" s="226" t="s">
        <v>1302</v>
      </c>
      <c r="C191" s="226" t="s">
        <v>1303</v>
      </c>
      <c r="D191" s="226" t="s">
        <v>32</v>
      </c>
      <c r="E191" s="226" t="s">
        <v>1217</v>
      </c>
      <c r="F191" s="226" t="s">
        <v>1300</v>
      </c>
      <c r="G191" s="226" t="s">
        <v>47</v>
      </c>
      <c r="H191" s="226" t="s">
        <v>963</v>
      </c>
      <c r="I191" s="226" t="s">
        <v>44</v>
      </c>
      <c r="J191" s="101" t="s">
        <v>2515</v>
      </c>
      <c r="K191" s="226" t="s">
        <v>1228</v>
      </c>
      <c r="L191" s="226" t="s">
        <v>1304</v>
      </c>
      <c r="M191" s="227">
        <v>7</v>
      </c>
      <c r="N191" s="226" t="s">
        <v>1799</v>
      </c>
      <c r="O191" s="229">
        <v>43</v>
      </c>
      <c r="P191" s="225">
        <v>44186</v>
      </c>
      <c r="Q191" s="225"/>
      <c r="R191" s="226"/>
      <c r="S191" s="226" t="s">
        <v>49</v>
      </c>
      <c r="T191" s="226" t="s">
        <v>1224</v>
      </c>
      <c r="U191" s="226" t="s">
        <v>2373</v>
      </c>
    </row>
    <row r="192" spans="1:21" ht="9.75" customHeight="1" x14ac:dyDescent="0.25">
      <c r="A192" s="226">
        <v>1946</v>
      </c>
      <c r="B192" s="226" t="s">
        <v>649</v>
      </c>
      <c r="C192" s="226" t="s">
        <v>2082</v>
      </c>
      <c r="D192" s="226" t="s">
        <v>32</v>
      </c>
      <c r="E192" s="226" t="s">
        <v>1215</v>
      </c>
      <c r="F192" s="226" t="s">
        <v>1393</v>
      </c>
      <c r="G192" s="226" t="s">
        <v>47</v>
      </c>
      <c r="H192" s="226" t="s">
        <v>960</v>
      </c>
      <c r="I192" s="226" t="s">
        <v>44</v>
      </c>
      <c r="J192" s="101" t="s">
        <v>2515</v>
      </c>
      <c r="K192" s="226" t="s">
        <v>1219</v>
      </c>
      <c r="L192" s="226" t="s">
        <v>651</v>
      </c>
      <c r="M192" s="227">
        <v>0</v>
      </c>
      <c r="N192" s="226" t="s">
        <v>1799</v>
      </c>
      <c r="O192" s="229">
        <v>5</v>
      </c>
      <c r="P192" s="225">
        <v>44186</v>
      </c>
      <c r="Q192" s="226"/>
      <c r="R192" s="226"/>
      <c r="S192" s="226" t="s">
        <v>1222</v>
      </c>
      <c r="T192" s="226" t="s">
        <v>114</v>
      </c>
      <c r="U192" s="226" t="s">
        <v>45</v>
      </c>
    </row>
    <row r="193" spans="1:21" ht="9.75" customHeight="1" x14ac:dyDescent="0.25">
      <c r="A193" s="226">
        <v>1178</v>
      </c>
      <c r="B193" s="226" t="s">
        <v>1070</v>
      </c>
      <c r="C193" s="226" t="s">
        <v>541</v>
      </c>
      <c r="D193" s="226" t="s">
        <v>541</v>
      </c>
      <c r="E193" s="226" t="s">
        <v>19</v>
      </c>
      <c r="F193" s="226" t="s">
        <v>257</v>
      </c>
      <c r="G193" s="226" t="s">
        <v>47</v>
      </c>
      <c r="H193" s="226" t="s">
        <v>962</v>
      </c>
      <c r="I193" s="226" t="s">
        <v>48</v>
      </c>
      <c r="J193" s="101" t="s">
        <v>2515</v>
      </c>
      <c r="K193" s="226" t="s">
        <v>1219</v>
      </c>
      <c r="L193" s="226" t="s">
        <v>542</v>
      </c>
      <c r="M193" s="227">
        <v>9</v>
      </c>
      <c r="N193" s="226" t="s">
        <v>2097</v>
      </c>
      <c r="O193" s="229">
        <v>11</v>
      </c>
      <c r="P193" s="225">
        <v>44186</v>
      </c>
      <c r="Q193" s="225"/>
      <c r="R193" s="226">
        <v>42564</v>
      </c>
      <c r="S193" s="226" t="s">
        <v>49</v>
      </c>
      <c r="T193" s="226" t="s">
        <v>2334</v>
      </c>
      <c r="U193" s="226" t="s">
        <v>2457</v>
      </c>
    </row>
    <row r="194" spans="1:21" ht="9.75" customHeight="1" x14ac:dyDescent="0.25">
      <c r="A194" s="226">
        <v>1197</v>
      </c>
      <c r="B194" s="226" t="s">
        <v>1093</v>
      </c>
      <c r="C194" s="226" t="s">
        <v>600</v>
      </c>
      <c r="D194" s="226" t="s">
        <v>600</v>
      </c>
      <c r="E194" s="226" t="s">
        <v>23</v>
      </c>
      <c r="F194" s="226" t="s">
        <v>74</v>
      </c>
      <c r="G194" s="226" t="s">
        <v>47</v>
      </c>
      <c r="H194" s="226" t="s">
        <v>962</v>
      </c>
      <c r="I194" s="226" t="s">
        <v>44</v>
      </c>
      <c r="J194" s="101" t="s">
        <v>2515</v>
      </c>
      <c r="K194" s="226" t="s">
        <v>1219</v>
      </c>
      <c r="L194" s="226" t="s">
        <v>601</v>
      </c>
      <c r="M194" s="227">
        <v>20</v>
      </c>
      <c r="N194" s="226" t="s">
        <v>2408</v>
      </c>
      <c r="O194" s="229">
        <v>65</v>
      </c>
      <c r="P194" s="225">
        <v>44186</v>
      </c>
      <c r="Q194" s="225"/>
      <c r="R194" s="226">
        <v>43847</v>
      </c>
      <c r="S194" s="226" t="s">
        <v>53</v>
      </c>
      <c r="T194" s="226" t="s">
        <v>141</v>
      </c>
      <c r="U194" s="226" t="s">
        <v>2374</v>
      </c>
    </row>
    <row r="195" spans="1:21" ht="9.75" customHeight="1" x14ac:dyDescent="0.25">
      <c r="A195" s="226">
        <v>1662</v>
      </c>
      <c r="B195" s="226" t="s">
        <v>1105</v>
      </c>
      <c r="C195" s="226" t="s">
        <v>767</v>
      </c>
      <c r="D195" s="226" t="s">
        <v>767</v>
      </c>
      <c r="E195" s="226" t="s">
        <v>23</v>
      </c>
      <c r="F195" s="226" t="s">
        <v>23</v>
      </c>
      <c r="G195" s="226" t="s">
        <v>47</v>
      </c>
      <c r="H195" s="226" t="s">
        <v>963</v>
      </c>
      <c r="I195" s="226" t="s">
        <v>63</v>
      </c>
      <c r="J195" s="101" t="s">
        <v>2515</v>
      </c>
      <c r="K195" s="226" t="s">
        <v>1219</v>
      </c>
      <c r="L195" s="226" t="s">
        <v>768</v>
      </c>
      <c r="M195" s="227">
        <v>20</v>
      </c>
      <c r="N195" s="226" t="s">
        <v>2408</v>
      </c>
      <c r="O195" s="229">
        <v>75</v>
      </c>
      <c r="P195" s="225">
        <v>44186</v>
      </c>
      <c r="Q195" s="226"/>
      <c r="R195" s="225">
        <v>43739</v>
      </c>
      <c r="S195" s="226" t="s">
        <v>53</v>
      </c>
      <c r="T195" s="226" t="s">
        <v>67</v>
      </c>
      <c r="U195" s="226" t="s">
        <v>2215</v>
      </c>
    </row>
    <row r="196" spans="1:21" ht="9.75" customHeight="1" x14ac:dyDescent="0.25">
      <c r="A196" s="226">
        <v>1663</v>
      </c>
      <c r="B196" s="226" t="s">
        <v>1106</v>
      </c>
      <c r="C196" s="226" t="s">
        <v>769</v>
      </c>
      <c r="D196" s="226" t="s">
        <v>769</v>
      </c>
      <c r="E196" s="226" t="s">
        <v>23</v>
      </c>
      <c r="F196" s="226" t="s">
        <v>23</v>
      </c>
      <c r="G196" s="226" t="s">
        <v>47</v>
      </c>
      <c r="H196" s="226" t="s">
        <v>963</v>
      </c>
      <c r="I196" s="226" t="s">
        <v>63</v>
      </c>
      <c r="J196" s="101" t="s">
        <v>2515</v>
      </c>
      <c r="K196" s="226" t="s">
        <v>1219</v>
      </c>
      <c r="L196" s="226" t="s">
        <v>770</v>
      </c>
      <c r="M196" s="227">
        <v>0</v>
      </c>
      <c r="N196" s="226" t="s">
        <v>2408</v>
      </c>
      <c r="O196" s="229">
        <v>65</v>
      </c>
      <c r="P196" s="225">
        <v>44186</v>
      </c>
      <c r="Q196" s="226"/>
      <c r="R196" s="225">
        <v>43847</v>
      </c>
      <c r="S196" s="226" t="s">
        <v>53</v>
      </c>
      <c r="T196" s="226" t="s">
        <v>96</v>
      </c>
      <c r="U196" s="226" t="s">
        <v>2458</v>
      </c>
    </row>
    <row r="197" spans="1:21" ht="9.75" customHeight="1" x14ac:dyDescent="0.25">
      <c r="A197" s="226">
        <v>1932</v>
      </c>
      <c r="B197" s="226" t="s">
        <v>2211</v>
      </c>
      <c r="C197" s="226" t="s">
        <v>783</v>
      </c>
      <c r="D197" s="226" t="s">
        <v>32</v>
      </c>
      <c r="E197" s="226" t="s">
        <v>23</v>
      </c>
      <c r="F197" s="226" t="s">
        <v>134</v>
      </c>
      <c r="G197" s="226" t="s">
        <v>47</v>
      </c>
      <c r="H197" s="226" t="s">
        <v>963</v>
      </c>
      <c r="I197" s="226" t="s">
        <v>48</v>
      </c>
      <c r="J197" s="101" t="s">
        <v>2515</v>
      </c>
      <c r="K197" s="226" t="s">
        <v>1219</v>
      </c>
      <c r="L197" s="226" t="s">
        <v>1931</v>
      </c>
      <c r="M197" s="227">
        <v>0</v>
      </c>
      <c r="N197" s="226" t="s">
        <v>2408</v>
      </c>
      <c r="O197" s="229">
        <v>20</v>
      </c>
      <c r="P197" s="225">
        <v>44186</v>
      </c>
      <c r="Q197" s="226"/>
      <c r="R197" s="226"/>
      <c r="S197" s="226" t="s">
        <v>49</v>
      </c>
      <c r="T197" s="226" t="s">
        <v>2334</v>
      </c>
      <c r="U197" s="226" t="s">
        <v>2297</v>
      </c>
    </row>
    <row r="198" spans="1:21" ht="9.75" customHeight="1" x14ac:dyDescent="0.25">
      <c r="A198" s="226">
        <v>1747</v>
      </c>
      <c r="B198" s="226" t="s">
        <v>1142</v>
      </c>
      <c r="C198" s="226" t="s">
        <v>371</v>
      </c>
      <c r="D198" s="226" t="s">
        <v>371</v>
      </c>
      <c r="E198" s="226" t="s">
        <v>20</v>
      </c>
      <c r="F198" s="226" t="s">
        <v>130</v>
      </c>
      <c r="G198" s="226" t="s">
        <v>47</v>
      </c>
      <c r="H198" s="226" t="s">
        <v>963</v>
      </c>
      <c r="I198" s="226" t="s">
        <v>44</v>
      </c>
      <c r="J198" s="101" t="s">
        <v>2515</v>
      </c>
      <c r="K198" s="226" t="s">
        <v>1219</v>
      </c>
      <c r="L198" s="226" t="s">
        <v>372</v>
      </c>
      <c r="M198" s="227">
        <v>18</v>
      </c>
      <c r="N198" s="226" t="s">
        <v>2097</v>
      </c>
      <c r="O198" s="229">
        <v>70</v>
      </c>
      <c r="P198" s="225">
        <v>44186</v>
      </c>
      <c r="Q198" s="226"/>
      <c r="R198" s="226">
        <v>43852</v>
      </c>
      <c r="S198" s="226" t="s">
        <v>53</v>
      </c>
      <c r="T198" s="226" t="s">
        <v>50</v>
      </c>
      <c r="U198" s="226" t="s">
        <v>2459</v>
      </c>
    </row>
    <row r="199" spans="1:21" ht="9.75" customHeight="1" x14ac:dyDescent="0.25">
      <c r="A199" s="226">
        <v>1753</v>
      </c>
      <c r="B199" s="226" t="s">
        <v>1935</v>
      </c>
      <c r="C199" s="226" t="s">
        <v>822</v>
      </c>
      <c r="D199" s="226" t="s">
        <v>32</v>
      </c>
      <c r="E199" s="226" t="s">
        <v>20</v>
      </c>
      <c r="F199" s="226" t="s">
        <v>88</v>
      </c>
      <c r="G199" s="226" t="s">
        <v>47</v>
      </c>
      <c r="H199" s="226" t="s">
        <v>963</v>
      </c>
      <c r="I199" s="226" t="s">
        <v>168</v>
      </c>
      <c r="J199" s="101" t="s">
        <v>2515</v>
      </c>
      <c r="K199" s="226" t="s">
        <v>1219</v>
      </c>
      <c r="L199" s="226" t="s">
        <v>823</v>
      </c>
      <c r="M199" s="227">
        <v>0</v>
      </c>
      <c r="N199" s="226" t="s">
        <v>2097</v>
      </c>
      <c r="O199" s="229">
        <v>64</v>
      </c>
      <c r="P199" s="225">
        <v>44186</v>
      </c>
      <c r="Q199" s="226"/>
      <c r="R199" s="225">
        <v>43748</v>
      </c>
      <c r="S199" s="226" t="s">
        <v>53</v>
      </c>
      <c r="T199" s="226" t="s">
        <v>50</v>
      </c>
      <c r="U199" s="226" t="s">
        <v>2460</v>
      </c>
    </row>
    <row r="200" spans="1:21" ht="9.75" customHeight="1" x14ac:dyDescent="0.25">
      <c r="A200" s="101">
        <v>957</v>
      </c>
      <c r="B200" s="101" t="s">
        <v>32</v>
      </c>
      <c r="C200" s="101" t="s">
        <v>1681</v>
      </c>
      <c r="D200" s="101" t="s">
        <v>32</v>
      </c>
      <c r="E200" s="101" t="s">
        <v>1218</v>
      </c>
      <c r="F200" s="101" t="s">
        <v>1218</v>
      </c>
      <c r="G200" s="101" t="s">
        <v>47</v>
      </c>
      <c r="H200" s="101" t="s">
        <v>960</v>
      </c>
      <c r="I200" s="101" t="s">
        <v>826</v>
      </c>
      <c r="J200" s="101"/>
      <c r="K200" s="101" t="s">
        <v>1228</v>
      </c>
      <c r="L200" s="101" t="s">
        <v>1682</v>
      </c>
      <c r="M200" s="101">
        <v>10</v>
      </c>
      <c r="N200" s="102" t="s">
        <v>1799</v>
      </c>
      <c r="O200" s="172">
        <v>6</v>
      </c>
      <c r="P200" s="103">
        <v>44186</v>
      </c>
      <c r="Q200" s="103"/>
      <c r="R200" s="103"/>
      <c r="S200" s="101" t="s">
        <v>49</v>
      </c>
      <c r="T200" s="101" t="s">
        <v>2334</v>
      </c>
      <c r="U200" s="226" t="s">
        <v>2461</v>
      </c>
    </row>
    <row r="201" spans="1:21" ht="9.75" customHeight="1" x14ac:dyDescent="0.25">
      <c r="A201" s="101">
        <v>1667</v>
      </c>
      <c r="B201" s="101" t="s">
        <v>1919</v>
      </c>
      <c r="C201" s="101" t="s">
        <v>919</v>
      </c>
      <c r="D201" s="101" t="s">
        <v>919</v>
      </c>
      <c r="E201" s="101" t="s">
        <v>23</v>
      </c>
      <c r="F201" s="101" t="s">
        <v>23</v>
      </c>
      <c r="G201" s="101" t="s">
        <v>47</v>
      </c>
      <c r="H201" s="101" t="s">
        <v>961</v>
      </c>
      <c r="I201" s="101" t="s">
        <v>826</v>
      </c>
      <c r="J201" s="101"/>
      <c r="K201" s="101" t="s">
        <v>1219</v>
      </c>
      <c r="L201" s="101" t="s">
        <v>920</v>
      </c>
      <c r="M201" s="101">
        <v>10</v>
      </c>
      <c r="N201" s="102" t="s">
        <v>2408</v>
      </c>
      <c r="O201" s="172">
        <v>5</v>
      </c>
      <c r="P201" s="103">
        <v>44186</v>
      </c>
      <c r="Q201" s="103"/>
      <c r="R201" s="103">
        <v>43600</v>
      </c>
      <c r="S201" s="101" t="s">
        <v>53</v>
      </c>
      <c r="T201" s="101" t="s">
        <v>211</v>
      </c>
      <c r="U201" s="226" t="s">
        <v>2462</v>
      </c>
    </row>
    <row r="202" spans="1:21" ht="9.75" customHeight="1" x14ac:dyDescent="0.25">
      <c r="A202" s="101">
        <v>1742</v>
      </c>
      <c r="B202" s="101" t="s">
        <v>2225</v>
      </c>
      <c r="C202" s="101" t="s">
        <v>1702</v>
      </c>
      <c r="D202" s="101" t="s">
        <v>32</v>
      </c>
      <c r="E202" s="101" t="s">
        <v>20</v>
      </c>
      <c r="F202" s="101" t="s">
        <v>20</v>
      </c>
      <c r="G202" s="101" t="s">
        <v>47</v>
      </c>
      <c r="H202" s="101" t="s">
        <v>961</v>
      </c>
      <c r="I202" s="101" t="s">
        <v>826</v>
      </c>
      <c r="J202" s="101"/>
      <c r="K202" s="101" t="s">
        <v>1219</v>
      </c>
      <c r="L202" s="101" t="s">
        <v>938</v>
      </c>
      <c r="M202" s="101">
        <v>10</v>
      </c>
      <c r="N202" s="102" t="s">
        <v>2097</v>
      </c>
      <c r="O202" s="172">
        <v>15</v>
      </c>
      <c r="P202" s="103">
        <v>44186</v>
      </c>
      <c r="Q202" s="103"/>
      <c r="R202" s="103"/>
      <c r="S202" s="101" t="s">
        <v>49</v>
      </c>
      <c r="T202" s="101" t="s">
        <v>2334</v>
      </c>
      <c r="U202" s="226" t="s">
        <v>2463</v>
      </c>
    </row>
    <row r="203" spans="1:21" ht="9.75" customHeight="1" x14ac:dyDescent="0.25">
      <c r="A203" s="226">
        <v>1653</v>
      </c>
      <c r="B203" s="226" t="s">
        <v>32</v>
      </c>
      <c r="C203" s="226" t="s">
        <v>1312</v>
      </c>
      <c r="D203" s="226" t="s">
        <v>1856</v>
      </c>
      <c r="E203" s="226" t="s">
        <v>1217</v>
      </c>
      <c r="F203" s="226" t="s">
        <v>1300</v>
      </c>
      <c r="G203" s="226" t="s">
        <v>47</v>
      </c>
      <c r="H203" s="226" t="s">
        <v>963</v>
      </c>
      <c r="I203" s="226" t="s">
        <v>48</v>
      </c>
      <c r="J203" s="101" t="s">
        <v>2515</v>
      </c>
      <c r="K203" s="226" t="s">
        <v>1219</v>
      </c>
      <c r="L203" s="226" t="s">
        <v>755</v>
      </c>
      <c r="M203" s="227">
        <v>24</v>
      </c>
      <c r="N203" s="226" t="s">
        <v>1799</v>
      </c>
      <c r="O203" s="229">
        <v>18</v>
      </c>
      <c r="P203" s="225">
        <v>44187</v>
      </c>
      <c r="Q203" s="226"/>
      <c r="R203" s="226"/>
      <c r="S203" s="226" t="s">
        <v>49</v>
      </c>
      <c r="T203" s="226" t="s">
        <v>2334</v>
      </c>
      <c r="U203" s="226" t="s">
        <v>45</v>
      </c>
    </row>
    <row r="204" spans="1:21" ht="9.75" customHeight="1" x14ac:dyDescent="0.25">
      <c r="A204" s="226">
        <v>710</v>
      </c>
      <c r="B204" s="226" t="s">
        <v>1221</v>
      </c>
      <c r="C204" s="226" t="s">
        <v>579</v>
      </c>
      <c r="D204" s="226" t="s">
        <v>32</v>
      </c>
      <c r="E204" s="226" t="s">
        <v>2</v>
      </c>
      <c r="F204" s="226" t="s">
        <v>580</v>
      </c>
      <c r="G204" s="226" t="s">
        <v>43</v>
      </c>
      <c r="H204" s="226" t="s">
        <v>961</v>
      </c>
      <c r="I204" s="226" t="s">
        <v>48</v>
      </c>
      <c r="J204" s="101" t="s">
        <v>2515</v>
      </c>
      <c r="K204" s="226" t="s">
        <v>1219</v>
      </c>
      <c r="L204" s="226" t="s">
        <v>581</v>
      </c>
      <c r="M204" s="227">
        <v>7</v>
      </c>
      <c r="N204" s="226" t="s">
        <v>2408</v>
      </c>
      <c r="O204" s="229">
        <v>55</v>
      </c>
      <c r="P204" s="225">
        <v>44193</v>
      </c>
      <c r="Q204" s="226"/>
      <c r="R204" s="226"/>
      <c r="S204" s="226" t="s">
        <v>49</v>
      </c>
      <c r="T204" s="226" t="s">
        <v>2334</v>
      </c>
      <c r="U204" s="226" t="s">
        <v>2464</v>
      </c>
    </row>
    <row r="205" spans="1:21" ht="9.75" customHeight="1" x14ac:dyDescent="0.25">
      <c r="A205" s="226">
        <v>374</v>
      </c>
      <c r="B205" s="226" t="s">
        <v>433</v>
      </c>
      <c r="C205" s="226" t="s">
        <v>434</v>
      </c>
      <c r="D205" s="226" t="s">
        <v>32</v>
      </c>
      <c r="E205" s="226" t="s">
        <v>2</v>
      </c>
      <c r="F205" s="226" t="s">
        <v>435</v>
      </c>
      <c r="G205" s="226" t="s">
        <v>47</v>
      </c>
      <c r="H205" s="226" t="s">
        <v>961</v>
      </c>
      <c r="I205" s="226" t="s">
        <v>44</v>
      </c>
      <c r="J205" s="101" t="s">
        <v>2515</v>
      </c>
      <c r="K205" s="226" t="s">
        <v>1219</v>
      </c>
      <c r="L205" s="226" t="s">
        <v>436</v>
      </c>
      <c r="M205" s="227">
        <v>21</v>
      </c>
      <c r="N205" s="226" t="s">
        <v>2408</v>
      </c>
      <c r="O205" s="229">
        <v>69</v>
      </c>
      <c r="P205" s="225">
        <v>44193</v>
      </c>
      <c r="Q205" s="226"/>
      <c r="R205" s="226">
        <v>43850</v>
      </c>
      <c r="S205" s="226" t="s">
        <v>53</v>
      </c>
      <c r="T205" s="226" t="s">
        <v>67</v>
      </c>
      <c r="U205" s="226" t="s">
        <v>2465</v>
      </c>
    </row>
    <row r="206" spans="1:21" ht="9.75" customHeight="1" x14ac:dyDescent="0.25">
      <c r="A206" s="226">
        <v>1918</v>
      </c>
      <c r="B206" s="226" t="s">
        <v>1407</v>
      </c>
      <c r="C206" s="226" t="s">
        <v>1408</v>
      </c>
      <c r="D206" s="226" t="s">
        <v>32</v>
      </c>
      <c r="E206" s="226" t="s">
        <v>23</v>
      </c>
      <c r="F206" s="226" t="s">
        <v>23</v>
      </c>
      <c r="G206" s="226" t="s">
        <v>43</v>
      </c>
      <c r="H206" s="226" t="s">
        <v>960</v>
      </c>
      <c r="I206" s="226" t="s">
        <v>44</v>
      </c>
      <c r="J206" s="101" t="s">
        <v>2515</v>
      </c>
      <c r="K206" s="226" t="s">
        <v>1219</v>
      </c>
      <c r="L206" s="226" t="s">
        <v>791</v>
      </c>
      <c r="M206" s="227">
        <v>0</v>
      </c>
      <c r="N206" s="226" t="s">
        <v>2408</v>
      </c>
      <c r="O206" s="229">
        <v>35</v>
      </c>
      <c r="P206" s="225">
        <v>44193</v>
      </c>
      <c r="Q206" s="225"/>
      <c r="R206" s="226">
        <v>43847</v>
      </c>
      <c r="S206" s="226" t="s">
        <v>53</v>
      </c>
      <c r="T206" s="226" t="s">
        <v>96</v>
      </c>
      <c r="U206" s="226" t="s">
        <v>2216</v>
      </c>
    </row>
    <row r="207" spans="1:21" ht="9.75" customHeight="1" x14ac:dyDescent="0.25">
      <c r="A207" s="101">
        <v>1608</v>
      </c>
      <c r="B207" s="101" t="s">
        <v>2069</v>
      </c>
      <c r="C207" s="101" t="s">
        <v>1395</v>
      </c>
      <c r="D207" s="101" t="s">
        <v>32</v>
      </c>
      <c r="E207" s="101" t="s">
        <v>1215</v>
      </c>
      <c r="F207" s="101" t="s">
        <v>1395</v>
      </c>
      <c r="G207" s="101" t="s">
        <v>47</v>
      </c>
      <c r="H207" s="101" t="s">
        <v>961</v>
      </c>
      <c r="I207" s="101" t="s">
        <v>826</v>
      </c>
      <c r="J207" s="101"/>
      <c r="K207" s="101" t="s">
        <v>1228</v>
      </c>
      <c r="L207" s="101" t="s">
        <v>1690</v>
      </c>
      <c r="M207" s="101">
        <v>10</v>
      </c>
      <c r="N207" s="102" t="s">
        <v>1799</v>
      </c>
      <c r="O207" s="172">
        <v>25</v>
      </c>
      <c r="P207" s="103">
        <v>44193</v>
      </c>
      <c r="Q207" s="103"/>
      <c r="R207" s="103">
        <v>43671</v>
      </c>
      <c r="S207" s="101" t="s">
        <v>49</v>
      </c>
      <c r="T207" s="101" t="s">
        <v>1224</v>
      </c>
      <c r="U207" s="226" t="s">
        <v>2394</v>
      </c>
    </row>
    <row r="208" spans="1:21" ht="9.75" customHeight="1" x14ac:dyDescent="0.25">
      <c r="A208" s="226">
        <v>1625</v>
      </c>
      <c r="B208" s="226" t="s">
        <v>32</v>
      </c>
      <c r="C208" s="226" t="s">
        <v>733</v>
      </c>
      <c r="D208" s="226" t="s">
        <v>32</v>
      </c>
      <c r="E208" s="226" t="s">
        <v>19</v>
      </c>
      <c r="F208" s="226" t="s">
        <v>111</v>
      </c>
      <c r="G208" s="226" t="s">
        <v>47</v>
      </c>
      <c r="H208" s="226" t="s">
        <v>963</v>
      </c>
      <c r="I208" s="226" t="s">
        <v>168</v>
      </c>
      <c r="J208" s="101" t="s">
        <v>2515</v>
      </c>
      <c r="K208" s="226" t="s">
        <v>1219</v>
      </c>
      <c r="L208" s="226" t="s">
        <v>734</v>
      </c>
      <c r="M208" s="227">
        <v>0</v>
      </c>
      <c r="N208" s="226" t="s">
        <v>2097</v>
      </c>
      <c r="O208" s="229">
        <v>11</v>
      </c>
      <c r="P208" s="225">
        <v>44195</v>
      </c>
      <c r="Q208" s="226"/>
      <c r="R208" s="226">
        <v>43770</v>
      </c>
      <c r="S208" s="226" t="s">
        <v>53</v>
      </c>
      <c r="T208" s="226" t="s">
        <v>114</v>
      </c>
      <c r="U208" s="226" t="s">
        <v>673</v>
      </c>
    </row>
    <row r="209" spans="1:21" ht="9.75" customHeight="1" x14ac:dyDescent="0.25">
      <c r="A209" s="226">
        <v>1916</v>
      </c>
      <c r="B209" s="226" t="s">
        <v>1409</v>
      </c>
      <c r="C209" s="226" t="s">
        <v>1410</v>
      </c>
      <c r="D209" s="226" t="s">
        <v>32</v>
      </c>
      <c r="E209" s="226" t="s">
        <v>23</v>
      </c>
      <c r="F209" s="226" t="s">
        <v>23</v>
      </c>
      <c r="G209" s="226" t="s">
        <v>47</v>
      </c>
      <c r="H209" s="226" t="s">
        <v>960</v>
      </c>
      <c r="I209" s="226" t="s">
        <v>168</v>
      </c>
      <c r="J209" s="101" t="s">
        <v>2515</v>
      </c>
      <c r="K209" s="226" t="s">
        <v>1219</v>
      </c>
      <c r="L209" s="226" t="s">
        <v>953</v>
      </c>
      <c r="M209" s="227">
        <v>1</v>
      </c>
      <c r="N209" s="226" t="s">
        <v>2408</v>
      </c>
      <c r="O209" s="229">
        <v>90</v>
      </c>
      <c r="P209" s="225">
        <v>44195</v>
      </c>
      <c r="Q209" s="225"/>
      <c r="R209" s="226">
        <v>42755</v>
      </c>
      <c r="S209" s="226" t="s">
        <v>53</v>
      </c>
      <c r="T209" s="226" t="s">
        <v>67</v>
      </c>
      <c r="U209" s="226" t="s">
        <v>2468</v>
      </c>
    </row>
    <row r="210" spans="1:21" ht="9.75" customHeight="1" x14ac:dyDescent="0.25">
      <c r="A210" s="101">
        <v>986</v>
      </c>
      <c r="B210" s="101" t="s">
        <v>32</v>
      </c>
      <c r="C210" s="101" t="s">
        <v>943</v>
      </c>
      <c r="D210" s="101" t="s">
        <v>32</v>
      </c>
      <c r="E210" s="101" t="s">
        <v>159</v>
      </c>
      <c r="F210" s="101" t="s">
        <v>159</v>
      </c>
      <c r="G210" s="101" t="s">
        <v>47</v>
      </c>
      <c r="H210" s="101" t="s">
        <v>960</v>
      </c>
      <c r="I210" s="101" t="s">
        <v>826</v>
      </c>
      <c r="J210" s="101"/>
      <c r="K210" s="101" t="s">
        <v>1228</v>
      </c>
      <c r="L210" s="101" t="s">
        <v>1695</v>
      </c>
      <c r="M210" s="101">
        <v>10</v>
      </c>
      <c r="N210" s="102" t="s">
        <v>1799</v>
      </c>
      <c r="O210" s="172">
        <v>5</v>
      </c>
      <c r="P210" s="103">
        <v>44195</v>
      </c>
      <c r="Q210" s="103"/>
      <c r="R210" s="103">
        <v>43636</v>
      </c>
      <c r="S210" s="101" t="s">
        <v>53</v>
      </c>
      <c r="T210" s="101" t="s">
        <v>113</v>
      </c>
      <c r="U210" s="226" t="s">
        <v>32</v>
      </c>
    </row>
    <row r="211" spans="1:21" ht="9.75" customHeight="1" x14ac:dyDescent="0.25">
      <c r="A211" s="226">
        <v>1817</v>
      </c>
      <c r="B211" s="226" t="s">
        <v>1996</v>
      </c>
      <c r="C211" s="226" t="s">
        <v>1532</v>
      </c>
      <c r="D211" s="226" t="s">
        <v>32</v>
      </c>
      <c r="E211" s="226" t="s">
        <v>17</v>
      </c>
      <c r="F211" s="226" t="s">
        <v>1503</v>
      </c>
      <c r="G211" s="226" t="s">
        <v>47</v>
      </c>
      <c r="H211" s="226" t="s">
        <v>963</v>
      </c>
      <c r="I211" s="226" t="s">
        <v>48</v>
      </c>
      <c r="J211" s="101" t="s">
        <v>2515</v>
      </c>
      <c r="K211" s="226" t="s">
        <v>1228</v>
      </c>
      <c r="L211" s="226" t="s">
        <v>1533</v>
      </c>
      <c r="M211" s="227">
        <v>24</v>
      </c>
      <c r="N211" s="226" t="s">
        <v>1798</v>
      </c>
      <c r="O211" s="229">
        <v>55</v>
      </c>
      <c r="P211" s="225">
        <v>44210</v>
      </c>
      <c r="Q211" s="226"/>
      <c r="R211" s="225">
        <v>43683</v>
      </c>
      <c r="S211" s="226" t="s">
        <v>53</v>
      </c>
      <c r="T211" s="226" t="s">
        <v>113</v>
      </c>
      <c r="U211" s="226" t="s">
        <v>32</v>
      </c>
    </row>
    <row r="212" spans="1:21" ht="9.75" customHeight="1" x14ac:dyDescent="0.25">
      <c r="A212" s="101">
        <v>1481</v>
      </c>
      <c r="B212" s="101" t="s">
        <v>2482</v>
      </c>
      <c r="C212" s="101" t="s">
        <v>1658</v>
      </c>
      <c r="D212" s="101" t="s">
        <v>32</v>
      </c>
      <c r="E212" s="101" t="s">
        <v>16</v>
      </c>
      <c r="F212" s="101" t="s">
        <v>55</v>
      </c>
      <c r="G212" s="101" t="s">
        <v>47</v>
      </c>
      <c r="H212" s="101" t="s">
        <v>961</v>
      </c>
      <c r="I212" s="101" t="s">
        <v>826</v>
      </c>
      <c r="J212" s="101"/>
      <c r="K212" s="101" t="s">
        <v>1219</v>
      </c>
      <c r="L212" s="101" t="s">
        <v>1659</v>
      </c>
      <c r="M212" s="101">
        <v>10</v>
      </c>
      <c r="N212" s="102" t="s">
        <v>1798</v>
      </c>
      <c r="O212" s="172">
        <v>20</v>
      </c>
      <c r="P212" s="103">
        <v>44210</v>
      </c>
      <c r="Q212" s="103"/>
      <c r="R212" s="103"/>
      <c r="S212" s="101" t="s">
        <v>49</v>
      </c>
      <c r="T212" s="101" t="s">
        <v>2334</v>
      </c>
      <c r="U212" s="226" t="s">
        <v>32</v>
      </c>
    </row>
    <row r="213" spans="1:21" ht="9.75" customHeight="1" x14ac:dyDescent="0.25">
      <c r="A213" s="101">
        <v>1645</v>
      </c>
      <c r="B213" s="101" t="s">
        <v>1918</v>
      </c>
      <c r="C213" s="101" t="s">
        <v>8</v>
      </c>
      <c r="D213" s="101" t="s">
        <v>32</v>
      </c>
      <c r="E213" s="101" t="s">
        <v>8</v>
      </c>
      <c r="F213" s="101" t="s">
        <v>8</v>
      </c>
      <c r="G213" s="101" t="s">
        <v>47</v>
      </c>
      <c r="H213" s="101" t="s">
        <v>961</v>
      </c>
      <c r="I213" s="101" t="s">
        <v>826</v>
      </c>
      <c r="J213" s="101"/>
      <c r="K213" s="101" t="s">
        <v>1219</v>
      </c>
      <c r="L213" s="101" t="s">
        <v>915</v>
      </c>
      <c r="M213" s="101">
        <v>10</v>
      </c>
      <c r="N213" s="102" t="s">
        <v>1800</v>
      </c>
      <c r="O213" s="172">
        <v>7</v>
      </c>
      <c r="P213" s="103">
        <v>44211</v>
      </c>
      <c r="Q213" s="103"/>
      <c r="R213" s="103"/>
      <c r="S213" s="101" t="s">
        <v>49</v>
      </c>
      <c r="T213" s="101" t="s">
        <v>2334</v>
      </c>
      <c r="U213" s="226" t="s">
        <v>32</v>
      </c>
    </row>
    <row r="214" spans="1:21" ht="9.75" customHeight="1" x14ac:dyDescent="0.25">
      <c r="A214" s="226">
        <v>1405</v>
      </c>
      <c r="B214" s="226" t="s">
        <v>985</v>
      </c>
      <c r="C214" s="226" t="s">
        <v>603</v>
      </c>
      <c r="D214" s="226" t="s">
        <v>32</v>
      </c>
      <c r="E214" s="226" t="s">
        <v>159</v>
      </c>
      <c r="F214" s="226" t="s">
        <v>159</v>
      </c>
      <c r="G214" s="226" t="s">
        <v>47</v>
      </c>
      <c r="H214" s="226" t="s">
        <v>962</v>
      </c>
      <c r="I214" s="226" t="s">
        <v>44</v>
      </c>
      <c r="J214" s="101" t="s">
        <v>2515</v>
      </c>
      <c r="K214" s="226" t="s">
        <v>1219</v>
      </c>
      <c r="L214" s="226" t="s">
        <v>604</v>
      </c>
      <c r="M214" s="227">
        <v>24</v>
      </c>
      <c r="N214" s="226" t="s">
        <v>1799</v>
      </c>
      <c r="O214" s="229">
        <v>1</v>
      </c>
      <c r="P214" s="225">
        <v>44216</v>
      </c>
      <c r="Q214" s="226"/>
      <c r="R214" s="225">
        <v>43662</v>
      </c>
      <c r="S214" s="226" t="s">
        <v>53</v>
      </c>
      <c r="T214" s="226" t="s">
        <v>113</v>
      </c>
      <c r="U214" s="226" t="s">
        <v>2095</v>
      </c>
    </row>
    <row r="215" spans="1:21" ht="9.75" customHeight="1" x14ac:dyDescent="0.25">
      <c r="A215" s="226">
        <v>1312</v>
      </c>
      <c r="B215" s="226" t="s">
        <v>1457</v>
      </c>
      <c r="C215" s="226" t="s">
        <v>1458</v>
      </c>
      <c r="D215" s="226" t="s">
        <v>32</v>
      </c>
      <c r="E215" s="226" t="s">
        <v>17</v>
      </c>
      <c r="F215" s="226" t="s">
        <v>1459</v>
      </c>
      <c r="G215" s="226" t="s">
        <v>47</v>
      </c>
      <c r="H215" s="226" t="s">
        <v>962</v>
      </c>
      <c r="I215" s="226" t="s">
        <v>44</v>
      </c>
      <c r="J215" s="101" t="s">
        <v>2515</v>
      </c>
      <c r="K215" s="226" t="s">
        <v>1228</v>
      </c>
      <c r="L215" s="226" t="s">
        <v>1460</v>
      </c>
      <c r="M215" s="227">
        <v>24</v>
      </c>
      <c r="N215" s="226" t="s">
        <v>1798</v>
      </c>
      <c r="O215" s="229">
        <v>71</v>
      </c>
      <c r="P215" s="225">
        <v>44217</v>
      </c>
      <c r="Q215" s="226"/>
      <c r="R215" s="226">
        <v>43858</v>
      </c>
      <c r="S215" s="226" t="s">
        <v>53</v>
      </c>
      <c r="T215" s="226" t="s">
        <v>67</v>
      </c>
      <c r="U215" s="226" t="s">
        <v>32</v>
      </c>
    </row>
    <row r="216" spans="1:21" ht="9.75" customHeight="1" x14ac:dyDescent="0.25">
      <c r="A216" s="226">
        <v>1779</v>
      </c>
      <c r="B216" s="226" t="s">
        <v>32</v>
      </c>
      <c r="C216" s="226" t="s">
        <v>1483</v>
      </c>
      <c r="D216" s="226" t="s">
        <v>32</v>
      </c>
      <c r="E216" s="226" t="s">
        <v>17</v>
      </c>
      <c r="F216" s="226" t="s">
        <v>1459</v>
      </c>
      <c r="G216" s="226" t="s">
        <v>47</v>
      </c>
      <c r="H216" s="226" t="s">
        <v>963</v>
      </c>
      <c r="I216" s="226" t="s">
        <v>48</v>
      </c>
      <c r="J216" s="101" t="s">
        <v>2515</v>
      </c>
      <c r="K216" s="226" t="s">
        <v>1228</v>
      </c>
      <c r="L216" s="226" t="s">
        <v>1484</v>
      </c>
      <c r="M216" s="227">
        <v>24</v>
      </c>
      <c r="N216" s="226" t="s">
        <v>1798</v>
      </c>
      <c r="O216" s="229">
        <v>50</v>
      </c>
      <c r="P216" s="225">
        <v>44217</v>
      </c>
      <c r="Q216" s="226"/>
      <c r="R216" s="226"/>
      <c r="S216" s="226" t="s">
        <v>49</v>
      </c>
      <c r="T216" s="226" t="s">
        <v>1224</v>
      </c>
      <c r="U216" s="226" t="s">
        <v>32</v>
      </c>
    </row>
    <row r="217" spans="1:21" ht="9.75" customHeight="1" x14ac:dyDescent="0.25">
      <c r="A217" s="226">
        <v>1850</v>
      </c>
      <c r="B217" s="226" t="s">
        <v>2000</v>
      </c>
      <c r="C217" s="226" t="s">
        <v>1589</v>
      </c>
      <c r="D217" s="226" t="s">
        <v>32</v>
      </c>
      <c r="E217" s="226" t="s">
        <v>17</v>
      </c>
      <c r="F217" s="226" t="s">
        <v>59</v>
      </c>
      <c r="G217" s="226" t="s">
        <v>47</v>
      </c>
      <c r="H217" s="226" t="s">
        <v>963</v>
      </c>
      <c r="I217" s="226" t="s">
        <v>48</v>
      </c>
      <c r="J217" s="101" t="s">
        <v>2515</v>
      </c>
      <c r="K217" s="226" t="s">
        <v>1228</v>
      </c>
      <c r="L217" s="226" t="s">
        <v>1590</v>
      </c>
      <c r="M217" s="227">
        <v>24</v>
      </c>
      <c r="N217" s="226" t="s">
        <v>1798</v>
      </c>
      <c r="O217" s="229">
        <v>65</v>
      </c>
      <c r="P217" s="225">
        <v>44217</v>
      </c>
      <c r="Q217" s="226"/>
      <c r="R217" s="226"/>
      <c r="S217" s="226" t="s">
        <v>49</v>
      </c>
      <c r="T217" s="226" t="s">
        <v>2334</v>
      </c>
      <c r="U217" s="226" t="s">
        <v>2256</v>
      </c>
    </row>
    <row r="218" spans="1:21" ht="9.75" customHeight="1" x14ac:dyDescent="0.25">
      <c r="A218" s="226">
        <v>1774</v>
      </c>
      <c r="B218" s="226" t="s">
        <v>32</v>
      </c>
      <c r="C218" s="226" t="s">
        <v>1477</v>
      </c>
      <c r="D218" s="226" t="s">
        <v>32</v>
      </c>
      <c r="E218" s="226" t="s">
        <v>17</v>
      </c>
      <c r="F218" s="226" t="s">
        <v>1459</v>
      </c>
      <c r="G218" s="226" t="s">
        <v>47</v>
      </c>
      <c r="H218" s="226" t="s">
        <v>963</v>
      </c>
      <c r="I218" s="226" t="s">
        <v>44</v>
      </c>
      <c r="J218" s="101" t="s">
        <v>2515</v>
      </c>
      <c r="K218" s="226" t="s">
        <v>1228</v>
      </c>
      <c r="L218" s="226" t="s">
        <v>1478</v>
      </c>
      <c r="M218" s="227">
        <v>24</v>
      </c>
      <c r="N218" s="226" t="s">
        <v>1798</v>
      </c>
      <c r="O218" s="229">
        <v>35</v>
      </c>
      <c r="P218" s="225">
        <v>44220</v>
      </c>
      <c r="Q218" s="226"/>
      <c r="R218" s="225">
        <v>43397</v>
      </c>
      <c r="S218" s="226" t="s">
        <v>49</v>
      </c>
      <c r="T218" s="226" t="s">
        <v>2334</v>
      </c>
      <c r="U218" s="226" t="s">
        <v>2085</v>
      </c>
    </row>
    <row r="219" spans="1:21" ht="9.75" customHeight="1" x14ac:dyDescent="0.25">
      <c r="A219" s="226">
        <v>1764</v>
      </c>
      <c r="B219" s="226" t="s">
        <v>32</v>
      </c>
      <c r="C219" s="226" t="s">
        <v>1455</v>
      </c>
      <c r="D219" s="226" t="s">
        <v>32</v>
      </c>
      <c r="E219" s="226" t="s">
        <v>17</v>
      </c>
      <c r="F219" s="226" t="s">
        <v>1452</v>
      </c>
      <c r="G219" s="226" t="s">
        <v>47</v>
      </c>
      <c r="H219" s="226" t="s">
        <v>963</v>
      </c>
      <c r="I219" s="226" t="s">
        <v>48</v>
      </c>
      <c r="J219" s="101" t="s">
        <v>2515</v>
      </c>
      <c r="K219" s="226" t="s">
        <v>1228</v>
      </c>
      <c r="L219" s="226" t="s">
        <v>1456</v>
      </c>
      <c r="M219" s="227">
        <v>24</v>
      </c>
      <c r="N219" s="226" t="s">
        <v>1798</v>
      </c>
      <c r="O219" s="229">
        <v>70</v>
      </c>
      <c r="P219" s="225">
        <v>44224</v>
      </c>
      <c r="Q219" s="226"/>
      <c r="R219" s="226"/>
      <c r="S219" s="226" t="s">
        <v>49</v>
      </c>
      <c r="T219" s="226" t="s">
        <v>1224</v>
      </c>
      <c r="U219" s="226" t="s">
        <v>2469</v>
      </c>
    </row>
    <row r="220" spans="1:21" ht="9.75" customHeight="1" x14ac:dyDescent="0.25">
      <c r="A220" s="101">
        <v>1474</v>
      </c>
      <c r="B220" s="101" t="s">
        <v>1980</v>
      </c>
      <c r="C220" s="101" t="s">
        <v>1647</v>
      </c>
      <c r="D220" s="101" t="s">
        <v>32</v>
      </c>
      <c r="E220" s="101" t="s">
        <v>16</v>
      </c>
      <c r="F220" s="101" t="s">
        <v>55</v>
      </c>
      <c r="G220" s="101" t="s">
        <v>47</v>
      </c>
      <c r="H220" s="101" t="s">
        <v>961</v>
      </c>
      <c r="I220" s="101" t="s">
        <v>826</v>
      </c>
      <c r="J220" s="101"/>
      <c r="K220" s="101" t="s">
        <v>1219</v>
      </c>
      <c r="L220" s="101" t="s">
        <v>1648</v>
      </c>
      <c r="M220" s="101">
        <v>10</v>
      </c>
      <c r="N220" s="102" t="s">
        <v>1798</v>
      </c>
      <c r="O220" s="172">
        <v>40</v>
      </c>
      <c r="P220" s="103">
        <v>44227</v>
      </c>
      <c r="Q220" s="103"/>
      <c r="R220" s="103"/>
      <c r="S220" s="101" t="s">
        <v>49</v>
      </c>
      <c r="T220" s="101" t="s">
        <v>2334</v>
      </c>
      <c r="U220" s="226" t="s">
        <v>2375</v>
      </c>
    </row>
    <row r="221" spans="1:21" ht="9.75" customHeight="1" x14ac:dyDescent="0.25">
      <c r="A221" s="101">
        <v>1479</v>
      </c>
      <c r="B221" s="101" t="s">
        <v>1964</v>
      </c>
      <c r="C221" s="101" t="s">
        <v>1654</v>
      </c>
      <c r="D221" s="101" t="s">
        <v>32</v>
      </c>
      <c r="E221" s="101" t="s">
        <v>16</v>
      </c>
      <c r="F221" s="101" t="s">
        <v>55</v>
      </c>
      <c r="G221" s="101" t="s">
        <v>47</v>
      </c>
      <c r="H221" s="101" t="s">
        <v>961</v>
      </c>
      <c r="I221" s="101" t="s">
        <v>826</v>
      </c>
      <c r="J221" s="101"/>
      <c r="K221" s="101" t="s">
        <v>1228</v>
      </c>
      <c r="L221" s="101" t="s">
        <v>1655</v>
      </c>
      <c r="M221" s="101">
        <v>10</v>
      </c>
      <c r="N221" s="102" t="s">
        <v>1798</v>
      </c>
      <c r="O221" s="172">
        <v>20</v>
      </c>
      <c r="P221" s="103">
        <v>44227</v>
      </c>
      <c r="Q221" s="103"/>
      <c r="R221" s="103"/>
      <c r="S221" s="101" t="s">
        <v>49</v>
      </c>
      <c r="T221" s="101" t="s">
        <v>2334</v>
      </c>
      <c r="U221" s="226" t="s">
        <v>32</v>
      </c>
    </row>
    <row r="222" spans="1:21" ht="9.75" customHeight="1" x14ac:dyDescent="0.25">
      <c r="A222" s="101">
        <v>1715</v>
      </c>
      <c r="B222" s="101" t="s">
        <v>1197</v>
      </c>
      <c r="C222" s="101" t="s">
        <v>860</v>
      </c>
      <c r="D222" s="101" t="s">
        <v>860</v>
      </c>
      <c r="E222" s="101" t="s">
        <v>20</v>
      </c>
      <c r="F222" s="101" t="s">
        <v>20</v>
      </c>
      <c r="G222" s="101" t="s">
        <v>47</v>
      </c>
      <c r="H222" s="101" t="s">
        <v>961</v>
      </c>
      <c r="I222" s="101" t="s">
        <v>826</v>
      </c>
      <c r="J222" s="101"/>
      <c r="K222" s="101" t="s">
        <v>1219</v>
      </c>
      <c r="L222" s="101" t="s">
        <v>861</v>
      </c>
      <c r="M222" s="101">
        <v>10</v>
      </c>
      <c r="N222" s="102" t="s">
        <v>2097</v>
      </c>
      <c r="O222" s="172">
        <v>51</v>
      </c>
      <c r="P222" s="103">
        <v>44235</v>
      </c>
      <c r="Q222" s="103"/>
      <c r="R222" s="103"/>
      <c r="S222" s="101" t="s">
        <v>49</v>
      </c>
      <c r="T222" s="101" t="s">
        <v>1224</v>
      </c>
      <c r="U222" s="226" t="s">
        <v>2086</v>
      </c>
    </row>
    <row r="223" spans="1:21" ht="9.75" customHeight="1" x14ac:dyDescent="0.25">
      <c r="A223" s="226">
        <v>146</v>
      </c>
      <c r="B223" s="226" t="s">
        <v>242</v>
      </c>
      <c r="C223" s="226" t="s">
        <v>243</v>
      </c>
      <c r="D223" s="226" t="s">
        <v>243</v>
      </c>
      <c r="E223" s="226" t="s">
        <v>20</v>
      </c>
      <c r="F223" s="226" t="s">
        <v>130</v>
      </c>
      <c r="G223" s="226" t="s">
        <v>47</v>
      </c>
      <c r="H223" s="226" t="s">
        <v>960</v>
      </c>
      <c r="I223" s="226" t="s">
        <v>44</v>
      </c>
      <c r="J223" s="101" t="s">
        <v>2515</v>
      </c>
      <c r="K223" s="226" t="s">
        <v>1219</v>
      </c>
      <c r="L223" s="226" t="s">
        <v>244</v>
      </c>
      <c r="M223" s="227">
        <v>20</v>
      </c>
      <c r="N223" s="226" t="s">
        <v>2097</v>
      </c>
      <c r="O223" s="229">
        <v>98</v>
      </c>
      <c r="P223" s="225">
        <v>44237</v>
      </c>
      <c r="Q223" s="226"/>
      <c r="R223" s="225">
        <v>42826</v>
      </c>
      <c r="S223" s="226" t="s">
        <v>53</v>
      </c>
      <c r="T223" s="226" t="s">
        <v>137</v>
      </c>
      <c r="U223" s="226" t="s">
        <v>2470</v>
      </c>
    </row>
    <row r="224" spans="1:21" ht="9.75" customHeight="1" x14ac:dyDescent="0.25">
      <c r="A224" s="226">
        <v>1293</v>
      </c>
      <c r="B224" s="226" t="s">
        <v>972</v>
      </c>
      <c r="C224" s="226" t="s">
        <v>280</v>
      </c>
      <c r="D224" s="226" t="s">
        <v>280</v>
      </c>
      <c r="E224" s="226" t="s">
        <v>20</v>
      </c>
      <c r="F224" s="226" t="s">
        <v>130</v>
      </c>
      <c r="G224" s="226" t="s">
        <v>47</v>
      </c>
      <c r="H224" s="226" t="s">
        <v>962</v>
      </c>
      <c r="I224" s="226" t="s">
        <v>44</v>
      </c>
      <c r="J224" s="101" t="s">
        <v>2515</v>
      </c>
      <c r="K224" s="226" t="s">
        <v>1219</v>
      </c>
      <c r="L224" s="226" t="s">
        <v>281</v>
      </c>
      <c r="M224" s="227">
        <v>18</v>
      </c>
      <c r="N224" s="226" t="s">
        <v>2097</v>
      </c>
      <c r="O224" s="229">
        <v>50</v>
      </c>
      <c r="P224" s="225">
        <v>44237</v>
      </c>
      <c r="Q224" s="226"/>
      <c r="R224" s="225">
        <v>42770</v>
      </c>
      <c r="S224" s="226" t="s">
        <v>53</v>
      </c>
      <c r="T224" s="226" t="s">
        <v>137</v>
      </c>
      <c r="U224" s="226" t="s">
        <v>2105</v>
      </c>
    </row>
    <row r="225" spans="1:21" ht="9.75" customHeight="1" x14ac:dyDescent="0.25">
      <c r="A225" s="226">
        <v>644</v>
      </c>
      <c r="B225" s="226" t="s">
        <v>1448</v>
      </c>
      <c r="C225" s="226" t="s">
        <v>131</v>
      </c>
      <c r="D225" s="226" t="s">
        <v>131</v>
      </c>
      <c r="E225" s="226" t="s">
        <v>20</v>
      </c>
      <c r="F225" s="226" t="s">
        <v>88</v>
      </c>
      <c r="G225" s="226" t="s">
        <v>47</v>
      </c>
      <c r="H225" s="226" t="s">
        <v>961</v>
      </c>
      <c r="I225" s="226" t="s">
        <v>44</v>
      </c>
      <c r="J225" s="101" t="s">
        <v>2515</v>
      </c>
      <c r="K225" s="226" t="s">
        <v>1219</v>
      </c>
      <c r="L225" s="226" t="s">
        <v>1449</v>
      </c>
      <c r="M225" s="227">
        <v>24</v>
      </c>
      <c r="N225" s="226" t="s">
        <v>2097</v>
      </c>
      <c r="O225" s="229">
        <v>75</v>
      </c>
      <c r="P225" s="225">
        <v>44237</v>
      </c>
      <c r="Q225" s="226"/>
      <c r="R225" s="225">
        <v>42766</v>
      </c>
      <c r="S225" s="226" t="s">
        <v>53</v>
      </c>
      <c r="T225" s="226" t="s">
        <v>137</v>
      </c>
      <c r="U225" s="226" t="s">
        <v>32</v>
      </c>
    </row>
    <row r="226" spans="1:21" ht="9.75" customHeight="1" x14ac:dyDescent="0.25">
      <c r="A226" s="226">
        <v>1891</v>
      </c>
      <c r="B226" s="226" t="s">
        <v>1963</v>
      </c>
      <c r="C226" s="226" t="s">
        <v>1630</v>
      </c>
      <c r="D226" s="226" t="s">
        <v>32</v>
      </c>
      <c r="E226" s="226" t="s">
        <v>1213</v>
      </c>
      <c r="F226" s="226" t="s">
        <v>1631</v>
      </c>
      <c r="G226" s="226" t="s">
        <v>47</v>
      </c>
      <c r="H226" s="226" t="s">
        <v>963</v>
      </c>
      <c r="I226" s="226" t="s">
        <v>44</v>
      </c>
      <c r="J226" s="101" t="s">
        <v>2515</v>
      </c>
      <c r="K226" s="226" t="s">
        <v>1228</v>
      </c>
      <c r="L226" s="226" t="s">
        <v>1632</v>
      </c>
      <c r="M226" s="227">
        <v>9</v>
      </c>
      <c r="N226" s="226" t="s">
        <v>2097</v>
      </c>
      <c r="O226" s="229">
        <v>21</v>
      </c>
      <c r="P226" s="225">
        <v>44237</v>
      </c>
      <c r="Q226" s="226"/>
      <c r="R226" s="225">
        <v>43479</v>
      </c>
      <c r="S226" s="226" t="s">
        <v>53</v>
      </c>
      <c r="T226" s="226" t="s">
        <v>1220</v>
      </c>
      <c r="U226" s="226" t="s">
        <v>2471</v>
      </c>
    </row>
    <row r="227" spans="1:21" ht="9.75" customHeight="1" x14ac:dyDescent="0.25">
      <c r="A227" s="101">
        <v>991</v>
      </c>
      <c r="B227" s="101" t="s">
        <v>1194</v>
      </c>
      <c r="C227" s="101" t="s">
        <v>840</v>
      </c>
      <c r="D227" s="101" t="s">
        <v>840</v>
      </c>
      <c r="E227" s="101" t="s">
        <v>20</v>
      </c>
      <c r="F227" s="101" t="s">
        <v>20</v>
      </c>
      <c r="G227" s="101" t="s">
        <v>47</v>
      </c>
      <c r="H227" s="101" t="s">
        <v>960</v>
      </c>
      <c r="I227" s="101" t="s">
        <v>826</v>
      </c>
      <c r="J227" s="101"/>
      <c r="K227" s="101" t="s">
        <v>1219</v>
      </c>
      <c r="L227" s="101" t="s">
        <v>841</v>
      </c>
      <c r="M227" s="101">
        <v>10</v>
      </c>
      <c r="N227" s="102" t="s">
        <v>2097</v>
      </c>
      <c r="O227" s="172">
        <v>81</v>
      </c>
      <c r="P227" s="103">
        <v>44237</v>
      </c>
      <c r="Q227" s="103"/>
      <c r="R227" s="103">
        <v>43722</v>
      </c>
      <c r="S227" s="101" t="s">
        <v>53</v>
      </c>
      <c r="T227" s="101" t="s">
        <v>50</v>
      </c>
      <c r="U227" s="226" t="s">
        <v>2138</v>
      </c>
    </row>
    <row r="228" spans="1:21" ht="9.75" customHeight="1" x14ac:dyDescent="0.25">
      <c r="A228" s="101">
        <v>993</v>
      </c>
      <c r="B228" s="101" t="s">
        <v>1196</v>
      </c>
      <c r="C228" s="101" t="s">
        <v>831</v>
      </c>
      <c r="D228" s="101" t="s">
        <v>831</v>
      </c>
      <c r="E228" s="101" t="s">
        <v>20</v>
      </c>
      <c r="F228" s="101" t="s">
        <v>20</v>
      </c>
      <c r="G228" s="101" t="s">
        <v>47</v>
      </c>
      <c r="H228" s="101" t="s">
        <v>960</v>
      </c>
      <c r="I228" s="101" t="s">
        <v>826</v>
      </c>
      <c r="J228" s="101"/>
      <c r="K228" s="101" t="s">
        <v>1219</v>
      </c>
      <c r="L228" s="101" t="s">
        <v>832</v>
      </c>
      <c r="M228" s="101">
        <v>10</v>
      </c>
      <c r="N228" s="102" t="s">
        <v>2097</v>
      </c>
      <c r="O228" s="172">
        <v>57</v>
      </c>
      <c r="P228" s="103">
        <v>44237</v>
      </c>
      <c r="Q228" s="103"/>
      <c r="R228" s="103"/>
      <c r="S228" s="101" t="s">
        <v>49</v>
      </c>
      <c r="T228" s="101" t="s">
        <v>2334</v>
      </c>
      <c r="U228" s="226" t="s">
        <v>2376</v>
      </c>
    </row>
    <row r="229" spans="1:21" ht="9.75" customHeight="1" x14ac:dyDescent="0.25">
      <c r="A229" s="101">
        <v>1728</v>
      </c>
      <c r="B229" s="101" t="s">
        <v>1199</v>
      </c>
      <c r="C229" s="101" t="s">
        <v>864</v>
      </c>
      <c r="D229" s="101" t="s">
        <v>864</v>
      </c>
      <c r="E229" s="101" t="s">
        <v>20</v>
      </c>
      <c r="F229" s="101" t="s">
        <v>20</v>
      </c>
      <c r="G229" s="101" t="s">
        <v>47</v>
      </c>
      <c r="H229" s="101" t="s">
        <v>961</v>
      </c>
      <c r="I229" s="101" t="s">
        <v>826</v>
      </c>
      <c r="J229" s="101"/>
      <c r="K229" s="101" t="s">
        <v>1219</v>
      </c>
      <c r="L229" s="101" t="s">
        <v>865</v>
      </c>
      <c r="M229" s="101">
        <v>10</v>
      </c>
      <c r="N229" s="102" t="s">
        <v>2097</v>
      </c>
      <c r="O229" s="172">
        <v>32</v>
      </c>
      <c r="P229" s="103">
        <v>44237</v>
      </c>
      <c r="Q229" s="103"/>
      <c r="R229" s="103">
        <v>43748</v>
      </c>
      <c r="S229" s="101" t="s">
        <v>53</v>
      </c>
      <c r="T229" s="101" t="s">
        <v>67</v>
      </c>
      <c r="U229" s="226" t="s">
        <v>32</v>
      </c>
    </row>
    <row r="230" spans="1:21" ht="9.75" customHeight="1" x14ac:dyDescent="0.25">
      <c r="A230" s="101">
        <v>1468</v>
      </c>
      <c r="B230" s="101" t="s">
        <v>32</v>
      </c>
      <c r="C230" s="101" t="s">
        <v>1924</v>
      </c>
      <c r="D230" s="101" t="s">
        <v>32</v>
      </c>
      <c r="E230" s="101" t="s">
        <v>1213</v>
      </c>
      <c r="F230" s="101" t="s">
        <v>1628</v>
      </c>
      <c r="G230" s="101" t="s">
        <v>47</v>
      </c>
      <c r="H230" s="101" t="s">
        <v>961</v>
      </c>
      <c r="I230" s="101" t="s">
        <v>826</v>
      </c>
      <c r="J230" s="101"/>
      <c r="K230" s="101" t="s">
        <v>1219</v>
      </c>
      <c r="L230" s="101" t="s">
        <v>1641</v>
      </c>
      <c r="M230" s="101">
        <v>10</v>
      </c>
      <c r="N230" s="102" t="s">
        <v>2097</v>
      </c>
      <c r="O230" s="172">
        <v>1</v>
      </c>
      <c r="P230" s="103">
        <v>44237</v>
      </c>
      <c r="Q230" s="103"/>
      <c r="R230" s="103"/>
      <c r="S230" s="101" t="s">
        <v>1222</v>
      </c>
      <c r="T230" s="101" t="s">
        <v>1903</v>
      </c>
      <c r="U230" s="226" t="s">
        <v>32</v>
      </c>
    </row>
    <row r="231" spans="1:21" ht="9.75" customHeight="1" x14ac:dyDescent="0.25">
      <c r="A231" s="226">
        <v>1459</v>
      </c>
      <c r="B231" s="226" t="s">
        <v>1013</v>
      </c>
      <c r="C231" s="226" t="s">
        <v>186</v>
      </c>
      <c r="D231" s="226" t="s">
        <v>186</v>
      </c>
      <c r="E231" s="226" t="s">
        <v>18</v>
      </c>
      <c r="F231" s="226" t="s">
        <v>18</v>
      </c>
      <c r="G231" s="226" t="s">
        <v>47</v>
      </c>
      <c r="H231" s="226" t="s">
        <v>963</v>
      </c>
      <c r="I231" s="226" t="s">
        <v>187</v>
      </c>
      <c r="J231" s="101" t="s">
        <v>2515</v>
      </c>
      <c r="K231" s="226" t="s">
        <v>1219</v>
      </c>
      <c r="L231" s="226" t="s">
        <v>417</v>
      </c>
      <c r="M231" s="227">
        <v>20</v>
      </c>
      <c r="N231" s="226" t="s">
        <v>2097</v>
      </c>
      <c r="O231" s="229">
        <v>20</v>
      </c>
      <c r="P231" s="225">
        <v>44239</v>
      </c>
      <c r="Q231" s="226"/>
      <c r="R231" s="226"/>
      <c r="S231" s="226" t="s">
        <v>49</v>
      </c>
      <c r="T231" s="226" t="s">
        <v>2334</v>
      </c>
      <c r="U231" s="226" t="s">
        <v>32</v>
      </c>
    </row>
    <row r="232" spans="1:21" ht="9.75" customHeight="1" x14ac:dyDescent="0.25">
      <c r="A232" s="226">
        <v>1044</v>
      </c>
      <c r="B232" s="226" t="s">
        <v>1014</v>
      </c>
      <c r="C232" s="226" t="s">
        <v>418</v>
      </c>
      <c r="D232" s="226" t="s">
        <v>32</v>
      </c>
      <c r="E232" s="226" t="s">
        <v>18</v>
      </c>
      <c r="F232" s="226" t="s">
        <v>270</v>
      </c>
      <c r="G232" s="226" t="s">
        <v>47</v>
      </c>
      <c r="H232" s="226" t="s">
        <v>962</v>
      </c>
      <c r="I232" s="226" t="s">
        <v>44</v>
      </c>
      <c r="J232" s="101" t="s">
        <v>2515</v>
      </c>
      <c r="K232" s="226" t="s">
        <v>1219</v>
      </c>
      <c r="L232" s="226" t="s">
        <v>419</v>
      </c>
      <c r="M232" s="227">
        <v>12</v>
      </c>
      <c r="N232" s="226" t="s">
        <v>2097</v>
      </c>
      <c r="O232" s="229">
        <v>25</v>
      </c>
      <c r="P232" s="225">
        <v>44239</v>
      </c>
      <c r="Q232" s="225"/>
      <c r="R232" s="226"/>
      <c r="S232" s="226" t="s">
        <v>49</v>
      </c>
      <c r="T232" s="226" t="s">
        <v>2334</v>
      </c>
      <c r="U232" s="226" t="s">
        <v>2377</v>
      </c>
    </row>
    <row r="233" spans="1:21" ht="9.75" customHeight="1" x14ac:dyDescent="0.25">
      <c r="A233" s="226">
        <v>776</v>
      </c>
      <c r="B233" s="226" t="s">
        <v>1377</v>
      </c>
      <c r="C233" s="226" t="s">
        <v>1378</v>
      </c>
      <c r="D233" s="226" t="s">
        <v>32</v>
      </c>
      <c r="E233" s="226" t="s">
        <v>1215</v>
      </c>
      <c r="F233" s="226" t="s">
        <v>1379</v>
      </c>
      <c r="G233" s="226" t="s">
        <v>43</v>
      </c>
      <c r="H233" s="226" t="s">
        <v>961</v>
      </c>
      <c r="I233" s="226" t="s">
        <v>48</v>
      </c>
      <c r="J233" s="101" t="s">
        <v>2515</v>
      </c>
      <c r="K233" s="226" t="s">
        <v>1228</v>
      </c>
      <c r="L233" s="226" t="s">
        <v>1380</v>
      </c>
      <c r="M233" s="227">
        <v>3</v>
      </c>
      <c r="N233" s="226" t="s">
        <v>1799</v>
      </c>
      <c r="O233" s="229">
        <v>40</v>
      </c>
      <c r="P233" s="225">
        <v>44242</v>
      </c>
      <c r="Q233" s="226"/>
      <c r="R233" s="226">
        <v>43706</v>
      </c>
      <c r="S233" s="226" t="s">
        <v>53</v>
      </c>
      <c r="T233" s="226" t="s">
        <v>137</v>
      </c>
      <c r="U233" s="226" t="s">
        <v>2166</v>
      </c>
    </row>
    <row r="234" spans="1:21" ht="9.75" customHeight="1" x14ac:dyDescent="0.25">
      <c r="A234" s="226">
        <v>777</v>
      </c>
      <c r="B234" s="226" t="s">
        <v>1381</v>
      </c>
      <c r="C234" s="226" t="s">
        <v>171</v>
      </c>
      <c r="D234" s="226" t="s">
        <v>32</v>
      </c>
      <c r="E234" s="226" t="s">
        <v>1215</v>
      </c>
      <c r="F234" s="226" t="s">
        <v>1379</v>
      </c>
      <c r="G234" s="226" t="s">
        <v>43</v>
      </c>
      <c r="H234" s="226" t="s">
        <v>961</v>
      </c>
      <c r="I234" s="226" t="s">
        <v>48</v>
      </c>
      <c r="J234" s="101" t="s">
        <v>2515</v>
      </c>
      <c r="K234" s="226" t="s">
        <v>1228</v>
      </c>
      <c r="L234" s="226" t="s">
        <v>1382</v>
      </c>
      <c r="M234" s="227">
        <v>2</v>
      </c>
      <c r="N234" s="226" t="s">
        <v>1799</v>
      </c>
      <c r="O234" s="229">
        <v>20</v>
      </c>
      <c r="P234" s="225">
        <v>44242</v>
      </c>
      <c r="Q234" s="226"/>
      <c r="R234" s="225">
        <v>43695</v>
      </c>
      <c r="S234" s="226" t="s">
        <v>53</v>
      </c>
      <c r="T234" s="226" t="s">
        <v>137</v>
      </c>
      <c r="U234" s="226" t="s">
        <v>32</v>
      </c>
    </row>
    <row r="235" spans="1:21" ht="9.75" customHeight="1" x14ac:dyDescent="0.25">
      <c r="A235" s="226">
        <v>1827</v>
      </c>
      <c r="B235" s="226" t="s">
        <v>2221</v>
      </c>
      <c r="C235" s="226" t="s">
        <v>1851</v>
      </c>
      <c r="D235" s="226" t="s">
        <v>32</v>
      </c>
      <c r="E235" s="226" t="s">
        <v>17</v>
      </c>
      <c r="F235" s="226" t="s">
        <v>59</v>
      </c>
      <c r="G235" s="226" t="s">
        <v>47</v>
      </c>
      <c r="H235" s="226" t="s">
        <v>963</v>
      </c>
      <c r="I235" s="226" t="s">
        <v>44</v>
      </c>
      <c r="J235" s="101" t="s">
        <v>2515</v>
      </c>
      <c r="K235" s="226" t="s">
        <v>1228</v>
      </c>
      <c r="L235" s="226" t="s">
        <v>1852</v>
      </c>
      <c r="M235" s="227">
        <v>24</v>
      </c>
      <c r="N235" s="226" t="s">
        <v>1798</v>
      </c>
      <c r="O235" s="229">
        <v>30</v>
      </c>
      <c r="P235" s="225">
        <v>44242</v>
      </c>
      <c r="Q235" s="226"/>
      <c r="R235" s="226"/>
      <c r="S235" s="226" t="s">
        <v>49</v>
      </c>
      <c r="T235" s="226" t="s">
        <v>2334</v>
      </c>
      <c r="U235" s="226" t="s">
        <v>32</v>
      </c>
    </row>
    <row r="236" spans="1:21" ht="9.75" customHeight="1" x14ac:dyDescent="0.25">
      <c r="A236" s="226">
        <v>1322</v>
      </c>
      <c r="B236" s="226" t="s">
        <v>1466</v>
      </c>
      <c r="C236" s="226" t="s">
        <v>1467</v>
      </c>
      <c r="D236" s="226" t="s">
        <v>32</v>
      </c>
      <c r="E236" s="226" t="s">
        <v>17</v>
      </c>
      <c r="F236" s="226" t="s">
        <v>1459</v>
      </c>
      <c r="G236" s="226" t="s">
        <v>47</v>
      </c>
      <c r="H236" s="226" t="s">
        <v>962</v>
      </c>
      <c r="I236" s="226" t="s">
        <v>48</v>
      </c>
      <c r="J236" s="101" t="s">
        <v>2515</v>
      </c>
      <c r="K236" s="226" t="s">
        <v>1228</v>
      </c>
      <c r="L236" s="226" t="s">
        <v>1468</v>
      </c>
      <c r="M236" s="227">
        <v>24</v>
      </c>
      <c r="N236" s="226" t="s">
        <v>1798</v>
      </c>
      <c r="O236" s="229">
        <v>60</v>
      </c>
      <c r="P236" s="225">
        <v>44243</v>
      </c>
      <c r="Q236" s="226"/>
      <c r="R236" s="225">
        <v>43657</v>
      </c>
      <c r="S236" s="226" t="s">
        <v>53</v>
      </c>
      <c r="T236" s="226" t="s">
        <v>67</v>
      </c>
      <c r="U236" s="226" t="s">
        <v>2257</v>
      </c>
    </row>
    <row r="237" spans="1:21" ht="9.75" customHeight="1" x14ac:dyDescent="0.25">
      <c r="A237" s="226">
        <v>1682</v>
      </c>
      <c r="B237" s="226" t="s">
        <v>2218</v>
      </c>
      <c r="C237" s="226" t="s">
        <v>1491</v>
      </c>
      <c r="D237" s="226" t="s">
        <v>32</v>
      </c>
      <c r="E237" s="226" t="s">
        <v>17</v>
      </c>
      <c r="F237" s="226" t="s">
        <v>1488</v>
      </c>
      <c r="G237" s="226" t="s">
        <v>47</v>
      </c>
      <c r="H237" s="226" t="s">
        <v>963</v>
      </c>
      <c r="I237" s="226" t="s">
        <v>44</v>
      </c>
      <c r="J237" s="101" t="s">
        <v>2515</v>
      </c>
      <c r="K237" s="226" t="s">
        <v>1219</v>
      </c>
      <c r="L237" s="226" t="s">
        <v>788</v>
      </c>
      <c r="M237" s="227">
        <v>7</v>
      </c>
      <c r="N237" s="226" t="s">
        <v>1798</v>
      </c>
      <c r="O237" s="229">
        <v>6</v>
      </c>
      <c r="P237" s="225">
        <v>44244</v>
      </c>
      <c r="Q237" s="226"/>
      <c r="R237" s="225">
        <v>43710</v>
      </c>
      <c r="S237" s="226" t="s">
        <v>49</v>
      </c>
      <c r="T237" s="226" t="s">
        <v>2334</v>
      </c>
      <c r="U237" s="226" t="s">
        <v>2217</v>
      </c>
    </row>
    <row r="238" spans="1:21" ht="9.75" customHeight="1" x14ac:dyDescent="0.25">
      <c r="A238" s="226">
        <v>1830</v>
      </c>
      <c r="B238" s="226" t="s">
        <v>2050</v>
      </c>
      <c r="C238" s="226" t="s">
        <v>1553</v>
      </c>
      <c r="D238" s="226" t="s">
        <v>32</v>
      </c>
      <c r="E238" s="226" t="s">
        <v>17</v>
      </c>
      <c r="F238" s="226" t="s">
        <v>59</v>
      </c>
      <c r="G238" s="226" t="s">
        <v>47</v>
      </c>
      <c r="H238" s="226" t="s">
        <v>963</v>
      </c>
      <c r="I238" s="226" t="s">
        <v>44</v>
      </c>
      <c r="J238" s="101" t="s">
        <v>2515</v>
      </c>
      <c r="K238" s="226" t="s">
        <v>1228</v>
      </c>
      <c r="L238" s="226" t="s">
        <v>1554</v>
      </c>
      <c r="M238" s="227">
        <v>24</v>
      </c>
      <c r="N238" s="226" t="s">
        <v>1798</v>
      </c>
      <c r="O238" s="229">
        <v>40</v>
      </c>
      <c r="P238" s="225">
        <v>44244</v>
      </c>
      <c r="Q238" s="226"/>
      <c r="R238" s="226"/>
      <c r="S238" s="226" t="s">
        <v>49</v>
      </c>
      <c r="T238" s="226" t="s">
        <v>2334</v>
      </c>
      <c r="U238" s="226" t="s">
        <v>2395</v>
      </c>
    </row>
    <row r="239" spans="1:21" ht="9.75" customHeight="1" x14ac:dyDescent="0.25">
      <c r="A239" s="226">
        <v>1053</v>
      </c>
      <c r="B239" s="226" t="s">
        <v>1017</v>
      </c>
      <c r="C239" s="226" t="s">
        <v>614</v>
      </c>
      <c r="D239" s="226" t="s">
        <v>32</v>
      </c>
      <c r="E239" s="226" t="s">
        <v>16</v>
      </c>
      <c r="F239" s="226" t="s">
        <v>55</v>
      </c>
      <c r="G239" s="226" t="s">
        <v>47</v>
      </c>
      <c r="H239" s="226" t="s">
        <v>962</v>
      </c>
      <c r="I239" s="226" t="s">
        <v>63</v>
      </c>
      <c r="J239" s="101" t="s">
        <v>2515</v>
      </c>
      <c r="K239" s="226" t="s">
        <v>1219</v>
      </c>
      <c r="L239" s="226" t="s">
        <v>615</v>
      </c>
      <c r="M239" s="227">
        <v>20</v>
      </c>
      <c r="N239" s="226" t="s">
        <v>1798</v>
      </c>
      <c r="O239" s="229">
        <v>50</v>
      </c>
      <c r="P239" s="225">
        <v>44245</v>
      </c>
      <c r="Q239" s="226"/>
      <c r="R239" s="225"/>
      <c r="S239" s="226" t="s">
        <v>49</v>
      </c>
      <c r="T239" s="226" t="s">
        <v>1224</v>
      </c>
      <c r="U239" s="226" t="s">
        <v>2300</v>
      </c>
    </row>
    <row r="240" spans="1:21" ht="9.75" customHeight="1" x14ac:dyDescent="0.25">
      <c r="A240" s="226">
        <v>525</v>
      </c>
      <c r="B240" s="226" t="s">
        <v>507</v>
      </c>
      <c r="C240" s="226" t="s">
        <v>508</v>
      </c>
      <c r="D240" s="226" t="s">
        <v>32</v>
      </c>
      <c r="E240" s="226" t="s">
        <v>6</v>
      </c>
      <c r="F240" s="226" t="s">
        <v>6</v>
      </c>
      <c r="G240" s="226" t="s">
        <v>43</v>
      </c>
      <c r="H240" s="226" t="s">
        <v>961</v>
      </c>
      <c r="I240" s="226" t="s">
        <v>44</v>
      </c>
      <c r="J240" s="101" t="s">
        <v>2515</v>
      </c>
      <c r="K240" s="226" t="s">
        <v>1219</v>
      </c>
      <c r="L240" s="226" t="s">
        <v>509</v>
      </c>
      <c r="M240" s="227">
        <v>6</v>
      </c>
      <c r="N240" s="226" t="s">
        <v>1800</v>
      </c>
      <c r="O240" s="229">
        <v>33</v>
      </c>
      <c r="P240" s="225">
        <v>44245</v>
      </c>
      <c r="Q240" s="226"/>
      <c r="R240" s="226"/>
      <c r="S240" s="226" t="s">
        <v>49</v>
      </c>
      <c r="T240" s="226" t="s">
        <v>2334</v>
      </c>
      <c r="U240" s="226" t="s">
        <v>2301</v>
      </c>
    </row>
    <row r="241" spans="1:21" ht="9.75" customHeight="1" x14ac:dyDescent="0.25">
      <c r="A241" s="101">
        <v>1733</v>
      </c>
      <c r="B241" s="101" t="s">
        <v>32</v>
      </c>
      <c r="C241" s="101" t="s">
        <v>932</v>
      </c>
      <c r="D241" s="101" t="s">
        <v>32</v>
      </c>
      <c r="E241" s="101" t="s">
        <v>20</v>
      </c>
      <c r="F241" s="101" t="s">
        <v>20</v>
      </c>
      <c r="G241" s="101" t="s">
        <v>47</v>
      </c>
      <c r="H241" s="101" t="s">
        <v>961</v>
      </c>
      <c r="I241" s="101" t="s">
        <v>826</v>
      </c>
      <c r="J241" s="101"/>
      <c r="K241" s="101" t="s">
        <v>1219</v>
      </c>
      <c r="L241" s="101" t="s">
        <v>933</v>
      </c>
      <c r="M241" s="101">
        <v>10</v>
      </c>
      <c r="N241" s="102" t="s">
        <v>2097</v>
      </c>
      <c r="O241" s="172">
        <v>10</v>
      </c>
      <c r="P241" s="103">
        <v>44246</v>
      </c>
      <c r="Q241" s="103"/>
      <c r="R241" s="103">
        <v>43808</v>
      </c>
      <c r="S241" s="101" t="s">
        <v>53</v>
      </c>
      <c r="T241" s="101" t="s">
        <v>96</v>
      </c>
      <c r="U241" s="226" t="s">
        <v>32</v>
      </c>
    </row>
    <row r="242" spans="1:21" ht="9.75" customHeight="1" x14ac:dyDescent="0.25">
      <c r="A242" s="101">
        <v>1734</v>
      </c>
      <c r="B242" s="101" t="s">
        <v>1921</v>
      </c>
      <c r="C242" s="101" t="s">
        <v>934</v>
      </c>
      <c r="D242" s="101" t="s">
        <v>32</v>
      </c>
      <c r="E242" s="101" t="s">
        <v>20</v>
      </c>
      <c r="F242" s="101" t="s">
        <v>20</v>
      </c>
      <c r="G242" s="101" t="s">
        <v>47</v>
      </c>
      <c r="H242" s="101" t="s">
        <v>961</v>
      </c>
      <c r="I242" s="101" t="s">
        <v>826</v>
      </c>
      <c r="J242" s="101"/>
      <c r="K242" s="101" t="s">
        <v>1219</v>
      </c>
      <c r="L242" s="101" t="s">
        <v>935</v>
      </c>
      <c r="M242" s="101">
        <v>10</v>
      </c>
      <c r="N242" s="102" t="s">
        <v>2097</v>
      </c>
      <c r="O242" s="172">
        <v>8</v>
      </c>
      <c r="P242" s="103">
        <v>44246</v>
      </c>
      <c r="Q242" s="103"/>
      <c r="R242" s="103"/>
      <c r="S242" s="101" t="s">
        <v>49</v>
      </c>
      <c r="T242" s="101" t="s">
        <v>2334</v>
      </c>
      <c r="U242" s="226" t="s">
        <v>32</v>
      </c>
    </row>
    <row r="243" spans="1:21" ht="9.75" customHeight="1" x14ac:dyDescent="0.25">
      <c r="A243" s="226">
        <v>1622</v>
      </c>
      <c r="B243" s="226" t="s">
        <v>1069</v>
      </c>
      <c r="C243" s="226" t="s">
        <v>539</v>
      </c>
      <c r="D243" s="226" t="s">
        <v>32</v>
      </c>
      <c r="E243" s="226" t="s">
        <v>19</v>
      </c>
      <c r="F243" s="226" t="s">
        <v>253</v>
      </c>
      <c r="G243" s="226" t="s">
        <v>47</v>
      </c>
      <c r="H243" s="226" t="s">
        <v>963</v>
      </c>
      <c r="I243" s="226" t="s">
        <v>48</v>
      </c>
      <c r="J243" s="101" t="s">
        <v>2515</v>
      </c>
      <c r="K243" s="226" t="s">
        <v>1219</v>
      </c>
      <c r="L243" s="226" t="s">
        <v>540</v>
      </c>
      <c r="M243" s="227">
        <v>6</v>
      </c>
      <c r="N243" s="226" t="s">
        <v>2097</v>
      </c>
      <c r="O243" s="229">
        <v>16</v>
      </c>
      <c r="P243" s="225">
        <v>44249</v>
      </c>
      <c r="Q243" s="226"/>
      <c r="R243" s="225">
        <v>43799</v>
      </c>
      <c r="S243" s="226" t="s">
        <v>53</v>
      </c>
      <c r="T243" s="226" t="s">
        <v>1225</v>
      </c>
      <c r="U243" s="226" t="s">
        <v>32</v>
      </c>
    </row>
    <row r="244" spans="1:21" ht="9.75" customHeight="1" x14ac:dyDescent="0.25">
      <c r="A244" s="226">
        <v>1385</v>
      </c>
      <c r="B244" s="226" t="s">
        <v>981</v>
      </c>
      <c r="C244" s="226" t="s">
        <v>441</v>
      </c>
      <c r="D244" s="226" t="s">
        <v>32</v>
      </c>
      <c r="E244" s="226" t="s">
        <v>17</v>
      </c>
      <c r="F244" s="226" t="s">
        <v>59</v>
      </c>
      <c r="G244" s="226" t="s">
        <v>47</v>
      </c>
      <c r="H244" s="226" t="s">
        <v>962</v>
      </c>
      <c r="I244" s="226" t="s">
        <v>44</v>
      </c>
      <c r="J244" s="101" t="s">
        <v>2515</v>
      </c>
      <c r="K244" s="226" t="s">
        <v>1219</v>
      </c>
      <c r="L244" s="226" t="s">
        <v>1545</v>
      </c>
      <c r="M244" s="227">
        <v>24</v>
      </c>
      <c r="N244" s="226" t="s">
        <v>1798</v>
      </c>
      <c r="O244" s="229">
        <v>35</v>
      </c>
      <c r="P244" s="225">
        <v>44251</v>
      </c>
      <c r="Q244" s="226"/>
      <c r="R244" s="226"/>
      <c r="S244" s="226" t="s">
        <v>49</v>
      </c>
      <c r="T244" s="226" t="s">
        <v>2334</v>
      </c>
      <c r="U244" s="226" t="s">
        <v>2025</v>
      </c>
    </row>
    <row r="245" spans="1:21" ht="9.75" customHeight="1" x14ac:dyDescent="0.25">
      <c r="A245" s="226">
        <v>1831</v>
      </c>
      <c r="B245" s="226" t="s">
        <v>2397</v>
      </c>
      <c r="C245" s="226" t="s">
        <v>1555</v>
      </c>
      <c r="D245" s="226" t="s">
        <v>32</v>
      </c>
      <c r="E245" s="226" t="s">
        <v>17</v>
      </c>
      <c r="F245" s="226" t="s">
        <v>59</v>
      </c>
      <c r="G245" s="226" t="s">
        <v>47</v>
      </c>
      <c r="H245" s="226" t="s">
        <v>963</v>
      </c>
      <c r="I245" s="226" t="s">
        <v>44</v>
      </c>
      <c r="J245" s="101" t="s">
        <v>2515</v>
      </c>
      <c r="K245" s="226" t="s">
        <v>1228</v>
      </c>
      <c r="L245" s="226" t="s">
        <v>1556</v>
      </c>
      <c r="M245" s="227">
        <v>24</v>
      </c>
      <c r="N245" s="226" t="s">
        <v>1798</v>
      </c>
      <c r="O245" s="229">
        <v>70</v>
      </c>
      <c r="P245" s="225">
        <v>44252</v>
      </c>
      <c r="Q245" s="226"/>
      <c r="R245" s="226"/>
      <c r="S245" s="226" t="s">
        <v>49</v>
      </c>
      <c r="T245" s="226" t="s">
        <v>2334</v>
      </c>
      <c r="U245" s="226" t="s">
        <v>32</v>
      </c>
    </row>
    <row r="246" spans="1:21" ht="9.75" customHeight="1" x14ac:dyDescent="0.25">
      <c r="A246" s="226">
        <v>29</v>
      </c>
      <c r="B246" s="226" t="s">
        <v>446</v>
      </c>
      <c r="C246" s="226" t="s">
        <v>447</v>
      </c>
      <c r="D246" s="226" t="s">
        <v>32</v>
      </c>
      <c r="E246" s="226" t="s">
        <v>2</v>
      </c>
      <c r="F246" s="226" t="s">
        <v>2</v>
      </c>
      <c r="G246" s="226" t="s">
        <v>47</v>
      </c>
      <c r="H246" s="226" t="s">
        <v>960</v>
      </c>
      <c r="I246" s="226" t="s">
        <v>44</v>
      </c>
      <c r="J246" s="101" t="s">
        <v>2515</v>
      </c>
      <c r="K246" s="226" t="s">
        <v>1219</v>
      </c>
      <c r="L246" s="226" t="s">
        <v>448</v>
      </c>
      <c r="M246" s="227">
        <v>9</v>
      </c>
      <c r="N246" s="226" t="s">
        <v>2408</v>
      </c>
      <c r="O246" s="229">
        <v>65</v>
      </c>
      <c r="P246" s="225">
        <v>44253</v>
      </c>
      <c r="Q246" s="226"/>
      <c r="R246" s="225">
        <v>43670</v>
      </c>
      <c r="S246" s="226" t="s">
        <v>53</v>
      </c>
      <c r="T246" s="226" t="s">
        <v>50</v>
      </c>
      <c r="U246" s="226" t="s">
        <v>32</v>
      </c>
    </row>
    <row r="247" spans="1:21" ht="9.75" customHeight="1" x14ac:dyDescent="0.25">
      <c r="A247" s="226">
        <v>1447</v>
      </c>
      <c r="B247" s="226" t="s">
        <v>1003</v>
      </c>
      <c r="C247" s="226" t="s">
        <v>191</v>
      </c>
      <c r="D247" s="226" t="s">
        <v>32</v>
      </c>
      <c r="E247" s="226" t="s">
        <v>10</v>
      </c>
      <c r="F247" s="226" t="s">
        <v>87</v>
      </c>
      <c r="G247" s="226" t="s">
        <v>47</v>
      </c>
      <c r="H247" s="226" t="s">
        <v>963</v>
      </c>
      <c r="I247" s="226" t="s">
        <v>44</v>
      </c>
      <c r="J247" s="101" t="s">
        <v>2515</v>
      </c>
      <c r="K247" s="226" t="s">
        <v>1219</v>
      </c>
      <c r="L247" s="226" t="s">
        <v>1226</v>
      </c>
      <c r="M247" s="227">
        <v>9</v>
      </c>
      <c r="N247" s="226" t="s">
        <v>1802</v>
      </c>
      <c r="O247" s="229">
        <v>15</v>
      </c>
      <c r="P247" s="225">
        <v>44253</v>
      </c>
      <c r="Q247" s="226"/>
      <c r="R247" s="226"/>
      <c r="S247" s="226" t="s">
        <v>49</v>
      </c>
      <c r="T247" s="226" t="s">
        <v>2334</v>
      </c>
      <c r="U247" s="226" t="s">
        <v>32</v>
      </c>
    </row>
    <row r="248" spans="1:21" ht="9.75" customHeight="1" x14ac:dyDescent="0.25">
      <c r="A248" s="226">
        <v>427</v>
      </c>
      <c r="B248" s="226" t="s">
        <v>1012</v>
      </c>
      <c r="C248" s="226" t="s">
        <v>2042</v>
      </c>
      <c r="D248" s="226" t="s">
        <v>636</v>
      </c>
      <c r="E248" s="226" t="s">
        <v>11</v>
      </c>
      <c r="F248" s="226" t="s">
        <v>637</v>
      </c>
      <c r="G248" s="226" t="s">
        <v>43</v>
      </c>
      <c r="H248" s="226" t="s">
        <v>961</v>
      </c>
      <c r="I248" s="226" t="s">
        <v>44</v>
      </c>
      <c r="J248" s="101" t="s">
        <v>2515</v>
      </c>
      <c r="K248" s="226" t="s">
        <v>1219</v>
      </c>
      <c r="L248" s="226" t="s">
        <v>638</v>
      </c>
      <c r="M248" s="227">
        <v>5</v>
      </c>
      <c r="N248" s="226" t="s">
        <v>1802</v>
      </c>
      <c r="O248" s="229">
        <v>5</v>
      </c>
      <c r="P248" s="225">
        <v>44253</v>
      </c>
      <c r="Q248" s="225"/>
      <c r="R248" s="226"/>
      <c r="S248" s="226" t="s">
        <v>49</v>
      </c>
      <c r="T248" s="226" t="s">
        <v>2334</v>
      </c>
      <c r="U248" s="226" t="s">
        <v>32</v>
      </c>
    </row>
    <row r="249" spans="1:21" ht="9.75" customHeight="1" x14ac:dyDescent="0.25">
      <c r="A249" s="226">
        <v>1906</v>
      </c>
      <c r="B249" s="226" t="s">
        <v>1019</v>
      </c>
      <c r="C249" s="226" t="s">
        <v>684</v>
      </c>
      <c r="D249" s="226" t="s">
        <v>32</v>
      </c>
      <c r="E249" s="226" t="s">
        <v>12</v>
      </c>
      <c r="F249" s="226" t="s">
        <v>200</v>
      </c>
      <c r="G249" s="226" t="s">
        <v>43</v>
      </c>
      <c r="H249" s="226" t="s">
        <v>963</v>
      </c>
      <c r="I249" s="226" t="s">
        <v>44</v>
      </c>
      <c r="J249" s="101" t="s">
        <v>2515</v>
      </c>
      <c r="K249" s="226" t="s">
        <v>1219</v>
      </c>
      <c r="L249" s="226" t="s">
        <v>958</v>
      </c>
      <c r="M249" s="227">
        <v>7</v>
      </c>
      <c r="N249" s="226" t="s">
        <v>1802</v>
      </c>
      <c r="O249" s="229">
        <v>1</v>
      </c>
      <c r="P249" s="225">
        <v>44253</v>
      </c>
      <c r="Q249" s="226"/>
      <c r="R249" s="226">
        <v>42957</v>
      </c>
      <c r="S249" s="226" t="s">
        <v>53</v>
      </c>
      <c r="T249" s="226" t="s">
        <v>1225</v>
      </c>
      <c r="U249" s="226" t="s">
        <v>32</v>
      </c>
    </row>
    <row r="250" spans="1:21" ht="9.75" customHeight="1" x14ac:dyDescent="0.25">
      <c r="A250" s="226">
        <v>1503</v>
      </c>
      <c r="B250" s="226" t="s">
        <v>1023</v>
      </c>
      <c r="C250" s="226" t="s">
        <v>689</v>
      </c>
      <c r="D250" s="226" t="s">
        <v>32</v>
      </c>
      <c r="E250" s="226" t="s">
        <v>12</v>
      </c>
      <c r="F250" s="226" t="s">
        <v>217</v>
      </c>
      <c r="G250" s="226" t="s">
        <v>47</v>
      </c>
      <c r="H250" s="226" t="s">
        <v>963</v>
      </c>
      <c r="I250" s="226" t="s">
        <v>44</v>
      </c>
      <c r="J250" s="101" t="s">
        <v>2515</v>
      </c>
      <c r="K250" s="226" t="s">
        <v>1219</v>
      </c>
      <c r="L250" s="226" t="s">
        <v>690</v>
      </c>
      <c r="M250" s="227">
        <v>5</v>
      </c>
      <c r="N250" s="226" t="s">
        <v>1802</v>
      </c>
      <c r="O250" s="229">
        <v>6</v>
      </c>
      <c r="P250" s="225">
        <v>44253</v>
      </c>
      <c r="Q250" s="226"/>
      <c r="R250" s="226">
        <v>43656</v>
      </c>
      <c r="S250" s="226" t="s">
        <v>53</v>
      </c>
      <c r="T250" s="226" t="s">
        <v>211</v>
      </c>
      <c r="U250" s="226" t="s">
        <v>32</v>
      </c>
    </row>
    <row r="251" spans="1:21" ht="9.75" customHeight="1" x14ac:dyDescent="0.25">
      <c r="A251" s="226">
        <v>1540</v>
      </c>
      <c r="B251" s="226" t="s">
        <v>2008</v>
      </c>
      <c r="C251" s="226" t="s">
        <v>1315</v>
      </c>
      <c r="D251" s="226" t="s">
        <v>32</v>
      </c>
      <c r="E251" s="226" t="s">
        <v>1217</v>
      </c>
      <c r="F251" s="226" t="s">
        <v>1300</v>
      </c>
      <c r="G251" s="226" t="s">
        <v>47</v>
      </c>
      <c r="H251" s="226" t="s">
        <v>963</v>
      </c>
      <c r="I251" s="226" t="s">
        <v>168</v>
      </c>
      <c r="J251" s="101" t="s">
        <v>2515</v>
      </c>
      <c r="K251" s="226" t="s">
        <v>1228</v>
      </c>
      <c r="L251" s="226" t="s">
        <v>1316</v>
      </c>
      <c r="M251" s="227">
        <v>0</v>
      </c>
      <c r="N251" s="226" t="s">
        <v>1799</v>
      </c>
      <c r="O251" s="229">
        <v>5</v>
      </c>
      <c r="P251" s="225">
        <v>44253</v>
      </c>
      <c r="Q251" s="226"/>
      <c r="R251" s="225">
        <v>43389</v>
      </c>
      <c r="S251" s="226" t="s">
        <v>53</v>
      </c>
      <c r="T251" s="226" t="s">
        <v>50</v>
      </c>
      <c r="U251" s="226" t="s">
        <v>32</v>
      </c>
    </row>
    <row r="252" spans="1:21" ht="9.75" customHeight="1" x14ac:dyDescent="0.25">
      <c r="A252" s="226">
        <v>787</v>
      </c>
      <c r="B252" s="226" t="s">
        <v>1391</v>
      </c>
      <c r="C252" s="226" t="s">
        <v>1392</v>
      </c>
      <c r="D252" s="226" t="s">
        <v>32</v>
      </c>
      <c r="E252" s="226" t="s">
        <v>1215</v>
      </c>
      <c r="F252" s="226" t="s">
        <v>1393</v>
      </c>
      <c r="G252" s="226" t="s">
        <v>43</v>
      </c>
      <c r="H252" s="226" t="s">
        <v>961</v>
      </c>
      <c r="I252" s="226" t="s">
        <v>48</v>
      </c>
      <c r="J252" s="101" t="s">
        <v>2515</v>
      </c>
      <c r="K252" s="226" t="s">
        <v>1228</v>
      </c>
      <c r="L252" s="226" t="s">
        <v>1394</v>
      </c>
      <c r="M252" s="227">
        <v>6</v>
      </c>
      <c r="N252" s="226" t="s">
        <v>1799</v>
      </c>
      <c r="O252" s="229">
        <v>30</v>
      </c>
      <c r="P252" s="225">
        <v>44253</v>
      </c>
      <c r="Q252" s="226"/>
      <c r="R252" s="226">
        <v>43516</v>
      </c>
      <c r="S252" s="226" t="s">
        <v>53</v>
      </c>
      <c r="T252" s="226" t="s">
        <v>67</v>
      </c>
      <c r="U252" s="226" t="s">
        <v>2396</v>
      </c>
    </row>
    <row r="253" spans="1:21" ht="9.75" customHeight="1" x14ac:dyDescent="0.25">
      <c r="A253" s="226">
        <v>1184</v>
      </c>
      <c r="B253" s="226" t="s">
        <v>1078</v>
      </c>
      <c r="C253" s="226" t="s">
        <v>628</v>
      </c>
      <c r="D253" s="226" t="s">
        <v>628</v>
      </c>
      <c r="E253" s="226" t="s">
        <v>19</v>
      </c>
      <c r="F253" s="226" t="s">
        <v>19</v>
      </c>
      <c r="G253" s="226" t="s">
        <v>47</v>
      </c>
      <c r="H253" s="226" t="s">
        <v>962</v>
      </c>
      <c r="I253" s="226" t="s">
        <v>44</v>
      </c>
      <c r="J253" s="101" t="s">
        <v>2515</v>
      </c>
      <c r="K253" s="226" t="s">
        <v>1219</v>
      </c>
      <c r="L253" s="226" t="s">
        <v>629</v>
      </c>
      <c r="M253" s="227">
        <v>24</v>
      </c>
      <c r="N253" s="226" t="s">
        <v>2097</v>
      </c>
      <c r="O253" s="229">
        <v>7</v>
      </c>
      <c r="P253" s="225">
        <v>44253</v>
      </c>
      <c r="Q253" s="226"/>
      <c r="R253" s="225">
        <v>42466</v>
      </c>
      <c r="S253" s="226" t="s">
        <v>53</v>
      </c>
      <c r="T253" s="226" t="s">
        <v>317</v>
      </c>
      <c r="U253" s="226" t="s">
        <v>32</v>
      </c>
    </row>
    <row r="254" spans="1:21" ht="9.75" customHeight="1" x14ac:dyDescent="0.25">
      <c r="A254" s="226">
        <v>1186</v>
      </c>
      <c r="B254" s="226" t="s">
        <v>1079</v>
      </c>
      <c r="C254" s="226" t="s">
        <v>630</v>
      </c>
      <c r="D254" s="226" t="s">
        <v>630</v>
      </c>
      <c r="E254" s="226" t="s">
        <v>19</v>
      </c>
      <c r="F254" s="226" t="s">
        <v>19</v>
      </c>
      <c r="G254" s="226" t="s">
        <v>47</v>
      </c>
      <c r="H254" s="226" t="s">
        <v>962</v>
      </c>
      <c r="I254" s="226" t="s">
        <v>48</v>
      </c>
      <c r="J254" s="101" t="s">
        <v>2515</v>
      </c>
      <c r="K254" s="226" t="s">
        <v>1219</v>
      </c>
      <c r="L254" s="226" t="s">
        <v>631</v>
      </c>
      <c r="M254" s="227">
        <v>26</v>
      </c>
      <c r="N254" s="226" t="s">
        <v>2097</v>
      </c>
      <c r="O254" s="229">
        <v>2</v>
      </c>
      <c r="P254" s="225">
        <v>44253</v>
      </c>
      <c r="Q254" s="225"/>
      <c r="R254" s="226">
        <v>42466</v>
      </c>
      <c r="S254" s="226" t="s">
        <v>53</v>
      </c>
      <c r="T254" s="226" t="s">
        <v>317</v>
      </c>
      <c r="U254" s="226" t="s">
        <v>2128</v>
      </c>
    </row>
    <row r="255" spans="1:21" ht="9.75" customHeight="1" x14ac:dyDescent="0.25">
      <c r="A255" s="226">
        <v>1628</v>
      </c>
      <c r="B255" s="226" t="s">
        <v>1928</v>
      </c>
      <c r="C255" s="226" t="s">
        <v>543</v>
      </c>
      <c r="D255" s="226" t="s">
        <v>32</v>
      </c>
      <c r="E255" s="226" t="s">
        <v>19</v>
      </c>
      <c r="F255" s="226" t="s">
        <v>19</v>
      </c>
      <c r="G255" s="226" t="s">
        <v>47</v>
      </c>
      <c r="H255" s="226" t="s">
        <v>963</v>
      </c>
      <c r="I255" s="226" t="s">
        <v>44</v>
      </c>
      <c r="J255" s="101" t="s">
        <v>2515</v>
      </c>
      <c r="K255" s="226" t="s">
        <v>1219</v>
      </c>
      <c r="L255" s="226" t="s">
        <v>544</v>
      </c>
      <c r="M255" s="227">
        <v>25</v>
      </c>
      <c r="N255" s="226" t="s">
        <v>2097</v>
      </c>
      <c r="O255" s="229">
        <v>5</v>
      </c>
      <c r="P255" s="225">
        <v>44253</v>
      </c>
      <c r="Q255" s="225"/>
      <c r="R255" s="226">
        <v>43496</v>
      </c>
      <c r="S255" s="226" t="s">
        <v>53</v>
      </c>
      <c r="T255" s="226" t="s">
        <v>317</v>
      </c>
      <c r="U255" s="226" t="s">
        <v>32</v>
      </c>
    </row>
    <row r="256" spans="1:21" ht="9.75" customHeight="1" x14ac:dyDescent="0.25">
      <c r="A256" s="226">
        <v>1648</v>
      </c>
      <c r="B256" s="226" t="s">
        <v>1096</v>
      </c>
      <c r="C256" s="226" t="s">
        <v>745</v>
      </c>
      <c r="D256" s="226" t="s">
        <v>745</v>
      </c>
      <c r="E256" s="226" t="s">
        <v>23</v>
      </c>
      <c r="F256" s="226" t="s">
        <v>74</v>
      </c>
      <c r="G256" s="226" t="s">
        <v>47</v>
      </c>
      <c r="H256" s="226" t="s">
        <v>963</v>
      </c>
      <c r="I256" s="226" t="s">
        <v>44</v>
      </c>
      <c r="J256" s="101" t="s">
        <v>2515</v>
      </c>
      <c r="K256" s="226" t="s">
        <v>1219</v>
      </c>
      <c r="L256" s="226" t="s">
        <v>746</v>
      </c>
      <c r="M256" s="227">
        <v>24</v>
      </c>
      <c r="N256" s="226" t="s">
        <v>2408</v>
      </c>
      <c r="O256" s="229">
        <v>25</v>
      </c>
      <c r="P256" s="225">
        <v>44253</v>
      </c>
      <c r="Q256" s="226"/>
      <c r="R256" s="225">
        <v>43746</v>
      </c>
      <c r="S256" s="226" t="s">
        <v>53</v>
      </c>
      <c r="T256" s="226" t="s">
        <v>50</v>
      </c>
      <c r="U256" s="226" t="s">
        <v>2472</v>
      </c>
    </row>
    <row r="257" spans="1:21" ht="9.75" customHeight="1" x14ac:dyDescent="0.25">
      <c r="A257" s="226">
        <v>1953</v>
      </c>
      <c r="B257" s="226" t="s">
        <v>2286</v>
      </c>
      <c r="C257" s="226" t="s">
        <v>424</v>
      </c>
      <c r="D257" s="226" t="s">
        <v>32</v>
      </c>
      <c r="E257" s="226" t="s">
        <v>23</v>
      </c>
      <c r="F257" s="226" t="s">
        <v>23</v>
      </c>
      <c r="G257" s="226" t="s">
        <v>47</v>
      </c>
      <c r="H257" s="226" t="s">
        <v>960</v>
      </c>
      <c r="I257" s="226" t="s">
        <v>44</v>
      </c>
      <c r="J257" s="101" t="s">
        <v>2515</v>
      </c>
      <c r="K257" s="226" t="s">
        <v>1219</v>
      </c>
      <c r="L257" s="226" t="s">
        <v>2287</v>
      </c>
      <c r="M257" s="227">
        <v>0</v>
      </c>
      <c r="N257" s="226" t="s">
        <v>2408</v>
      </c>
      <c r="O257" s="229">
        <v>1</v>
      </c>
      <c r="P257" s="225">
        <v>44253</v>
      </c>
      <c r="Q257" s="226"/>
      <c r="R257" s="226"/>
      <c r="S257" s="226" t="s">
        <v>1222</v>
      </c>
      <c r="T257" s="226" t="s">
        <v>96</v>
      </c>
      <c r="U257" s="226" t="s">
        <v>32</v>
      </c>
    </row>
    <row r="258" spans="1:21" ht="9.75" customHeight="1" x14ac:dyDescent="0.25">
      <c r="A258" s="226">
        <v>1205</v>
      </c>
      <c r="B258" s="226" t="s">
        <v>1101</v>
      </c>
      <c r="C258" s="226" t="s">
        <v>177</v>
      </c>
      <c r="D258" s="226" t="s">
        <v>177</v>
      </c>
      <c r="E258" s="226" t="s">
        <v>23</v>
      </c>
      <c r="F258" s="226" t="s">
        <v>23</v>
      </c>
      <c r="G258" s="226" t="s">
        <v>47</v>
      </c>
      <c r="H258" s="226" t="s">
        <v>962</v>
      </c>
      <c r="I258" s="226" t="s">
        <v>44</v>
      </c>
      <c r="J258" s="101" t="s">
        <v>2515</v>
      </c>
      <c r="K258" s="226" t="s">
        <v>1219</v>
      </c>
      <c r="L258" s="226" t="s">
        <v>178</v>
      </c>
      <c r="M258" s="227">
        <v>24</v>
      </c>
      <c r="N258" s="226" t="s">
        <v>2408</v>
      </c>
      <c r="O258" s="229">
        <v>30</v>
      </c>
      <c r="P258" s="225">
        <v>44253</v>
      </c>
      <c r="Q258" s="226"/>
      <c r="R258" s="225">
        <v>43637</v>
      </c>
      <c r="S258" s="226" t="s">
        <v>53</v>
      </c>
      <c r="T258" s="226" t="s">
        <v>1225</v>
      </c>
      <c r="U258" s="226" t="s">
        <v>2167</v>
      </c>
    </row>
    <row r="259" spans="1:21" ht="9.75" customHeight="1" x14ac:dyDescent="0.25">
      <c r="A259" s="226">
        <v>1655</v>
      </c>
      <c r="B259" s="226" t="s">
        <v>1102</v>
      </c>
      <c r="C259" s="226" t="s">
        <v>537</v>
      </c>
      <c r="D259" s="226" t="s">
        <v>537</v>
      </c>
      <c r="E259" s="226" t="s">
        <v>23</v>
      </c>
      <c r="F259" s="226" t="s">
        <v>23</v>
      </c>
      <c r="G259" s="226" t="s">
        <v>47</v>
      </c>
      <c r="H259" s="226" t="s">
        <v>963</v>
      </c>
      <c r="I259" s="226" t="s">
        <v>44</v>
      </c>
      <c r="J259" s="101" t="s">
        <v>2515</v>
      </c>
      <c r="K259" s="226" t="s">
        <v>1219</v>
      </c>
      <c r="L259" s="226" t="s">
        <v>538</v>
      </c>
      <c r="M259" s="227">
        <v>14</v>
      </c>
      <c r="N259" s="226" t="s">
        <v>2408</v>
      </c>
      <c r="O259" s="229">
        <v>25</v>
      </c>
      <c r="P259" s="225">
        <v>44253</v>
      </c>
      <c r="Q259" s="225"/>
      <c r="R259" s="226">
        <v>43705</v>
      </c>
      <c r="S259" s="226" t="s">
        <v>49</v>
      </c>
      <c r="T259" s="226" t="s">
        <v>1224</v>
      </c>
      <c r="U259" s="226" t="s">
        <v>2473</v>
      </c>
    </row>
    <row r="260" spans="1:21" ht="9.75" customHeight="1" x14ac:dyDescent="0.25">
      <c r="A260" s="226">
        <v>1674</v>
      </c>
      <c r="B260" s="226" t="s">
        <v>1113</v>
      </c>
      <c r="C260" s="226" t="s">
        <v>352</v>
      </c>
      <c r="D260" s="226" t="s">
        <v>32</v>
      </c>
      <c r="E260" s="226" t="s">
        <v>23</v>
      </c>
      <c r="F260" s="226" t="s">
        <v>134</v>
      </c>
      <c r="G260" s="226" t="s">
        <v>47</v>
      </c>
      <c r="H260" s="226" t="s">
        <v>963</v>
      </c>
      <c r="I260" s="226" t="s">
        <v>44</v>
      </c>
      <c r="J260" s="101" t="s">
        <v>2515</v>
      </c>
      <c r="K260" s="226" t="s">
        <v>1219</v>
      </c>
      <c r="L260" s="226" t="s">
        <v>353</v>
      </c>
      <c r="M260" s="227">
        <v>9</v>
      </c>
      <c r="N260" s="226" t="s">
        <v>2408</v>
      </c>
      <c r="O260" s="229">
        <v>33</v>
      </c>
      <c r="P260" s="225">
        <v>44253</v>
      </c>
      <c r="Q260" s="225"/>
      <c r="R260" s="226"/>
      <c r="S260" s="226" t="s">
        <v>49</v>
      </c>
      <c r="T260" s="226" t="s">
        <v>1224</v>
      </c>
      <c r="U260" s="226" t="s">
        <v>2302</v>
      </c>
    </row>
    <row r="261" spans="1:21" ht="9.75" customHeight="1" x14ac:dyDescent="0.25">
      <c r="A261" s="226">
        <v>1675</v>
      </c>
      <c r="B261" s="226" t="s">
        <v>1114</v>
      </c>
      <c r="C261" s="226" t="s">
        <v>779</v>
      </c>
      <c r="D261" s="226" t="s">
        <v>779</v>
      </c>
      <c r="E261" s="226" t="s">
        <v>23</v>
      </c>
      <c r="F261" s="226" t="s">
        <v>134</v>
      </c>
      <c r="G261" s="226" t="s">
        <v>47</v>
      </c>
      <c r="H261" s="226" t="s">
        <v>963</v>
      </c>
      <c r="I261" s="226" t="s">
        <v>44</v>
      </c>
      <c r="J261" s="101" t="s">
        <v>2515</v>
      </c>
      <c r="K261" s="226" t="s">
        <v>1219</v>
      </c>
      <c r="L261" s="226" t="s">
        <v>780</v>
      </c>
      <c r="M261" s="227">
        <v>9</v>
      </c>
      <c r="N261" s="226" t="s">
        <v>2408</v>
      </c>
      <c r="O261" s="229">
        <v>27</v>
      </c>
      <c r="P261" s="225">
        <v>44253</v>
      </c>
      <c r="Q261" s="226"/>
      <c r="R261" s="226">
        <v>43784</v>
      </c>
      <c r="S261" s="226" t="s">
        <v>53</v>
      </c>
      <c r="T261" s="226" t="s">
        <v>50</v>
      </c>
      <c r="U261" s="226" t="s">
        <v>2188</v>
      </c>
    </row>
    <row r="262" spans="1:21" ht="9.75" customHeight="1" x14ac:dyDescent="0.25">
      <c r="A262" s="226">
        <v>1687</v>
      </c>
      <c r="B262" s="226" t="s">
        <v>1120</v>
      </c>
      <c r="C262" s="226" t="s">
        <v>793</v>
      </c>
      <c r="D262" s="226" t="s">
        <v>32</v>
      </c>
      <c r="E262" s="226" t="s">
        <v>15</v>
      </c>
      <c r="F262" s="226" t="s">
        <v>73</v>
      </c>
      <c r="G262" s="226" t="s">
        <v>47</v>
      </c>
      <c r="H262" s="226" t="s">
        <v>963</v>
      </c>
      <c r="I262" s="226" t="s">
        <v>48</v>
      </c>
      <c r="J262" s="101" t="s">
        <v>2515</v>
      </c>
      <c r="K262" s="226" t="s">
        <v>1219</v>
      </c>
      <c r="L262" s="226" t="s">
        <v>794</v>
      </c>
      <c r="M262" s="227">
        <v>4</v>
      </c>
      <c r="N262" s="226" t="s">
        <v>1802</v>
      </c>
      <c r="O262" s="229">
        <v>30</v>
      </c>
      <c r="P262" s="225">
        <v>44253</v>
      </c>
      <c r="Q262" s="225"/>
      <c r="R262" s="226"/>
      <c r="S262" s="226" t="s">
        <v>49</v>
      </c>
      <c r="T262" s="226" t="s">
        <v>2334</v>
      </c>
      <c r="U262" s="226" t="s">
        <v>2303</v>
      </c>
    </row>
    <row r="263" spans="1:21" ht="9.75" customHeight="1" x14ac:dyDescent="0.25">
      <c r="A263" s="101">
        <v>1478</v>
      </c>
      <c r="B263" s="101" t="s">
        <v>2478</v>
      </c>
      <c r="C263" s="199" t="s">
        <v>2053</v>
      </c>
      <c r="D263" s="101" t="s">
        <v>32</v>
      </c>
      <c r="E263" s="101" t="s">
        <v>10</v>
      </c>
      <c r="F263" s="101" t="s">
        <v>82</v>
      </c>
      <c r="G263" s="101" t="s">
        <v>47</v>
      </c>
      <c r="H263" s="101" t="s">
        <v>961</v>
      </c>
      <c r="I263" s="101" t="s">
        <v>826</v>
      </c>
      <c r="J263" s="101"/>
      <c r="K263" s="101" t="s">
        <v>1219</v>
      </c>
      <c r="L263" s="101" t="s">
        <v>2054</v>
      </c>
      <c r="M263" s="101">
        <v>10</v>
      </c>
      <c r="N263" s="102" t="s">
        <v>1802</v>
      </c>
      <c r="O263" s="172">
        <v>19</v>
      </c>
      <c r="P263" s="103">
        <v>44253</v>
      </c>
      <c r="Q263" s="103"/>
      <c r="R263" s="103">
        <v>43845</v>
      </c>
      <c r="S263" s="101" t="s">
        <v>53</v>
      </c>
      <c r="T263" s="101" t="s">
        <v>50</v>
      </c>
      <c r="U263" s="226" t="s">
        <v>32</v>
      </c>
    </row>
    <row r="264" spans="1:21" ht="9.75" customHeight="1" x14ac:dyDescent="0.25">
      <c r="A264" s="101">
        <v>983</v>
      </c>
      <c r="B264" s="101" t="s">
        <v>2089</v>
      </c>
      <c r="C264" s="199" t="s">
        <v>2004</v>
      </c>
      <c r="D264" s="101" t="s">
        <v>1863</v>
      </c>
      <c r="E264" s="101" t="s">
        <v>10</v>
      </c>
      <c r="F264" s="101" t="s">
        <v>945</v>
      </c>
      <c r="G264" s="101" t="s">
        <v>47</v>
      </c>
      <c r="H264" s="101" t="s">
        <v>960</v>
      </c>
      <c r="I264" s="101" t="s">
        <v>826</v>
      </c>
      <c r="J264" s="101"/>
      <c r="K264" s="101" t="s">
        <v>1219</v>
      </c>
      <c r="L264" s="101" t="s">
        <v>1813</v>
      </c>
      <c r="M264" s="101">
        <v>10</v>
      </c>
      <c r="N264" s="102" t="s">
        <v>1802</v>
      </c>
      <c r="O264" s="172">
        <v>23</v>
      </c>
      <c r="P264" s="103">
        <v>44253</v>
      </c>
      <c r="Q264" s="103"/>
      <c r="R264" s="103"/>
      <c r="S264" s="101" t="s">
        <v>49</v>
      </c>
      <c r="T264" s="101" t="s">
        <v>2334</v>
      </c>
      <c r="U264" s="226" t="s">
        <v>2350</v>
      </c>
    </row>
    <row r="265" spans="1:21" ht="9.75" customHeight="1" x14ac:dyDescent="0.25">
      <c r="A265" s="101">
        <v>1529</v>
      </c>
      <c r="B265" s="101" t="s">
        <v>1168</v>
      </c>
      <c r="C265" s="101" t="s">
        <v>105</v>
      </c>
      <c r="D265" s="101" t="s">
        <v>105</v>
      </c>
      <c r="E265" s="101" t="s">
        <v>13</v>
      </c>
      <c r="F265" s="101" t="s">
        <v>105</v>
      </c>
      <c r="G265" s="101" t="s">
        <v>47</v>
      </c>
      <c r="H265" s="101" t="s">
        <v>961</v>
      </c>
      <c r="I265" s="101" t="s">
        <v>826</v>
      </c>
      <c r="J265" s="101"/>
      <c r="K265" s="101" t="s">
        <v>1219</v>
      </c>
      <c r="L265" s="101" t="s">
        <v>902</v>
      </c>
      <c r="M265" s="101">
        <v>10</v>
      </c>
      <c r="N265" s="102" t="s">
        <v>1802</v>
      </c>
      <c r="O265" s="172">
        <v>8</v>
      </c>
      <c r="P265" s="103">
        <v>44253</v>
      </c>
      <c r="Q265" s="103"/>
      <c r="R265" s="103"/>
      <c r="S265" s="101" t="s">
        <v>49</v>
      </c>
      <c r="T265" s="101" t="s">
        <v>2334</v>
      </c>
      <c r="U265" s="226" t="s">
        <v>2011</v>
      </c>
    </row>
    <row r="266" spans="1:21" ht="9.75" customHeight="1" x14ac:dyDescent="0.25">
      <c r="A266" s="101">
        <v>1446</v>
      </c>
      <c r="B266" s="101" t="s">
        <v>1152</v>
      </c>
      <c r="C266" s="101" t="s">
        <v>1853</v>
      </c>
      <c r="D266" s="101" t="s">
        <v>32</v>
      </c>
      <c r="E266" s="101" t="s">
        <v>13</v>
      </c>
      <c r="F266" s="101" t="s">
        <v>949</v>
      </c>
      <c r="G266" s="101" t="s">
        <v>47</v>
      </c>
      <c r="H266" s="101" t="s">
        <v>961</v>
      </c>
      <c r="I266" s="101" t="s">
        <v>826</v>
      </c>
      <c r="J266" s="101"/>
      <c r="K266" s="101" t="s">
        <v>1219</v>
      </c>
      <c r="L266" s="101" t="s">
        <v>896</v>
      </c>
      <c r="M266" s="101">
        <v>10</v>
      </c>
      <c r="N266" s="102" t="s">
        <v>1802</v>
      </c>
      <c r="O266" s="172">
        <v>11</v>
      </c>
      <c r="P266" s="103">
        <v>44253</v>
      </c>
      <c r="Q266" s="103"/>
      <c r="R266" s="103"/>
      <c r="S266" s="101" t="s">
        <v>49</v>
      </c>
      <c r="T266" s="101" t="s">
        <v>2334</v>
      </c>
      <c r="U266" s="226" t="s">
        <v>32</v>
      </c>
    </row>
    <row r="267" spans="1:21" ht="9.75" customHeight="1" x14ac:dyDescent="0.25">
      <c r="A267" s="101">
        <v>1694</v>
      </c>
      <c r="B267" s="101" t="s">
        <v>1920</v>
      </c>
      <c r="C267" s="101" t="s">
        <v>15</v>
      </c>
      <c r="D267" s="101" t="s">
        <v>32</v>
      </c>
      <c r="E267" s="101" t="s">
        <v>15</v>
      </c>
      <c r="F267" s="101" t="s">
        <v>58</v>
      </c>
      <c r="G267" s="101" t="s">
        <v>47</v>
      </c>
      <c r="H267" s="101" t="s">
        <v>961</v>
      </c>
      <c r="I267" s="101" t="s">
        <v>826</v>
      </c>
      <c r="J267" s="101"/>
      <c r="K267" s="101" t="s">
        <v>1219</v>
      </c>
      <c r="L267" s="101" t="s">
        <v>926</v>
      </c>
      <c r="M267" s="101">
        <v>10</v>
      </c>
      <c r="N267" s="102" t="s">
        <v>1802</v>
      </c>
      <c r="O267" s="172">
        <v>5</v>
      </c>
      <c r="P267" s="103">
        <v>44253</v>
      </c>
      <c r="Q267" s="103"/>
      <c r="R267" s="103">
        <v>43846</v>
      </c>
      <c r="S267" s="101" t="s">
        <v>53</v>
      </c>
      <c r="T267" s="101" t="s">
        <v>114</v>
      </c>
      <c r="U267" s="226" t="s">
        <v>1273</v>
      </c>
    </row>
    <row r="268" spans="1:21" ht="9.75" customHeight="1" x14ac:dyDescent="0.25">
      <c r="A268" s="226">
        <v>1523</v>
      </c>
      <c r="B268" s="226" t="s">
        <v>1945</v>
      </c>
      <c r="C268" s="226" t="s">
        <v>1274</v>
      </c>
      <c r="D268" s="226" t="s">
        <v>32</v>
      </c>
      <c r="E268" s="226" t="s">
        <v>1216</v>
      </c>
      <c r="F268" s="226" t="s">
        <v>1275</v>
      </c>
      <c r="G268" s="226" t="s">
        <v>47</v>
      </c>
      <c r="H268" s="226" t="s">
        <v>963</v>
      </c>
      <c r="I268" s="226" t="s">
        <v>48</v>
      </c>
      <c r="J268" s="101" t="s">
        <v>2515</v>
      </c>
      <c r="K268" s="226" t="s">
        <v>1228</v>
      </c>
      <c r="L268" s="226" t="s">
        <v>1276</v>
      </c>
      <c r="M268" s="227">
        <v>24</v>
      </c>
      <c r="N268" s="226" t="s">
        <v>1799</v>
      </c>
      <c r="O268" s="229">
        <v>5</v>
      </c>
      <c r="P268" s="225">
        <v>44254</v>
      </c>
      <c r="Q268" s="226"/>
      <c r="R268" s="225">
        <v>43724</v>
      </c>
      <c r="S268" s="226" t="s">
        <v>49</v>
      </c>
      <c r="T268" s="226" t="s">
        <v>2334</v>
      </c>
      <c r="U268" s="226" t="s">
        <v>32</v>
      </c>
    </row>
    <row r="269" spans="1:21" ht="9.75" customHeight="1" x14ac:dyDescent="0.25">
      <c r="A269" s="226">
        <v>1777</v>
      </c>
      <c r="B269" s="226" t="s">
        <v>1480</v>
      </c>
      <c r="C269" s="226" t="s">
        <v>1481</v>
      </c>
      <c r="D269" s="226" t="s">
        <v>32</v>
      </c>
      <c r="E269" s="226" t="s">
        <v>17</v>
      </c>
      <c r="F269" s="226" t="s">
        <v>1459</v>
      </c>
      <c r="G269" s="226" t="s">
        <v>47</v>
      </c>
      <c r="H269" s="226" t="s">
        <v>963</v>
      </c>
      <c r="I269" s="226" t="s">
        <v>48</v>
      </c>
      <c r="J269" s="101" t="s">
        <v>2515</v>
      </c>
      <c r="K269" s="226" t="s">
        <v>1228</v>
      </c>
      <c r="L269" s="226" t="s">
        <v>1482</v>
      </c>
      <c r="M269" s="227">
        <v>24</v>
      </c>
      <c r="N269" s="226" t="s">
        <v>1798</v>
      </c>
      <c r="O269" s="229">
        <v>60</v>
      </c>
      <c r="P269" s="225">
        <v>44258</v>
      </c>
      <c r="Q269" s="226"/>
      <c r="R269" s="226"/>
      <c r="S269" s="226" t="s">
        <v>49</v>
      </c>
      <c r="T269" s="226" t="s">
        <v>2334</v>
      </c>
      <c r="U269" s="226" t="s">
        <v>2168</v>
      </c>
    </row>
    <row r="270" spans="1:21" ht="9.75" customHeight="1" x14ac:dyDescent="0.25">
      <c r="A270" s="226">
        <v>1934</v>
      </c>
      <c r="B270" s="226" t="s">
        <v>2206</v>
      </c>
      <c r="C270" s="226" t="s">
        <v>2126</v>
      </c>
      <c r="D270" s="226" t="s">
        <v>32</v>
      </c>
      <c r="E270" s="226" t="s">
        <v>1215</v>
      </c>
      <c r="F270" s="226" t="s">
        <v>1395</v>
      </c>
      <c r="G270" s="226" t="s">
        <v>47</v>
      </c>
      <c r="H270" s="226" t="s">
        <v>962</v>
      </c>
      <c r="I270" s="226" t="s">
        <v>48</v>
      </c>
      <c r="J270" s="101" t="s">
        <v>2515</v>
      </c>
      <c r="K270" s="226" t="s">
        <v>1219</v>
      </c>
      <c r="L270" s="226" t="s">
        <v>2020</v>
      </c>
      <c r="M270" s="227">
        <v>0</v>
      </c>
      <c r="N270" s="226" t="s">
        <v>1799</v>
      </c>
      <c r="O270" s="229">
        <v>31</v>
      </c>
      <c r="P270" s="225">
        <v>44263</v>
      </c>
      <c r="Q270" s="226"/>
      <c r="R270" s="225"/>
      <c r="S270" s="226" t="s">
        <v>49</v>
      </c>
      <c r="T270" s="226" t="s">
        <v>1224</v>
      </c>
      <c r="U270" s="226" t="s">
        <v>2258</v>
      </c>
    </row>
    <row r="271" spans="1:21" ht="9.75" customHeight="1" x14ac:dyDescent="0.25">
      <c r="A271" s="226">
        <v>1116</v>
      </c>
      <c r="B271" s="226" t="s">
        <v>1037</v>
      </c>
      <c r="C271" s="226" t="s">
        <v>484</v>
      </c>
      <c r="D271" s="226" t="s">
        <v>484</v>
      </c>
      <c r="E271" s="226" t="s">
        <v>6</v>
      </c>
      <c r="F271" s="226" t="s">
        <v>66</v>
      </c>
      <c r="G271" s="226" t="s">
        <v>47</v>
      </c>
      <c r="H271" s="226" t="s">
        <v>962</v>
      </c>
      <c r="I271" s="226" t="s">
        <v>44</v>
      </c>
      <c r="J271" s="101" t="s">
        <v>2515</v>
      </c>
      <c r="K271" s="226" t="s">
        <v>1219</v>
      </c>
      <c r="L271" s="226" t="s">
        <v>485</v>
      </c>
      <c r="M271" s="227">
        <v>18</v>
      </c>
      <c r="N271" s="226" t="s">
        <v>1800</v>
      </c>
      <c r="O271" s="229">
        <v>20</v>
      </c>
      <c r="P271" s="225">
        <v>44264</v>
      </c>
      <c r="Q271" s="225"/>
      <c r="R271" s="226"/>
      <c r="S271" s="226" t="s">
        <v>49</v>
      </c>
      <c r="T271" s="226" t="s">
        <v>2334</v>
      </c>
      <c r="U271" s="226" t="s">
        <v>959</v>
      </c>
    </row>
    <row r="272" spans="1:21" ht="9.75" customHeight="1" x14ac:dyDescent="0.25">
      <c r="A272" s="226">
        <v>1707</v>
      </c>
      <c r="B272" s="226" t="s">
        <v>1125</v>
      </c>
      <c r="C272" s="226" t="s">
        <v>186</v>
      </c>
      <c r="D272" s="226" t="s">
        <v>186</v>
      </c>
      <c r="E272" s="226" t="s">
        <v>9</v>
      </c>
      <c r="F272" s="226" t="s">
        <v>528</v>
      </c>
      <c r="G272" s="226" t="s">
        <v>47</v>
      </c>
      <c r="H272" s="226" t="s">
        <v>963</v>
      </c>
      <c r="I272" s="226" t="s">
        <v>187</v>
      </c>
      <c r="J272" s="101" t="s">
        <v>2515</v>
      </c>
      <c r="K272" s="226" t="s">
        <v>1219</v>
      </c>
      <c r="L272" s="226" t="s">
        <v>803</v>
      </c>
      <c r="M272" s="227">
        <v>20</v>
      </c>
      <c r="N272" s="226" t="s">
        <v>1800</v>
      </c>
      <c r="O272" s="229">
        <v>1</v>
      </c>
      <c r="P272" s="225">
        <v>44264</v>
      </c>
      <c r="Q272" s="225"/>
      <c r="R272" s="226">
        <v>42425</v>
      </c>
      <c r="S272" s="226" t="s">
        <v>1222</v>
      </c>
      <c r="T272" s="226" t="s">
        <v>96</v>
      </c>
      <c r="U272" s="226" t="s">
        <v>2307</v>
      </c>
    </row>
    <row r="273" spans="1:21" ht="9.75" customHeight="1" x14ac:dyDescent="0.25">
      <c r="A273" s="101">
        <v>1521</v>
      </c>
      <c r="B273" s="101" t="s">
        <v>32</v>
      </c>
      <c r="C273" s="101" t="s">
        <v>1216</v>
      </c>
      <c r="D273" s="101" t="s">
        <v>32</v>
      </c>
      <c r="E273" s="101" t="s">
        <v>1216</v>
      </c>
      <c r="F273" s="101" t="s">
        <v>1216</v>
      </c>
      <c r="G273" s="101" t="s">
        <v>47</v>
      </c>
      <c r="H273" s="101" t="s">
        <v>961</v>
      </c>
      <c r="I273" s="101" t="s">
        <v>826</v>
      </c>
      <c r="J273" s="101"/>
      <c r="K273" s="101" t="s">
        <v>1228</v>
      </c>
      <c r="L273" s="101" t="s">
        <v>1673</v>
      </c>
      <c r="M273" s="101">
        <v>10</v>
      </c>
      <c r="N273" s="102" t="s">
        <v>1799</v>
      </c>
      <c r="O273" s="172">
        <v>6</v>
      </c>
      <c r="P273" s="103">
        <v>44265</v>
      </c>
      <c r="Q273" s="103"/>
      <c r="R273" s="103"/>
      <c r="S273" s="101" t="s">
        <v>1222</v>
      </c>
      <c r="T273" s="101" t="s">
        <v>1903</v>
      </c>
      <c r="U273" s="226" t="s">
        <v>2307</v>
      </c>
    </row>
    <row r="274" spans="1:21" ht="9.75" customHeight="1" x14ac:dyDescent="0.25">
      <c r="A274" s="226">
        <v>1326</v>
      </c>
      <c r="B274" s="226" t="s">
        <v>1486</v>
      </c>
      <c r="C274" s="226" t="s">
        <v>1487</v>
      </c>
      <c r="D274" s="226" t="s">
        <v>32</v>
      </c>
      <c r="E274" s="226" t="s">
        <v>17</v>
      </c>
      <c r="F274" s="226" t="s">
        <v>1488</v>
      </c>
      <c r="G274" s="226" t="s">
        <v>47</v>
      </c>
      <c r="H274" s="226" t="s">
        <v>962</v>
      </c>
      <c r="I274" s="226" t="s">
        <v>44</v>
      </c>
      <c r="J274" s="101" t="s">
        <v>2515</v>
      </c>
      <c r="K274" s="226" t="s">
        <v>1228</v>
      </c>
      <c r="L274" s="226" t="s">
        <v>1489</v>
      </c>
      <c r="M274" s="227">
        <v>22</v>
      </c>
      <c r="N274" s="226" t="s">
        <v>1798</v>
      </c>
      <c r="O274" s="229">
        <v>55</v>
      </c>
      <c r="P274" s="225">
        <v>44266</v>
      </c>
      <c r="Q274" s="226"/>
      <c r="R274" s="226"/>
      <c r="S274" s="226" t="s">
        <v>49</v>
      </c>
      <c r="T274" s="226" t="s">
        <v>2334</v>
      </c>
      <c r="U274" s="226" t="s">
        <v>32</v>
      </c>
    </row>
    <row r="275" spans="1:21" ht="9.75" customHeight="1" x14ac:dyDescent="0.25">
      <c r="A275" s="226">
        <v>1695</v>
      </c>
      <c r="B275" s="226" t="s">
        <v>2009</v>
      </c>
      <c r="C275" s="226" t="s">
        <v>1417</v>
      </c>
      <c r="D275" s="226" t="s">
        <v>32</v>
      </c>
      <c r="E275" s="226" t="s">
        <v>159</v>
      </c>
      <c r="F275" s="226" t="s">
        <v>1418</v>
      </c>
      <c r="G275" s="226" t="s">
        <v>47</v>
      </c>
      <c r="H275" s="226" t="s">
        <v>963</v>
      </c>
      <c r="I275" s="226" t="s">
        <v>44</v>
      </c>
      <c r="J275" s="101" t="s">
        <v>2515</v>
      </c>
      <c r="K275" s="226" t="s">
        <v>1228</v>
      </c>
      <c r="L275" s="226" t="s">
        <v>1419</v>
      </c>
      <c r="M275" s="227">
        <v>7</v>
      </c>
      <c r="N275" s="226" t="s">
        <v>1799</v>
      </c>
      <c r="O275" s="229">
        <v>5</v>
      </c>
      <c r="P275" s="225">
        <v>44272</v>
      </c>
      <c r="Q275" s="226"/>
      <c r="R275" s="226">
        <v>43752</v>
      </c>
      <c r="S275" s="226" t="s">
        <v>53</v>
      </c>
      <c r="T275" s="226" t="s">
        <v>956</v>
      </c>
      <c r="U275" s="226" t="s">
        <v>2259</v>
      </c>
    </row>
    <row r="276" spans="1:21" ht="9.75" customHeight="1" x14ac:dyDescent="0.25">
      <c r="A276" s="226">
        <v>1772</v>
      </c>
      <c r="B276" s="226" t="s">
        <v>1900</v>
      </c>
      <c r="C276" s="226" t="s">
        <v>1473</v>
      </c>
      <c r="D276" s="226" t="s">
        <v>32</v>
      </c>
      <c r="E276" s="226" t="s">
        <v>17</v>
      </c>
      <c r="F276" s="226" t="s">
        <v>1459</v>
      </c>
      <c r="G276" s="226" t="s">
        <v>47</v>
      </c>
      <c r="H276" s="226" t="s">
        <v>963</v>
      </c>
      <c r="I276" s="226" t="s">
        <v>44</v>
      </c>
      <c r="J276" s="101" t="s">
        <v>2515</v>
      </c>
      <c r="K276" s="226" t="s">
        <v>1228</v>
      </c>
      <c r="L276" s="226" t="s">
        <v>1474</v>
      </c>
      <c r="M276" s="227">
        <v>24</v>
      </c>
      <c r="N276" s="226" t="s">
        <v>1798</v>
      </c>
      <c r="O276" s="229">
        <v>15</v>
      </c>
      <c r="P276" s="225">
        <v>44274</v>
      </c>
      <c r="Q276" s="226"/>
      <c r="R276" s="226"/>
      <c r="S276" s="226" t="s">
        <v>49</v>
      </c>
      <c r="T276" s="226" t="s">
        <v>2334</v>
      </c>
      <c r="U276" s="226" t="s">
        <v>2378</v>
      </c>
    </row>
    <row r="277" spans="1:21" ht="9.75" customHeight="1" x14ac:dyDescent="0.25">
      <c r="A277" s="226">
        <v>1539</v>
      </c>
      <c r="B277" s="226" t="s">
        <v>1987</v>
      </c>
      <c r="C277" s="226" t="s">
        <v>1313</v>
      </c>
      <c r="D277" s="226" t="s">
        <v>32</v>
      </c>
      <c r="E277" s="226" t="s">
        <v>1217</v>
      </c>
      <c r="F277" s="226" t="s">
        <v>1300</v>
      </c>
      <c r="G277" s="226" t="s">
        <v>47</v>
      </c>
      <c r="H277" s="226" t="s">
        <v>963</v>
      </c>
      <c r="I277" s="226" t="s">
        <v>48</v>
      </c>
      <c r="J277" s="101" t="s">
        <v>2515</v>
      </c>
      <c r="K277" s="226" t="s">
        <v>1228</v>
      </c>
      <c r="L277" s="226" t="s">
        <v>1314</v>
      </c>
      <c r="M277" s="227">
        <v>24</v>
      </c>
      <c r="N277" s="226" t="s">
        <v>1799</v>
      </c>
      <c r="O277" s="229">
        <v>5</v>
      </c>
      <c r="P277" s="225">
        <v>44280</v>
      </c>
      <c r="Q277" s="226"/>
      <c r="R277" s="226">
        <v>43657</v>
      </c>
      <c r="S277" s="226" t="s">
        <v>53</v>
      </c>
      <c r="T277" s="226" t="s">
        <v>1220</v>
      </c>
      <c r="U277" s="226" t="s">
        <v>2028</v>
      </c>
    </row>
    <row r="278" spans="1:21" ht="9.75" customHeight="1" x14ac:dyDescent="0.25">
      <c r="A278" s="226">
        <v>1204</v>
      </c>
      <c r="B278" s="226" t="s">
        <v>1100</v>
      </c>
      <c r="C278" s="226" t="s">
        <v>652</v>
      </c>
      <c r="D278" s="226" t="s">
        <v>652</v>
      </c>
      <c r="E278" s="226" t="s">
        <v>23</v>
      </c>
      <c r="F278" s="226" t="s">
        <v>653</v>
      </c>
      <c r="G278" s="226" t="s">
        <v>47</v>
      </c>
      <c r="H278" s="226" t="s">
        <v>962</v>
      </c>
      <c r="I278" s="226" t="s">
        <v>44</v>
      </c>
      <c r="J278" s="101" t="s">
        <v>2515</v>
      </c>
      <c r="K278" s="226" t="s">
        <v>1219</v>
      </c>
      <c r="L278" s="226" t="s">
        <v>654</v>
      </c>
      <c r="M278" s="227">
        <v>11</v>
      </c>
      <c r="N278" s="226" t="s">
        <v>2408</v>
      </c>
      <c r="O278" s="229">
        <v>6</v>
      </c>
      <c r="P278" s="225">
        <v>44285</v>
      </c>
      <c r="Q278" s="226"/>
      <c r="R278" s="225">
        <v>43728</v>
      </c>
      <c r="S278" s="226" t="s">
        <v>53</v>
      </c>
      <c r="T278" s="226" t="s">
        <v>141</v>
      </c>
      <c r="U278" s="226" t="s">
        <v>2260</v>
      </c>
    </row>
    <row r="279" spans="1:21" ht="9.75" customHeight="1" x14ac:dyDescent="0.25">
      <c r="A279" s="101">
        <v>1661</v>
      </c>
      <c r="B279" s="101" t="s">
        <v>1188</v>
      </c>
      <c r="C279" s="101" t="s">
        <v>917</v>
      </c>
      <c r="D279" s="101" t="s">
        <v>917</v>
      </c>
      <c r="E279" s="101" t="s">
        <v>23</v>
      </c>
      <c r="F279" s="101" t="s">
        <v>23</v>
      </c>
      <c r="G279" s="101" t="s">
        <v>47</v>
      </c>
      <c r="H279" s="101" t="s">
        <v>961</v>
      </c>
      <c r="I279" s="101" t="s">
        <v>826</v>
      </c>
      <c r="J279" s="101"/>
      <c r="K279" s="101" t="s">
        <v>1219</v>
      </c>
      <c r="L279" s="101" t="s">
        <v>918</v>
      </c>
      <c r="M279" s="101">
        <v>10</v>
      </c>
      <c r="N279" s="102" t="s">
        <v>2408</v>
      </c>
      <c r="O279" s="172">
        <v>10</v>
      </c>
      <c r="P279" s="103">
        <v>44285</v>
      </c>
      <c r="Q279" s="103"/>
      <c r="R279" s="103">
        <v>43658</v>
      </c>
      <c r="S279" s="101" t="s">
        <v>49</v>
      </c>
      <c r="T279" s="101" t="s">
        <v>2334</v>
      </c>
      <c r="U279" s="226" t="s">
        <v>2029</v>
      </c>
    </row>
    <row r="280" spans="1:21" ht="9.75" customHeight="1" x14ac:dyDescent="0.25">
      <c r="A280" s="101">
        <v>1790</v>
      </c>
      <c r="B280" s="101" t="s">
        <v>1968</v>
      </c>
      <c r="C280" s="101" t="s">
        <v>1727</v>
      </c>
      <c r="D280" s="101" t="s">
        <v>32</v>
      </c>
      <c r="E280" s="101" t="s">
        <v>17</v>
      </c>
      <c r="F280" s="101" t="s">
        <v>1503</v>
      </c>
      <c r="G280" s="101" t="s">
        <v>47</v>
      </c>
      <c r="H280" s="101" t="s">
        <v>961</v>
      </c>
      <c r="I280" s="101" t="s">
        <v>826</v>
      </c>
      <c r="J280" s="101"/>
      <c r="K280" s="101" t="s">
        <v>1228</v>
      </c>
      <c r="L280" s="101" t="s">
        <v>1728</v>
      </c>
      <c r="M280" s="101">
        <v>10</v>
      </c>
      <c r="N280" s="102" t="s">
        <v>1798</v>
      </c>
      <c r="O280" s="172">
        <v>10</v>
      </c>
      <c r="P280" s="103">
        <v>44286</v>
      </c>
      <c r="Q280" s="103"/>
      <c r="R280" s="103"/>
      <c r="S280" s="101" t="s">
        <v>49</v>
      </c>
      <c r="T280" s="101" t="s">
        <v>2334</v>
      </c>
      <c r="U280" s="226" t="s">
        <v>2351</v>
      </c>
    </row>
    <row r="281" spans="1:21" ht="9.75" customHeight="1" x14ac:dyDescent="0.25">
      <c r="A281" s="226">
        <v>1526</v>
      </c>
      <c r="B281" s="226" t="s">
        <v>2134</v>
      </c>
      <c r="C281" s="226" t="s">
        <v>1290</v>
      </c>
      <c r="D281" s="226" t="s">
        <v>32</v>
      </c>
      <c r="E281" s="226" t="s">
        <v>944</v>
      </c>
      <c r="F281" s="226" t="s">
        <v>1286</v>
      </c>
      <c r="G281" s="226" t="s">
        <v>47</v>
      </c>
      <c r="H281" s="226" t="s">
        <v>963</v>
      </c>
      <c r="I281" s="226" t="s">
        <v>48</v>
      </c>
      <c r="J281" s="101" t="s">
        <v>2515</v>
      </c>
      <c r="K281" s="226" t="s">
        <v>1228</v>
      </c>
      <c r="L281" s="226" t="s">
        <v>1291</v>
      </c>
      <c r="M281" s="227">
        <v>18</v>
      </c>
      <c r="N281" s="226" t="s">
        <v>1800</v>
      </c>
      <c r="O281" s="229">
        <v>20</v>
      </c>
      <c r="P281" s="225">
        <v>44298</v>
      </c>
      <c r="Q281" s="226"/>
      <c r="R281" s="226"/>
      <c r="S281" s="226" t="s">
        <v>49</v>
      </c>
      <c r="T281" s="226" t="s">
        <v>2334</v>
      </c>
      <c r="U281" s="226" t="s">
        <v>2261</v>
      </c>
    </row>
    <row r="282" spans="1:21" ht="9.75" customHeight="1" x14ac:dyDescent="0.25">
      <c r="A282" s="226">
        <v>1318</v>
      </c>
      <c r="B282" s="226" t="s">
        <v>1461</v>
      </c>
      <c r="C282" s="226" t="s">
        <v>1462</v>
      </c>
      <c r="D282" s="226" t="s">
        <v>32</v>
      </c>
      <c r="E282" s="226" t="s">
        <v>17</v>
      </c>
      <c r="F282" s="226" t="s">
        <v>1459</v>
      </c>
      <c r="G282" s="226" t="s">
        <v>47</v>
      </c>
      <c r="H282" s="226" t="s">
        <v>962</v>
      </c>
      <c r="I282" s="226" t="s">
        <v>44</v>
      </c>
      <c r="J282" s="101" t="s">
        <v>2515</v>
      </c>
      <c r="K282" s="226" t="s">
        <v>1228</v>
      </c>
      <c r="L282" s="226" t="s">
        <v>1463</v>
      </c>
      <c r="M282" s="227">
        <v>24</v>
      </c>
      <c r="N282" s="226" t="s">
        <v>1798</v>
      </c>
      <c r="O282" s="229">
        <v>10</v>
      </c>
      <c r="P282" s="225">
        <v>44301</v>
      </c>
      <c r="Q282" s="226"/>
      <c r="R282" s="225">
        <v>43692</v>
      </c>
      <c r="S282" s="226" t="s">
        <v>49</v>
      </c>
      <c r="T282" s="226" t="s">
        <v>2334</v>
      </c>
      <c r="U282" s="226" t="s">
        <v>2049</v>
      </c>
    </row>
    <row r="283" spans="1:21" ht="9.75" customHeight="1" x14ac:dyDescent="0.25">
      <c r="A283" s="226">
        <v>1403</v>
      </c>
      <c r="B283" s="226" t="s">
        <v>1148</v>
      </c>
      <c r="C283" s="226" t="s">
        <v>2240</v>
      </c>
      <c r="D283" s="226" t="s">
        <v>32</v>
      </c>
      <c r="E283" s="226" t="s">
        <v>16</v>
      </c>
      <c r="F283" s="226" t="s">
        <v>55</v>
      </c>
      <c r="G283" s="226" t="s">
        <v>47</v>
      </c>
      <c r="H283" s="226" t="s">
        <v>962</v>
      </c>
      <c r="I283" s="226" t="s">
        <v>44</v>
      </c>
      <c r="J283" s="101" t="s">
        <v>2515</v>
      </c>
      <c r="K283" s="226" t="s">
        <v>1219</v>
      </c>
      <c r="L283" s="226" t="s">
        <v>623</v>
      </c>
      <c r="M283" s="227">
        <v>24</v>
      </c>
      <c r="N283" s="226" t="s">
        <v>1798</v>
      </c>
      <c r="O283" s="229">
        <v>65</v>
      </c>
      <c r="P283" s="225">
        <v>44302</v>
      </c>
      <c r="Q283" s="226"/>
      <c r="R283" s="225"/>
      <c r="S283" s="226" t="s">
        <v>49</v>
      </c>
      <c r="T283" s="226" t="s">
        <v>2334</v>
      </c>
      <c r="U283" s="226" t="s">
        <v>2142</v>
      </c>
    </row>
    <row r="284" spans="1:21" ht="9.75" customHeight="1" x14ac:dyDescent="0.25">
      <c r="A284" s="226">
        <v>1404</v>
      </c>
      <c r="B284" s="226" t="s">
        <v>1149</v>
      </c>
      <c r="C284" s="226" t="s">
        <v>1232</v>
      </c>
      <c r="D284" s="226" t="s">
        <v>32</v>
      </c>
      <c r="E284" s="226" t="s">
        <v>16</v>
      </c>
      <c r="F284" s="226" t="s">
        <v>55</v>
      </c>
      <c r="G284" s="226" t="s">
        <v>47</v>
      </c>
      <c r="H284" s="226" t="s">
        <v>962</v>
      </c>
      <c r="I284" s="226" t="s">
        <v>44</v>
      </c>
      <c r="J284" s="101" t="s">
        <v>2515</v>
      </c>
      <c r="K284" s="226" t="s">
        <v>1219</v>
      </c>
      <c r="L284" s="226" t="s">
        <v>602</v>
      </c>
      <c r="M284" s="227">
        <v>24</v>
      </c>
      <c r="N284" s="226" t="s">
        <v>1798</v>
      </c>
      <c r="O284" s="229">
        <v>65</v>
      </c>
      <c r="P284" s="225">
        <v>44302</v>
      </c>
      <c r="Q284" s="226"/>
      <c r="R284" s="226"/>
      <c r="S284" s="226" t="s">
        <v>49</v>
      </c>
      <c r="T284" s="226" t="s">
        <v>1224</v>
      </c>
      <c r="U284" s="226" t="s">
        <v>2352</v>
      </c>
    </row>
    <row r="285" spans="1:21" ht="9.75" customHeight="1" x14ac:dyDescent="0.25">
      <c r="A285" s="226">
        <v>1636</v>
      </c>
      <c r="B285" s="226" t="s">
        <v>32</v>
      </c>
      <c r="C285" s="226" t="s">
        <v>737</v>
      </c>
      <c r="D285" s="226" t="s">
        <v>32</v>
      </c>
      <c r="E285" s="226" t="s">
        <v>19</v>
      </c>
      <c r="F285" s="226" t="s">
        <v>120</v>
      </c>
      <c r="G285" s="226" t="s">
        <v>47</v>
      </c>
      <c r="H285" s="226" t="s">
        <v>963</v>
      </c>
      <c r="I285" s="226" t="s">
        <v>44</v>
      </c>
      <c r="J285" s="101" t="s">
        <v>2515</v>
      </c>
      <c r="K285" s="226" t="s">
        <v>1219</v>
      </c>
      <c r="L285" s="226" t="s">
        <v>738</v>
      </c>
      <c r="M285" s="227">
        <v>19</v>
      </c>
      <c r="N285" s="226" t="s">
        <v>2097</v>
      </c>
      <c r="O285" s="229">
        <v>11</v>
      </c>
      <c r="P285" s="225">
        <v>44307</v>
      </c>
      <c r="Q285" s="225"/>
      <c r="R285" s="226"/>
      <c r="S285" s="226" t="s">
        <v>49</v>
      </c>
      <c r="T285" s="226" t="s">
        <v>2334</v>
      </c>
      <c r="U285" s="226" t="s">
        <v>2016</v>
      </c>
    </row>
    <row r="286" spans="1:21" ht="9.75" customHeight="1" x14ac:dyDescent="0.25">
      <c r="A286" s="226">
        <v>552</v>
      </c>
      <c r="B286" s="226" t="s">
        <v>467</v>
      </c>
      <c r="C286" s="226" t="s">
        <v>468</v>
      </c>
      <c r="D286" s="226" t="s">
        <v>468</v>
      </c>
      <c r="E286" s="226" t="s">
        <v>19</v>
      </c>
      <c r="F286" s="226" t="s">
        <v>469</v>
      </c>
      <c r="G286" s="226" t="s">
        <v>47</v>
      </c>
      <c r="H286" s="226" t="s">
        <v>961</v>
      </c>
      <c r="I286" s="226" t="s">
        <v>48</v>
      </c>
      <c r="J286" s="101" t="s">
        <v>2515</v>
      </c>
      <c r="K286" s="226" t="s">
        <v>1219</v>
      </c>
      <c r="L286" s="226" t="s">
        <v>470</v>
      </c>
      <c r="M286" s="227">
        <v>13</v>
      </c>
      <c r="N286" s="226" t="s">
        <v>2097</v>
      </c>
      <c r="O286" s="229">
        <v>14</v>
      </c>
      <c r="P286" s="225">
        <v>44307</v>
      </c>
      <c r="Q286" s="226"/>
      <c r="R286" s="225">
        <v>43661</v>
      </c>
      <c r="S286" s="226" t="s">
        <v>53</v>
      </c>
      <c r="T286" s="226" t="s">
        <v>1903</v>
      </c>
      <c r="U286" s="226" t="s">
        <v>2353</v>
      </c>
    </row>
    <row r="287" spans="1:21" ht="9.75" customHeight="1" x14ac:dyDescent="0.25">
      <c r="A287" s="111">
        <v>1857</v>
      </c>
      <c r="B287" s="111" t="s">
        <v>1762</v>
      </c>
      <c r="C287" s="111" t="s">
        <v>1763</v>
      </c>
      <c r="D287" s="111" t="s">
        <v>32</v>
      </c>
      <c r="E287" s="111" t="s">
        <v>17</v>
      </c>
      <c r="F287" s="111" t="s">
        <v>59</v>
      </c>
      <c r="G287" s="111" t="s">
        <v>47</v>
      </c>
      <c r="H287" s="111" t="s">
        <v>961</v>
      </c>
      <c r="I287" s="111" t="s">
        <v>826</v>
      </c>
      <c r="J287" s="111"/>
      <c r="K287" s="111" t="s">
        <v>1228</v>
      </c>
      <c r="L287" s="111" t="s">
        <v>1764</v>
      </c>
      <c r="M287" s="111">
        <v>10</v>
      </c>
      <c r="N287" s="112" t="s">
        <v>1798</v>
      </c>
      <c r="O287" s="172">
        <v>45</v>
      </c>
      <c r="P287" s="103">
        <v>44308</v>
      </c>
      <c r="Q287" s="103"/>
      <c r="R287" s="103"/>
      <c r="S287" s="101" t="s">
        <v>49</v>
      </c>
      <c r="T287" s="101" t="s">
        <v>2334</v>
      </c>
      <c r="U287" s="226" t="s">
        <v>2129</v>
      </c>
    </row>
    <row r="288" spans="1:21" ht="9.75" customHeight="1" x14ac:dyDescent="0.25">
      <c r="A288" s="226">
        <v>1102</v>
      </c>
      <c r="B288" s="226" t="s">
        <v>32</v>
      </c>
      <c r="C288" s="226" t="s">
        <v>1321</v>
      </c>
      <c r="D288" s="226" t="s">
        <v>32</v>
      </c>
      <c r="E288" s="226" t="s">
        <v>1217</v>
      </c>
      <c r="F288" s="226" t="s">
        <v>1319</v>
      </c>
      <c r="G288" s="226" t="s">
        <v>47</v>
      </c>
      <c r="H288" s="226" t="s">
        <v>962</v>
      </c>
      <c r="I288" s="226" t="s">
        <v>44</v>
      </c>
      <c r="J288" s="101" t="s">
        <v>2515</v>
      </c>
      <c r="K288" s="226" t="s">
        <v>1228</v>
      </c>
      <c r="L288" s="226" t="s">
        <v>1322</v>
      </c>
      <c r="M288" s="227">
        <v>18</v>
      </c>
      <c r="N288" s="226" t="s">
        <v>1799</v>
      </c>
      <c r="O288" s="229">
        <v>5</v>
      </c>
      <c r="P288" s="225">
        <v>44314</v>
      </c>
      <c r="Q288" s="226"/>
      <c r="R288" s="226"/>
      <c r="S288" s="226" t="s">
        <v>49</v>
      </c>
      <c r="T288" s="226" t="s">
        <v>2334</v>
      </c>
      <c r="U288" s="226" t="s">
        <v>32</v>
      </c>
    </row>
    <row r="289" spans="1:21" ht="9.75" customHeight="1" x14ac:dyDescent="0.25">
      <c r="A289" s="226">
        <v>1215</v>
      </c>
      <c r="B289" s="226" t="s">
        <v>1930</v>
      </c>
      <c r="C289" s="226" t="s">
        <v>662</v>
      </c>
      <c r="D289" s="226" t="s">
        <v>662</v>
      </c>
      <c r="E289" s="226" t="s">
        <v>23</v>
      </c>
      <c r="F289" s="226" t="s">
        <v>23</v>
      </c>
      <c r="G289" s="226" t="s">
        <v>47</v>
      </c>
      <c r="H289" s="226" t="s">
        <v>962</v>
      </c>
      <c r="I289" s="226" t="s">
        <v>63</v>
      </c>
      <c r="J289" s="101" t="s">
        <v>2515</v>
      </c>
      <c r="K289" s="226" t="s">
        <v>1219</v>
      </c>
      <c r="L289" s="226" t="s">
        <v>663</v>
      </c>
      <c r="M289" s="227">
        <v>24</v>
      </c>
      <c r="N289" s="226" t="s">
        <v>2408</v>
      </c>
      <c r="O289" s="229">
        <v>6</v>
      </c>
      <c r="P289" s="225">
        <v>44316</v>
      </c>
      <c r="Q289" s="225"/>
      <c r="R289" s="226">
        <v>43713</v>
      </c>
      <c r="S289" s="226" t="s">
        <v>53</v>
      </c>
      <c r="T289" s="226" t="s">
        <v>211</v>
      </c>
      <c r="U289" s="226" t="s">
        <v>32</v>
      </c>
    </row>
    <row r="290" spans="1:21" ht="9.75" customHeight="1" x14ac:dyDescent="0.25">
      <c r="A290" s="226">
        <v>1660</v>
      </c>
      <c r="B290" s="226" t="s">
        <v>1104</v>
      </c>
      <c r="C290" s="226" t="s">
        <v>765</v>
      </c>
      <c r="D290" s="226" t="s">
        <v>765</v>
      </c>
      <c r="E290" s="226" t="s">
        <v>23</v>
      </c>
      <c r="F290" s="226" t="s">
        <v>23</v>
      </c>
      <c r="G290" s="226" t="s">
        <v>47</v>
      </c>
      <c r="H290" s="226" t="s">
        <v>963</v>
      </c>
      <c r="I290" s="226" t="s">
        <v>44</v>
      </c>
      <c r="J290" s="101" t="s">
        <v>2515</v>
      </c>
      <c r="K290" s="226" t="s">
        <v>1219</v>
      </c>
      <c r="L290" s="226" t="s">
        <v>766</v>
      </c>
      <c r="M290" s="227">
        <v>14</v>
      </c>
      <c r="N290" s="226" t="s">
        <v>2408</v>
      </c>
      <c r="O290" s="229">
        <v>20</v>
      </c>
      <c r="P290" s="225">
        <v>44316</v>
      </c>
      <c r="Q290" s="226"/>
      <c r="R290" s="225">
        <v>43514</v>
      </c>
      <c r="S290" s="226" t="s">
        <v>53</v>
      </c>
      <c r="T290" s="226" t="s">
        <v>50</v>
      </c>
      <c r="U290" s="226" t="s">
        <v>32</v>
      </c>
    </row>
    <row r="291" spans="1:21" ht="9.75" customHeight="1" x14ac:dyDescent="0.25">
      <c r="A291" s="226">
        <v>1225</v>
      </c>
      <c r="B291" s="226" t="s">
        <v>1412</v>
      </c>
      <c r="C291" s="226" t="s">
        <v>647</v>
      </c>
      <c r="D291" s="226" t="s">
        <v>647</v>
      </c>
      <c r="E291" s="226" t="s">
        <v>26</v>
      </c>
      <c r="F291" s="226" t="s">
        <v>26</v>
      </c>
      <c r="G291" s="226" t="s">
        <v>47</v>
      </c>
      <c r="H291" s="226" t="s">
        <v>962</v>
      </c>
      <c r="I291" s="226" t="s">
        <v>44</v>
      </c>
      <c r="J291" s="101" t="s">
        <v>2515</v>
      </c>
      <c r="K291" s="226" t="s">
        <v>1219</v>
      </c>
      <c r="L291" s="226" t="s">
        <v>648</v>
      </c>
      <c r="M291" s="227">
        <v>9</v>
      </c>
      <c r="N291" s="226" t="s">
        <v>2408</v>
      </c>
      <c r="O291" s="229">
        <v>25</v>
      </c>
      <c r="P291" s="225">
        <v>44316</v>
      </c>
      <c r="Q291" s="225"/>
      <c r="R291" s="226"/>
      <c r="S291" s="226" t="s">
        <v>49</v>
      </c>
      <c r="T291" s="226" t="s">
        <v>2334</v>
      </c>
      <c r="U291" s="226" t="s">
        <v>1521</v>
      </c>
    </row>
    <row r="292" spans="1:21" ht="9.75" customHeight="1" x14ac:dyDescent="0.25">
      <c r="A292" s="226">
        <v>764</v>
      </c>
      <c r="B292" s="226" t="s">
        <v>1365</v>
      </c>
      <c r="C292" s="226" t="s">
        <v>1366</v>
      </c>
      <c r="D292" s="226" t="s">
        <v>32</v>
      </c>
      <c r="E292" s="226" t="s">
        <v>1212</v>
      </c>
      <c r="F292" s="226" t="s">
        <v>1359</v>
      </c>
      <c r="G292" s="226" t="s">
        <v>43</v>
      </c>
      <c r="H292" s="226" t="s">
        <v>961</v>
      </c>
      <c r="I292" s="226" t="s">
        <v>48</v>
      </c>
      <c r="J292" s="101" t="s">
        <v>2515</v>
      </c>
      <c r="K292" s="226" t="s">
        <v>1228</v>
      </c>
      <c r="L292" s="226" t="s">
        <v>1367</v>
      </c>
      <c r="M292" s="227">
        <v>2</v>
      </c>
      <c r="N292" s="226" t="s">
        <v>2097</v>
      </c>
      <c r="O292" s="229">
        <v>26</v>
      </c>
      <c r="P292" s="225">
        <v>44323</v>
      </c>
      <c r="Q292" s="226"/>
      <c r="R292" s="225">
        <v>43641</v>
      </c>
      <c r="S292" s="226" t="s">
        <v>53</v>
      </c>
      <c r="T292" s="226" t="s">
        <v>67</v>
      </c>
      <c r="U292" s="226" t="s">
        <v>2304</v>
      </c>
    </row>
    <row r="293" spans="1:21" ht="9.75" customHeight="1" x14ac:dyDescent="0.25">
      <c r="A293" s="226">
        <v>1087</v>
      </c>
      <c r="B293" s="226" t="s">
        <v>32</v>
      </c>
      <c r="C293" s="226" t="s">
        <v>1925</v>
      </c>
      <c r="D293" s="226" t="s">
        <v>32</v>
      </c>
      <c r="E293" s="226" t="s">
        <v>1216</v>
      </c>
      <c r="F293" s="226" t="s">
        <v>1275</v>
      </c>
      <c r="G293" s="226" t="s">
        <v>47</v>
      </c>
      <c r="H293" s="226" t="s">
        <v>962</v>
      </c>
      <c r="I293" s="226" t="s">
        <v>48</v>
      </c>
      <c r="J293" s="101" t="s">
        <v>2515</v>
      </c>
      <c r="K293" s="226" t="s">
        <v>1228</v>
      </c>
      <c r="L293" s="226" t="s">
        <v>1926</v>
      </c>
      <c r="M293" s="227">
        <v>8</v>
      </c>
      <c r="N293" s="226" t="s">
        <v>1799</v>
      </c>
      <c r="O293" s="229">
        <v>21</v>
      </c>
      <c r="P293" s="225">
        <v>44326</v>
      </c>
      <c r="Q293" s="226"/>
      <c r="R293" s="226">
        <v>43719</v>
      </c>
      <c r="S293" s="226" t="s">
        <v>49</v>
      </c>
      <c r="T293" s="226" t="s">
        <v>1224</v>
      </c>
      <c r="U293" s="226" t="s">
        <v>2219</v>
      </c>
    </row>
    <row r="294" spans="1:21" ht="9.75" customHeight="1" x14ac:dyDescent="0.25">
      <c r="A294" s="101">
        <v>1548</v>
      </c>
      <c r="B294" s="101" t="s">
        <v>2111</v>
      </c>
      <c r="C294" s="101" t="s">
        <v>1683</v>
      </c>
      <c r="D294" s="101" t="s">
        <v>32</v>
      </c>
      <c r="E294" s="101" t="s">
        <v>1218</v>
      </c>
      <c r="F294" s="101" t="s">
        <v>1218</v>
      </c>
      <c r="G294" s="101" t="s">
        <v>47</v>
      </c>
      <c r="H294" s="101" t="s">
        <v>961</v>
      </c>
      <c r="I294" s="101" t="s">
        <v>826</v>
      </c>
      <c r="J294" s="101"/>
      <c r="K294" s="101" t="s">
        <v>1228</v>
      </c>
      <c r="L294" s="101" t="s">
        <v>1684</v>
      </c>
      <c r="M294" s="101">
        <v>10</v>
      </c>
      <c r="N294" s="102" t="s">
        <v>1799</v>
      </c>
      <c r="O294" s="172">
        <v>5</v>
      </c>
      <c r="P294" s="103">
        <v>44326</v>
      </c>
      <c r="Q294" s="103"/>
      <c r="R294" s="103">
        <v>43424</v>
      </c>
      <c r="S294" s="101" t="s">
        <v>53</v>
      </c>
      <c r="T294" s="101" t="s">
        <v>290</v>
      </c>
      <c r="U294" s="226" t="s">
        <v>2108</v>
      </c>
    </row>
    <row r="295" spans="1:21" ht="9.75" customHeight="1" x14ac:dyDescent="0.25">
      <c r="A295" s="226">
        <v>1620</v>
      </c>
      <c r="B295" s="226" t="s">
        <v>1067</v>
      </c>
      <c r="C295" s="226" t="s">
        <v>731</v>
      </c>
      <c r="D295" s="226" t="s">
        <v>32</v>
      </c>
      <c r="E295" s="226" t="s">
        <v>19</v>
      </c>
      <c r="F295" s="226" t="s">
        <v>253</v>
      </c>
      <c r="G295" s="226" t="s">
        <v>47</v>
      </c>
      <c r="H295" s="226" t="s">
        <v>963</v>
      </c>
      <c r="I295" s="226" t="s">
        <v>44</v>
      </c>
      <c r="J295" s="101" t="s">
        <v>2515</v>
      </c>
      <c r="K295" s="226" t="s">
        <v>1219</v>
      </c>
      <c r="L295" s="226" t="s">
        <v>732</v>
      </c>
      <c r="M295" s="227">
        <v>7</v>
      </c>
      <c r="N295" s="226" t="s">
        <v>2097</v>
      </c>
      <c r="O295" s="229">
        <v>21</v>
      </c>
      <c r="P295" s="225">
        <v>44330</v>
      </c>
      <c r="Q295" s="226"/>
      <c r="R295" s="225"/>
      <c r="S295" s="226" t="s">
        <v>49</v>
      </c>
      <c r="T295" s="226" t="s">
        <v>1224</v>
      </c>
      <c r="U295" s="226" t="s">
        <v>2109</v>
      </c>
    </row>
    <row r="296" spans="1:21" ht="9.75" customHeight="1" x14ac:dyDescent="0.25">
      <c r="A296" s="101">
        <v>1757</v>
      </c>
      <c r="B296" s="101" t="s">
        <v>1966</v>
      </c>
      <c r="C296" s="101" t="s">
        <v>1703</v>
      </c>
      <c r="D296" s="101" t="s">
        <v>32</v>
      </c>
      <c r="E296" s="101" t="s">
        <v>17</v>
      </c>
      <c r="F296" s="101" t="s">
        <v>1452</v>
      </c>
      <c r="G296" s="101" t="s">
        <v>47</v>
      </c>
      <c r="H296" s="101" t="s">
        <v>961</v>
      </c>
      <c r="I296" s="101" t="s">
        <v>826</v>
      </c>
      <c r="J296" s="101"/>
      <c r="K296" s="101" t="s">
        <v>1228</v>
      </c>
      <c r="L296" s="101" t="s">
        <v>1704</v>
      </c>
      <c r="M296" s="101">
        <v>10</v>
      </c>
      <c r="N296" s="102" t="s">
        <v>1798</v>
      </c>
      <c r="O296" s="172">
        <v>45</v>
      </c>
      <c r="P296" s="103">
        <v>44330</v>
      </c>
      <c r="Q296" s="103"/>
      <c r="R296" s="103"/>
      <c r="S296" s="101" t="s">
        <v>49</v>
      </c>
      <c r="T296" s="101" t="s">
        <v>2334</v>
      </c>
      <c r="U296" s="226" t="s">
        <v>2305</v>
      </c>
    </row>
    <row r="297" spans="1:21" ht="9.75" customHeight="1" x14ac:dyDescent="0.25">
      <c r="A297" s="226">
        <v>1550</v>
      </c>
      <c r="B297" s="226" t="s">
        <v>32</v>
      </c>
      <c r="C297" s="226" t="s">
        <v>1333</v>
      </c>
      <c r="D297" s="226" t="s">
        <v>32</v>
      </c>
      <c r="E297" s="226" t="s">
        <v>1218</v>
      </c>
      <c r="F297" s="226" t="s">
        <v>1218</v>
      </c>
      <c r="G297" s="226" t="s">
        <v>47</v>
      </c>
      <c r="H297" s="226" t="s">
        <v>963</v>
      </c>
      <c r="I297" s="226" t="s">
        <v>48</v>
      </c>
      <c r="J297" s="101" t="s">
        <v>2515</v>
      </c>
      <c r="K297" s="226" t="s">
        <v>1228</v>
      </c>
      <c r="L297" s="226" t="s">
        <v>1334</v>
      </c>
      <c r="M297" s="227">
        <v>24</v>
      </c>
      <c r="N297" s="226" t="s">
        <v>1799</v>
      </c>
      <c r="O297" s="229">
        <v>3</v>
      </c>
      <c r="P297" s="225">
        <v>44333</v>
      </c>
      <c r="Q297" s="226"/>
      <c r="R297" s="226"/>
      <c r="S297" s="226" t="s">
        <v>1222</v>
      </c>
      <c r="T297" s="226" t="s">
        <v>211</v>
      </c>
      <c r="U297" s="226" t="s">
        <v>32</v>
      </c>
    </row>
    <row r="298" spans="1:21" ht="9.75" customHeight="1" x14ac:dyDescent="0.25">
      <c r="A298" s="226">
        <v>1108</v>
      </c>
      <c r="B298" s="226" t="s">
        <v>32</v>
      </c>
      <c r="C298" s="226" t="s">
        <v>1329</v>
      </c>
      <c r="D298" s="226" t="s">
        <v>32</v>
      </c>
      <c r="E298" s="226" t="s">
        <v>1218</v>
      </c>
      <c r="F298" s="226" t="s">
        <v>1218</v>
      </c>
      <c r="G298" s="226" t="s">
        <v>47</v>
      </c>
      <c r="H298" s="226" t="s">
        <v>962</v>
      </c>
      <c r="I298" s="226" t="s">
        <v>48</v>
      </c>
      <c r="J298" s="101" t="s">
        <v>2515</v>
      </c>
      <c r="K298" s="226" t="s">
        <v>1228</v>
      </c>
      <c r="L298" s="226" t="s">
        <v>1330</v>
      </c>
      <c r="M298" s="227">
        <v>24</v>
      </c>
      <c r="N298" s="226" t="s">
        <v>1799</v>
      </c>
      <c r="O298" s="229">
        <v>2</v>
      </c>
      <c r="P298" s="225">
        <v>44336</v>
      </c>
      <c r="Q298" s="226"/>
      <c r="R298" s="226">
        <v>43754</v>
      </c>
      <c r="S298" s="226" t="s">
        <v>53</v>
      </c>
      <c r="T298" s="226" t="s">
        <v>1225</v>
      </c>
      <c r="U298" s="226" t="s">
        <v>32</v>
      </c>
    </row>
    <row r="299" spans="1:21" ht="9.75" customHeight="1" x14ac:dyDescent="0.25">
      <c r="A299" s="226">
        <v>1770</v>
      </c>
      <c r="B299" s="226" t="s">
        <v>32</v>
      </c>
      <c r="C299" s="226" t="s">
        <v>1469</v>
      </c>
      <c r="D299" s="226" t="s">
        <v>32</v>
      </c>
      <c r="E299" s="226" t="s">
        <v>17</v>
      </c>
      <c r="F299" s="226" t="s">
        <v>1459</v>
      </c>
      <c r="G299" s="226" t="s">
        <v>47</v>
      </c>
      <c r="H299" s="226" t="s">
        <v>963</v>
      </c>
      <c r="I299" s="226" t="s">
        <v>44</v>
      </c>
      <c r="J299" s="101" t="s">
        <v>2515</v>
      </c>
      <c r="K299" s="226" t="s">
        <v>1228</v>
      </c>
      <c r="L299" s="226" t="s">
        <v>1470</v>
      </c>
      <c r="M299" s="227">
        <v>20</v>
      </c>
      <c r="N299" s="226" t="s">
        <v>1798</v>
      </c>
      <c r="O299" s="229">
        <v>5</v>
      </c>
      <c r="P299" s="225">
        <v>44337</v>
      </c>
      <c r="Q299" s="226"/>
      <c r="R299" s="225">
        <v>43752</v>
      </c>
      <c r="S299" s="226" t="s">
        <v>53</v>
      </c>
      <c r="T299" s="226" t="s">
        <v>96</v>
      </c>
      <c r="U299" s="226" t="s">
        <v>2354</v>
      </c>
    </row>
    <row r="300" spans="1:21" ht="9.75" customHeight="1" x14ac:dyDescent="0.25">
      <c r="A300" s="226">
        <v>1917</v>
      </c>
      <c r="B300" s="226" t="s">
        <v>1149</v>
      </c>
      <c r="C300" s="226" t="s">
        <v>1490</v>
      </c>
      <c r="D300" s="226" t="s">
        <v>32</v>
      </c>
      <c r="E300" s="226" t="s">
        <v>17</v>
      </c>
      <c r="F300" s="226" t="s">
        <v>1488</v>
      </c>
      <c r="G300" s="226" t="s">
        <v>47</v>
      </c>
      <c r="H300" s="226" t="s">
        <v>962</v>
      </c>
      <c r="I300" s="226" t="s">
        <v>44</v>
      </c>
      <c r="J300" s="101" t="s">
        <v>2515</v>
      </c>
      <c r="K300" s="226" t="s">
        <v>1219</v>
      </c>
      <c r="L300" s="226" t="s">
        <v>602</v>
      </c>
      <c r="M300" s="227">
        <v>0</v>
      </c>
      <c r="N300" s="226" t="s">
        <v>1798</v>
      </c>
      <c r="O300" s="229">
        <v>5</v>
      </c>
      <c r="P300" s="225">
        <v>44337</v>
      </c>
      <c r="Q300" s="226"/>
      <c r="R300" s="226"/>
      <c r="S300" s="226" t="s">
        <v>1222</v>
      </c>
      <c r="T300" s="226" t="s">
        <v>114</v>
      </c>
      <c r="U300" s="226" t="s">
        <v>32</v>
      </c>
    </row>
    <row r="301" spans="1:21" ht="9.75" customHeight="1" x14ac:dyDescent="0.25">
      <c r="A301" s="226">
        <v>1793</v>
      </c>
      <c r="B301" s="226" t="s">
        <v>1994</v>
      </c>
      <c r="C301" s="226" t="s">
        <v>1511</v>
      </c>
      <c r="D301" s="226" t="s">
        <v>32</v>
      </c>
      <c r="E301" s="226" t="s">
        <v>17</v>
      </c>
      <c r="F301" s="226" t="s">
        <v>1503</v>
      </c>
      <c r="G301" s="226" t="s">
        <v>47</v>
      </c>
      <c r="H301" s="226" t="s">
        <v>963</v>
      </c>
      <c r="I301" s="226" t="s">
        <v>44</v>
      </c>
      <c r="J301" s="101" t="s">
        <v>2515</v>
      </c>
      <c r="K301" s="226" t="s">
        <v>1228</v>
      </c>
      <c r="L301" s="226" t="s">
        <v>1512</v>
      </c>
      <c r="M301" s="227">
        <v>24</v>
      </c>
      <c r="N301" s="226" t="s">
        <v>1798</v>
      </c>
      <c r="O301" s="229">
        <v>5</v>
      </c>
      <c r="P301" s="225">
        <v>44337</v>
      </c>
      <c r="Q301" s="226"/>
      <c r="R301" s="225">
        <v>43397</v>
      </c>
      <c r="S301" s="226" t="s">
        <v>53</v>
      </c>
      <c r="T301" s="226" t="s">
        <v>96</v>
      </c>
      <c r="U301" s="226" t="s">
        <v>32</v>
      </c>
    </row>
    <row r="302" spans="1:21" ht="9.75" customHeight="1" x14ac:dyDescent="0.25">
      <c r="A302" s="226">
        <v>1026</v>
      </c>
      <c r="B302" s="226" t="s">
        <v>995</v>
      </c>
      <c r="C302" s="226" t="s">
        <v>607</v>
      </c>
      <c r="D302" s="226" t="s">
        <v>32</v>
      </c>
      <c r="E302" s="226" t="s">
        <v>2</v>
      </c>
      <c r="F302" s="226" t="s">
        <v>580</v>
      </c>
      <c r="G302" s="226" t="s">
        <v>47</v>
      </c>
      <c r="H302" s="226" t="s">
        <v>962</v>
      </c>
      <c r="I302" s="226" t="s">
        <v>44</v>
      </c>
      <c r="J302" s="101" t="s">
        <v>2515</v>
      </c>
      <c r="K302" s="226" t="s">
        <v>1219</v>
      </c>
      <c r="L302" s="226" t="s">
        <v>608</v>
      </c>
      <c r="M302" s="227">
        <v>15</v>
      </c>
      <c r="N302" s="226" t="s">
        <v>2408</v>
      </c>
      <c r="O302" s="229">
        <v>20</v>
      </c>
      <c r="P302" s="225">
        <v>44343</v>
      </c>
      <c r="Q302" s="226"/>
      <c r="R302" s="226"/>
      <c r="S302" s="226" t="s">
        <v>49</v>
      </c>
      <c r="T302" s="226" t="s">
        <v>2334</v>
      </c>
      <c r="U302" s="226" t="s">
        <v>2262</v>
      </c>
    </row>
    <row r="303" spans="1:21" ht="9.75" customHeight="1" x14ac:dyDescent="0.25">
      <c r="A303" s="226">
        <v>1027</v>
      </c>
      <c r="B303" s="226" t="s">
        <v>998</v>
      </c>
      <c r="C303" s="226" t="s">
        <v>618</v>
      </c>
      <c r="D303" s="226" t="s">
        <v>32</v>
      </c>
      <c r="E303" s="226" t="s">
        <v>2</v>
      </c>
      <c r="F303" s="226" t="s">
        <v>435</v>
      </c>
      <c r="G303" s="226" t="s">
        <v>47</v>
      </c>
      <c r="H303" s="226" t="s">
        <v>962</v>
      </c>
      <c r="I303" s="226" t="s">
        <v>44</v>
      </c>
      <c r="J303" s="101" t="s">
        <v>2515</v>
      </c>
      <c r="K303" s="226" t="s">
        <v>1219</v>
      </c>
      <c r="L303" s="226" t="s">
        <v>619</v>
      </c>
      <c r="M303" s="227">
        <v>12</v>
      </c>
      <c r="N303" s="226" t="s">
        <v>2408</v>
      </c>
      <c r="O303" s="229">
        <v>14</v>
      </c>
      <c r="P303" s="225">
        <v>44343</v>
      </c>
      <c r="Q303" s="226"/>
      <c r="R303" s="226"/>
      <c r="S303" s="226" t="s">
        <v>49</v>
      </c>
      <c r="T303" s="226" t="s">
        <v>2334</v>
      </c>
      <c r="U303" s="226" t="s">
        <v>32</v>
      </c>
    </row>
    <row r="304" spans="1:21" ht="9.75" customHeight="1" x14ac:dyDescent="0.25">
      <c r="A304" s="226">
        <v>1545</v>
      </c>
      <c r="B304" s="226" t="s">
        <v>32</v>
      </c>
      <c r="C304" s="226" t="s">
        <v>1325</v>
      </c>
      <c r="D304" s="226" t="s">
        <v>32</v>
      </c>
      <c r="E304" s="226" t="s">
        <v>1217</v>
      </c>
      <c r="F304" s="226" t="s">
        <v>1319</v>
      </c>
      <c r="G304" s="226" t="s">
        <v>47</v>
      </c>
      <c r="H304" s="226" t="s">
        <v>963</v>
      </c>
      <c r="I304" s="226" t="s">
        <v>48</v>
      </c>
      <c r="J304" s="101" t="s">
        <v>2515</v>
      </c>
      <c r="K304" s="226" t="s">
        <v>1228</v>
      </c>
      <c r="L304" s="226" t="s">
        <v>1326</v>
      </c>
      <c r="M304" s="227">
        <v>8</v>
      </c>
      <c r="N304" s="226" t="s">
        <v>1799</v>
      </c>
      <c r="O304" s="229">
        <v>5</v>
      </c>
      <c r="P304" s="225">
        <v>44343</v>
      </c>
      <c r="Q304" s="225"/>
      <c r="R304" s="226"/>
      <c r="S304" s="226" t="s">
        <v>49</v>
      </c>
      <c r="T304" s="226" t="s">
        <v>2334</v>
      </c>
      <c r="U304" s="226" t="s">
        <v>32</v>
      </c>
    </row>
    <row r="305" spans="1:21" ht="9.75" customHeight="1" x14ac:dyDescent="0.25">
      <c r="A305" s="226">
        <v>1199</v>
      </c>
      <c r="B305" s="226" t="s">
        <v>1929</v>
      </c>
      <c r="C305" s="226" t="s">
        <v>660</v>
      </c>
      <c r="D305" s="226" t="s">
        <v>660</v>
      </c>
      <c r="E305" s="226" t="s">
        <v>23</v>
      </c>
      <c r="F305" s="226" t="s">
        <v>74</v>
      </c>
      <c r="G305" s="226" t="s">
        <v>47</v>
      </c>
      <c r="H305" s="226" t="s">
        <v>962</v>
      </c>
      <c r="I305" s="226" t="s">
        <v>44</v>
      </c>
      <c r="J305" s="101" t="s">
        <v>2515</v>
      </c>
      <c r="K305" s="226" t="s">
        <v>1219</v>
      </c>
      <c r="L305" s="226" t="s">
        <v>661</v>
      </c>
      <c r="M305" s="227">
        <v>20</v>
      </c>
      <c r="N305" s="226" t="s">
        <v>2408</v>
      </c>
      <c r="O305" s="229">
        <v>9</v>
      </c>
      <c r="P305" s="225">
        <v>44343</v>
      </c>
      <c r="Q305" s="226"/>
      <c r="R305" s="226">
        <v>43438</v>
      </c>
      <c r="S305" s="226" t="s">
        <v>49</v>
      </c>
      <c r="T305" s="226" t="s">
        <v>2334</v>
      </c>
      <c r="U305" s="226" t="s">
        <v>32</v>
      </c>
    </row>
    <row r="306" spans="1:21" ht="9.75" customHeight="1" x14ac:dyDescent="0.25">
      <c r="A306" s="226">
        <v>1677</v>
      </c>
      <c r="B306" s="226" t="s">
        <v>2210</v>
      </c>
      <c r="C306" s="226" t="s">
        <v>781</v>
      </c>
      <c r="D306" s="226" t="s">
        <v>781</v>
      </c>
      <c r="E306" s="226" t="s">
        <v>23</v>
      </c>
      <c r="F306" s="226" t="s">
        <v>134</v>
      </c>
      <c r="G306" s="226" t="s">
        <v>47</v>
      </c>
      <c r="H306" s="226" t="s">
        <v>963</v>
      </c>
      <c r="I306" s="226" t="s">
        <v>44</v>
      </c>
      <c r="J306" s="101" t="s">
        <v>2515</v>
      </c>
      <c r="K306" s="226" t="s">
        <v>1219</v>
      </c>
      <c r="L306" s="226" t="s">
        <v>782</v>
      </c>
      <c r="M306" s="227">
        <v>24</v>
      </c>
      <c r="N306" s="226" t="s">
        <v>2408</v>
      </c>
      <c r="O306" s="229">
        <v>9</v>
      </c>
      <c r="P306" s="225">
        <v>44343</v>
      </c>
      <c r="Q306" s="225"/>
      <c r="R306" s="226"/>
      <c r="S306" s="226" t="s">
        <v>49</v>
      </c>
      <c r="T306" s="226" t="s">
        <v>2334</v>
      </c>
      <c r="U306" s="226" t="s">
        <v>32</v>
      </c>
    </row>
    <row r="307" spans="1:21" ht="9.75" customHeight="1" x14ac:dyDescent="0.25">
      <c r="A307" s="226">
        <v>599</v>
      </c>
      <c r="B307" s="226" t="s">
        <v>644</v>
      </c>
      <c r="C307" s="226" t="s">
        <v>645</v>
      </c>
      <c r="D307" s="226" t="s">
        <v>645</v>
      </c>
      <c r="E307" s="226" t="s">
        <v>23</v>
      </c>
      <c r="F307" s="226" t="s">
        <v>23</v>
      </c>
      <c r="G307" s="226" t="s">
        <v>43</v>
      </c>
      <c r="H307" s="226" t="s">
        <v>961</v>
      </c>
      <c r="I307" s="226" t="s">
        <v>44</v>
      </c>
      <c r="J307" s="101" t="s">
        <v>2515</v>
      </c>
      <c r="K307" s="226" t="s">
        <v>1219</v>
      </c>
      <c r="L307" s="226" t="s">
        <v>646</v>
      </c>
      <c r="M307" s="227">
        <v>10</v>
      </c>
      <c r="N307" s="226" t="s">
        <v>2408</v>
      </c>
      <c r="O307" s="229">
        <v>12</v>
      </c>
      <c r="P307" s="225">
        <v>44347</v>
      </c>
      <c r="Q307" s="226"/>
      <c r="R307" s="225">
        <v>42031</v>
      </c>
      <c r="S307" s="226" t="s">
        <v>53</v>
      </c>
      <c r="T307" s="226" t="s">
        <v>96</v>
      </c>
      <c r="U307" s="226" t="s">
        <v>32</v>
      </c>
    </row>
    <row r="308" spans="1:21" ht="9.75" customHeight="1" x14ac:dyDescent="0.25">
      <c r="A308" s="226">
        <v>1238</v>
      </c>
      <c r="B308" s="226" t="s">
        <v>1121</v>
      </c>
      <c r="C308" s="226" t="s">
        <v>233</v>
      </c>
      <c r="D308" s="226" t="s">
        <v>233</v>
      </c>
      <c r="E308" s="226" t="s">
        <v>15</v>
      </c>
      <c r="F308" s="226" t="s">
        <v>58</v>
      </c>
      <c r="G308" s="226" t="s">
        <v>47</v>
      </c>
      <c r="H308" s="226" t="s">
        <v>962</v>
      </c>
      <c r="I308" s="226" t="s">
        <v>63</v>
      </c>
      <c r="J308" s="101" t="s">
        <v>2515</v>
      </c>
      <c r="K308" s="226" t="s">
        <v>1219</v>
      </c>
      <c r="L308" s="226" t="s">
        <v>234</v>
      </c>
      <c r="M308" s="227">
        <v>18</v>
      </c>
      <c r="N308" s="226" t="s">
        <v>1802</v>
      </c>
      <c r="O308" s="229">
        <v>10</v>
      </c>
      <c r="P308" s="225">
        <v>44347</v>
      </c>
      <c r="Q308" s="225"/>
      <c r="R308" s="226">
        <v>43846</v>
      </c>
      <c r="S308" s="226" t="s">
        <v>53</v>
      </c>
      <c r="T308" s="226" t="s">
        <v>50</v>
      </c>
      <c r="U308" s="226" t="s">
        <v>32</v>
      </c>
    </row>
    <row r="309" spans="1:21" ht="9.75" customHeight="1" x14ac:dyDescent="0.25">
      <c r="A309" s="226">
        <v>1650</v>
      </c>
      <c r="B309" s="226" t="s">
        <v>32</v>
      </c>
      <c r="C309" s="226" t="s">
        <v>2099</v>
      </c>
      <c r="D309" s="226" t="s">
        <v>186</v>
      </c>
      <c r="E309" s="226" t="s">
        <v>1218</v>
      </c>
      <c r="F309" s="226" t="s">
        <v>1218</v>
      </c>
      <c r="G309" s="226" t="s">
        <v>47</v>
      </c>
      <c r="H309" s="226" t="s">
        <v>963</v>
      </c>
      <c r="I309" s="226" t="s">
        <v>187</v>
      </c>
      <c r="J309" s="101" t="s">
        <v>2515</v>
      </c>
      <c r="K309" s="226" t="s">
        <v>1219</v>
      </c>
      <c r="L309" s="226" t="s">
        <v>1406</v>
      </c>
      <c r="M309" s="227">
        <v>20</v>
      </c>
      <c r="N309" s="226" t="s">
        <v>1799</v>
      </c>
      <c r="O309" s="229">
        <v>1</v>
      </c>
      <c r="P309" s="225">
        <v>44363</v>
      </c>
      <c r="Q309" s="225"/>
      <c r="R309" s="226">
        <v>43733</v>
      </c>
      <c r="S309" s="226" t="s">
        <v>49</v>
      </c>
      <c r="T309" s="226" t="s">
        <v>1224</v>
      </c>
      <c r="U309" s="226" t="s">
        <v>32</v>
      </c>
    </row>
    <row r="310" spans="1:21" ht="9.75" customHeight="1" x14ac:dyDescent="0.25">
      <c r="A310" s="226">
        <v>1795</v>
      </c>
      <c r="B310" s="226" t="s">
        <v>2143</v>
      </c>
      <c r="C310" s="226" t="s">
        <v>1515</v>
      </c>
      <c r="D310" s="226" t="s">
        <v>32</v>
      </c>
      <c r="E310" s="226" t="s">
        <v>17</v>
      </c>
      <c r="F310" s="226" t="s">
        <v>1503</v>
      </c>
      <c r="G310" s="226" t="s">
        <v>47</v>
      </c>
      <c r="H310" s="226" t="s">
        <v>963</v>
      </c>
      <c r="I310" s="226" t="s">
        <v>44</v>
      </c>
      <c r="J310" s="101" t="s">
        <v>2515</v>
      </c>
      <c r="K310" s="226" t="s">
        <v>1228</v>
      </c>
      <c r="L310" s="226" t="s">
        <v>1516</v>
      </c>
      <c r="M310" s="227">
        <v>24</v>
      </c>
      <c r="N310" s="226" t="s">
        <v>1798</v>
      </c>
      <c r="O310" s="229">
        <v>30</v>
      </c>
      <c r="P310" s="225">
        <v>44365</v>
      </c>
      <c r="Q310" s="226"/>
      <c r="R310" s="226">
        <v>43724</v>
      </c>
      <c r="S310" s="226" t="s">
        <v>53</v>
      </c>
      <c r="T310" s="226" t="s">
        <v>50</v>
      </c>
      <c r="U310" s="226" t="s">
        <v>32</v>
      </c>
    </row>
    <row r="311" spans="1:21" ht="9.75" customHeight="1" x14ac:dyDescent="0.25">
      <c r="A311" s="226">
        <v>1865</v>
      </c>
      <c r="B311" s="226" t="s">
        <v>2379</v>
      </c>
      <c r="C311" s="226" t="s">
        <v>1597</v>
      </c>
      <c r="D311" s="226" t="s">
        <v>32</v>
      </c>
      <c r="E311" s="226" t="s">
        <v>17</v>
      </c>
      <c r="F311" s="226" t="s">
        <v>62</v>
      </c>
      <c r="G311" s="226" t="s">
        <v>47</v>
      </c>
      <c r="H311" s="226" t="s">
        <v>963</v>
      </c>
      <c r="I311" s="226" t="s">
        <v>44</v>
      </c>
      <c r="J311" s="101" t="s">
        <v>2515</v>
      </c>
      <c r="K311" s="226" t="s">
        <v>1228</v>
      </c>
      <c r="L311" s="226" t="s">
        <v>1598</v>
      </c>
      <c r="M311" s="227">
        <v>24</v>
      </c>
      <c r="N311" s="226" t="s">
        <v>1798</v>
      </c>
      <c r="O311" s="229">
        <v>25</v>
      </c>
      <c r="P311" s="225">
        <v>44365</v>
      </c>
      <c r="Q311" s="226"/>
      <c r="R311" s="226"/>
      <c r="S311" s="226" t="s">
        <v>49</v>
      </c>
      <c r="T311" s="226" t="s">
        <v>2334</v>
      </c>
      <c r="U311" s="226" t="s">
        <v>32</v>
      </c>
    </row>
    <row r="312" spans="1:21" ht="9.75" customHeight="1" x14ac:dyDescent="0.25">
      <c r="A312" s="226">
        <v>1637</v>
      </c>
      <c r="B312" s="226" t="s">
        <v>1082</v>
      </c>
      <c r="C312" s="226" t="s">
        <v>592</v>
      </c>
      <c r="D312" s="226" t="s">
        <v>32</v>
      </c>
      <c r="E312" s="226" t="s">
        <v>19</v>
      </c>
      <c r="F312" s="226" t="s">
        <v>120</v>
      </c>
      <c r="G312" s="226" t="s">
        <v>47</v>
      </c>
      <c r="H312" s="226" t="s">
        <v>963</v>
      </c>
      <c r="I312" s="226" t="s">
        <v>44</v>
      </c>
      <c r="J312" s="101" t="s">
        <v>2515</v>
      </c>
      <c r="K312" s="226" t="s">
        <v>1219</v>
      </c>
      <c r="L312" s="226" t="s">
        <v>593</v>
      </c>
      <c r="M312" s="227">
        <v>15</v>
      </c>
      <c r="N312" s="226" t="s">
        <v>2097</v>
      </c>
      <c r="O312" s="229">
        <v>7</v>
      </c>
      <c r="P312" s="225">
        <v>44368</v>
      </c>
      <c r="Q312" s="226"/>
      <c r="R312" s="226">
        <v>43180</v>
      </c>
      <c r="S312" s="226" t="s">
        <v>1222</v>
      </c>
      <c r="T312" s="226" t="s">
        <v>114</v>
      </c>
      <c r="U312" s="226" t="s">
        <v>32</v>
      </c>
    </row>
    <row r="313" spans="1:21" ht="9.75" customHeight="1" x14ac:dyDescent="0.25">
      <c r="A313" s="226">
        <v>440</v>
      </c>
      <c r="B313" s="226" t="s">
        <v>138</v>
      </c>
      <c r="C313" s="226" t="s">
        <v>139</v>
      </c>
      <c r="D313" s="226" t="s">
        <v>32</v>
      </c>
      <c r="E313" s="226" t="s">
        <v>16</v>
      </c>
      <c r="F313" s="226" t="s">
        <v>55</v>
      </c>
      <c r="G313" s="226" t="s">
        <v>47</v>
      </c>
      <c r="H313" s="226" t="s">
        <v>961</v>
      </c>
      <c r="I313" s="226" t="s">
        <v>44</v>
      </c>
      <c r="J313" s="101" t="s">
        <v>2515</v>
      </c>
      <c r="K313" s="226" t="s">
        <v>1219</v>
      </c>
      <c r="L313" s="226" t="s">
        <v>140</v>
      </c>
      <c r="M313" s="227">
        <v>24</v>
      </c>
      <c r="N313" s="226" t="s">
        <v>1798</v>
      </c>
      <c r="O313" s="229">
        <v>55</v>
      </c>
      <c r="P313" s="225">
        <v>44371</v>
      </c>
      <c r="Q313" s="225"/>
      <c r="R313" s="226"/>
      <c r="S313" s="226" t="s">
        <v>49</v>
      </c>
      <c r="T313" s="226" t="s">
        <v>1224</v>
      </c>
      <c r="U313" s="226" t="s">
        <v>32</v>
      </c>
    </row>
    <row r="314" spans="1:21" ht="9.75" customHeight="1" x14ac:dyDescent="0.25">
      <c r="A314" s="226">
        <v>1535</v>
      </c>
      <c r="B314" s="226" t="s">
        <v>32</v>
      </c>
      <c r="C314" s="226" t="s">
        <v>1309</v>
      </c>
      <c r="D314" s="226" t="s">
        <v>32</v>
      </c>
      <c r="E314" s="226" t="s">
        <v>1217</v>
      </c>
      <c r="F314" s="226" t="s">
        <v>1300</v>
      </c>
      <c r="G314" s="226" t="s">
        <v>47</v>
      </c>
      <c r="H314" s="226" t="s">
        <v>963</v>
      </c>
      <c r="I314" s="226" t="s">
        <v>44</v>
      </c>
      <c r="J314" s="101" t="s">
        <v>2515</v>
      </c>
      <c r="K314" s="226" t="s">
        <v>1228</v>
      </c>
      <c r="L314" s="226" t="s">
        <v>1310</v>
      </c>
      <c r="M314" s="227">
        <v>24</v>
      </c>
      <c r="N314" s="226" t="s">
        <v>1799</v>
      </c>
      <c r="O314" s="229">
        <v>1</v>
      </c>
      <c r="P314" s="225">
        <v>44377</v>
      </c>
      <c r="Q314" s="225"/>
      <c r="R314" s="226">
        <v>43726</v>
      </c>
      <c r="S314" s="226" t="s">
        <v>53</v>
      </c>
      <c r="T314" s="226" t="s">
        <v>1220</v>
      </c>
      <c r="U314" s="226" t="s">
        <v>32</v>
      </c>
    </row>
    <row r="315" spans="1:21" ht="9.75" customHeight="1" x14ac:dyDescent="0.25">
      <c r="A315" s="226">
        <v>1951</v>
      </c>
      <c r="B315" s="226" t="s">
        <v>32</v>
      </c>
      <c r="C315" s="226" t="s">
        <v>2098</v>
      </c>
      <c r="D315" s="226" t="s">
        <v>32</v>
      </c>
      <c r="E315" s="226" t="s">
        <v>23</v>
      </c>
      <c r="F315" s="226" t="s">
        <v>112</v>
      </c>
      <c r="G315" s="226" t="s">
        <v>47</v>
      </c>
      <c r="H315" s="226" t="s">
        <v>963</v>
      </c>
      <c r="I315" s="226" t="s">
        <v>48</v>
      </c>
      <c r="J315" s="101" t="s">
        <v>2515</v>
      </c>
      <c r="K315" s="226" t="s">
        <v>1219</v>
      </c>
      <c r="L315" s="226" t="s">
        <v>1588</v>
      </c>
      <c r="M315" s="227">
        <v>0</v>
      </c>
      <c r="N315" s="226" t="s">
        <v>2408</v>
      </c>
      <c r="O315" s="229">
        <v>10</v>
      </c>
      <c r="P315" s="225">
        <v>44377</v>
      </c>
      <c r="Q315" s="226"/>
      <c r="R315" s="225"/>
      <c r="S315" s="226" t="s">
        <v>49</v>
      </c>
      <c r="T315" s="226" t="s">
        <v>2334</v>
      </c>
      <c r="U315" s="226" t="s">
        <v>32</v>
      </c>
    </row>
    <row r="316" spans="1:21" ht="9.75" customHeight="1" x14ac:dyDescent="0.25">
      <c r="A316" s="101">
        <v>1496</v>
      </c>
      <c r="B316" s="101" t="s">
        <v>32</v>
      </c>
      <c r="C316" s="101" t="s">
        <v>1214</v>
      </c>
      <c r="D316" s="101" t="s">
        <v>32</v>
      </c>
      <c r="E316" s="101" t="s">
        <v>1217</v>
      </c>
      <c r="F316" s="101" t="s">
        <v>1300</v>
      </c>
      <c r="G316" s="101" t="s">
        <v>47</v>
      </c>
      <c r="H316" s="101" t="s">
        <v>961</v>
      </c>
      <c r="I316" s="101" t="s">
        <v>826</v>
      </c>
      <c r="J316" s="101"/>
      <c r="K316" s="101" t="s">
        <v>1228</v>
      </c>
      <c r="L316" s="101" t="s">
        <v>1671</v>
      </c>
      <c r="M316" s="101">
        <v>10</v>
      </c>
      <c r="N316" s="102" t="s">
        <v>1799</v>
      </c>
      <c r="O316" s="172">
        <v>5</v>
      </c>
      <c r="P316" s="103">
        <v>44377</v>
      </c>
      <c r="Q316" s="103"/>
      <c r="R316" s="103">
        <v>43300</v>
      </c>
      <c r="S316" s="101" t="s">
        <v>53</v>
      </c>
      <c r="T316" s="101" t="s">
        <v>317</v>
      </c>
      <c r="U316" s="226" t="s">
        <v>2169</v>
      </c>
    </row>
    <row r="317" spans="1:21" ht="9.75" customHeight="1" x14ac:dyDescent="0.25">
      <c r="A317" s="226">
        <v>1937</v>
      </c>
      <c r="B317" s="226" t="s">
        <v>32</v>
      </c>
      <c r="C317" s="226" t="s">
        <v>2036</v>
      </c>
      <c r="D317" s="226" t="s">
        <v>32</v>
      </c>
      <c r="E317" s="226" t="s">
        <v>16</v>
      </c>
      <c r="F317" s="226" t="s">
        <v>55</v>
      </c>
      <c r="G317" s="226" t="s">
        <v>43</v>
      </c>
      <c r="H317" s="226" t="s">
        <v>963</v>
      </c>
      <c r="I317" s="226" t="s">
        <v>63</v>
      </c>
      <c r="J317" s="101" t="s">
        <v>2515</v>
      </c>
      <c r="K317" s="226" t="s">
        <v>1219</v>
      </c>
      <c r="L317" s="226" t="s">
        <v>2037</v>
      </c>
      <c r="M317" s="227">
        <v>0</v>
      </c>
      <c r="N317" s="226" t="s">
        <v>1798</v>
      </c>
      <c r="O317" s="229">
        <v>5</v>
      </c>
      <c r="P317" s="225">
        <v>44392</v>
      </c>
      <c r="Q317" s="226"/>
      <c r="R317" s="225"/>
      <c r="S317" s="226" t="s">
        <v>1222</v>
      </c>
      <c r="T317" s="226" t="s">
        <v>114</v>
      </c>
      <c r="U317" s="226" t="s">
        <v>32</v>
      </c>
    </row>
    <row r="318" spans="1:21" ht="9.75" customHeight="1" x14ac:dyDescent="0.25">
      <c r="A318" s="226">
        <v>1776</v>
      </c>
      <c r="B318" s="226" t="s">
        <v>32</v>
      </c>
      <c r="C318" s="226" t="s">
        <v>2140</v>
      </c>
      <c r="D318" s="226" t="s">
        <v>32</v>
      </c>
      <c r="E318" s="226" t="s">
        <v>17</v>
      </c>
      <c r="F318" s="226" t="s">
        <v>1459</v>
      </c>
      <c r="G318" s="226" t="s">
        <v>47</v>
      </c>
      <c r="H318" s="226" t="s">
        <v>963</v>
      </c>
      <c r="I318" s="226" t="s">
        <v>48</v>
      </c>
      <c r="J318" s="101" t="s">
        <v>2515</v>
      </c>
      <c r="K318" s="226" t="s">
        <v>1228</v>
      </c>
      <c r="L318" s="226" t="s">
        <v>2141</v>
      </c>
      <c r="M318" s="227">
        <v>24</v>
      </c>
      <c r="N318" s="226" t="s">
        <v>1798</v>
      </c>
      <c r="O318" s="229">
        <v>5</v>
      </c>
      <c r="P318" s="225">
        <v>44392</v>
      </c>
      <c r="Q318" s="226"/>
      <c r="R318" s="226"/>
      <c r="S318" s="226" t="s">
        <v>1222</v>
      </c>
      <c r="T318" s="226" t="s">
        <v>96</v>
      </c>
      <c r="U318" s="226" t="s">
        <v>32</v>
      </c>
    </row>
    <row r="319" spans="1:21" ht="9.75" customHeight="1" x14ac:dyDescent="0.25">
      <c r="A319" s="101">
        <v>1008</v>
      </c>
      <c r="B319" s="101" t="s">
        <v>1202</v>
      </c>
      <c r="C319" s="101" t="s">
        <v>851</v>
      </c>
      <c r="D319" s="101" t="s">
        <v>32</v>
      </c>
      <c r="E319" s="101" t="s">
        <v>17</v>
      </c>
      <c r="F319" s="101" t="s">
        <v>59</v>
      </c>
      <c r="G319" s="101" t="s">
        <v>47</v>
      </c>
      <c r="H319" s="101" t="s">
        <v>960</v>
      </c>
      <c r="I319" s="101" t="s">
        <v>826</v>
      </c>
      <c r="J319" s="101"/>
      <c r="K319" s="101" t="s">
        <v>1219</v>
      </c>
      <c r="L319" s="101" t="s">
        <v>852</v>
      </c>
      <c r="M319" s="101">
        <v>10</v>
      </c>
      <c r="N319" s="102" t="s">
        <v>1798</v>
      </c>
      <c r="O319" s="172">
        <v>5</v>
      </c>
      <c r="P319" s="103">
        <v>44392</v>
      </c>
      <c r="Q319" s="103"/>
      <c r="R319" s="103">
        <v>42964</v>
      </c>
      <c r="S319" s="101" t="s">
        <v>1222</v>
      </c>
      <c r="T319" s="101" t="s">
        <v>114</v>
      </c>
      <c r="U319" s="226" t="s">
        <v>32</v>
      </c>
    </row>
    <row r="320" spans="1:21" ht="9.75" customHeight="1" x14ac:dyDescent="0.25">
      <c r="A320" s="101">
        <v>1875</v>
      </c>
      <c r="B320" s="101" t="s">
        <v>32</v>
      </c>
      <c r="C320" s="101" t="s">
        <v>1786</v>
      </c>
      <c r="D320" s="101" t="s">
        <v>32</v>
      </c>
      <c r="E320" s="101" t="s">
        <v>17</v>
      </c>
      <c r="F320" s="101" t="s">
        <v>62</v>
      </c>
      <c r="G320" s="101" t="s">
        <v>47</v>
      </c>
      <c r="H320" s="101" t="s">
        <v>961</v>
      </c>
      <c r="I320" s="101" t="s">
        <v>826</v>
      </c>
      <c r="J320" s="101"/>
      <c r="K320" s="101" t="s">
        <v>1228</v>
      </c>
      <c r="L320" s="101" t="s">
        <v>1787</v>
      </c>
      <c r="M320" s="101">
        <v>10</v>
      </c>
      <c r="N320" s="102" t="s">
        <v>1798</v>
      </c>
      <c r="O320" s="172">
        <v>5</v>
      </c>
      <c r="P320" s="103">
        <v>44399</v>
      </c>
      <c r="Q320" s="103"/>
      <c r="R320" s="103"/>
      <c r="S320" s="101" t="s">
        <v>1222</v>
      </c>
      <c r="T320" s="101" t="s">
        <v>114</v>
      </c>
      <c r="U320" s="226" t="s">
        <v>32</v>
      </c>
    </row>
    <row r="321" spans="1:21" ht="9.75" customHeight="1" x14ac:dyDescent="0.25">
      <c r="A321" s="101">
        <v>1819</v>
      </c>
      <c r="B321" s="101" t="s">
        <v>32</v>
      </c>
      <c r="C321" s="101" t="s">
        <v>1739</v>
      </c>
      <c r="D321" s="101" t="s">
        <v>32</v>
      </c>
      <c r="E321" s="101" t="s">
        <v>17</v>
      </c>
      <c r="F321" s="101" t="s">
        <v>1503</v>
      </c>
      <c r="G321" s="101" t="s">
        <v>47</v>
      </c>
      <c r="H321" s="101" t="s">
        <v>961</v>
      </c>
      <c r="I321" s="101" t="s">
        <v>826</v>
      </c>
      <c r="J321" s="101"/>
      <c r="K321" s="101" t="s">
        <v>1228</v>
      </c>
      <c r="L321" s="101" t="s">
        <v>1740</v>
      </c>
      <c r="M321" s="101">
        <v>10</v>
      </c>
      <c r="N321" s="102" t="s">
        <v>1798</v>
      </c>
      <c r="O321" s="172">
        <v>5</v>
      </c>
      <c r="P321" s="103">
        <v>44400</v>
      </c>
      <c r="Q321" s="103"/>
      <c r="R321" s="103"/>
      <c r="S321" s="101" t="s">
        <v>1222</v>
      </c>
      <c r="T321" s="101" t="s">
        <v>211</v>
      </c>
      <c r="U321" s="226" t="s">
        <v>32</v>
      </c>
    </row>
    <row r="322" spans="1:21" ht="9.75" customHeight="1" x14ac:dyDescent="0.25">
      <c r="A322" s="101">
        <v>1012</v>
      </c>
      <c r="B322" s="101" t="s">
        <v>1204</v>
      </c>
      <c r="C322" s="101" t="s">
        <v>828</v>
      </c>
      <c r="D322" s="101" t="s">
        <v>32</v>
      </c>
      <c r="E322" s="101" t="s">
        <v>17</v>
      </c>
      <c r="F322" s="101" t="s">
        <v>59</v>
      </c>
      <c r="G322" s="101" t="s">
        <v>47</v>
      </c>
      <c r="H322" s="101" t="s">
        <v>960</v>
      </c>
      <c r="I322" s="101" t="s">
        <v>826</v>
      </c>
      <c r="J322" s="101"/>
      <c r="K322" s="101" t="s">
        <v>1219</v>
      </c>
      <c r="L322" s="101" t="s">
        <v>829</v>
      </c>
      <c r="M322" s="101">
        <v>10</v>
      </c>
      <c r="N322" s="102" t="s">
        <v>1798</v>
      </c>
      <c r="O322" s="172">
        <v>10</v>
      </c>
      <c r="P322" s="103">
        <v>44400</v>
      </c>
      <c r="Q322" s="103"/>
      <c r="R322" s="103"/>
      <c r="S322" s="101" t="s">
        <v>1222</v>
      </c>
      <c r="T322" s="101" t="s">
        <v>96</v>
      </c>
      <c r="U322" s="226" t="s">
        <v>32</v>
      </c>
    </row>
    <row r="323" spans="1:21" ht="9.75" customHeight="1" x14ac:dyDescent="0.25">
      <c r="A323" s="226">
        <v>1483</v>
      </c>
      <c r="B323" s="226" t="s">
        <v>1944</v>
      </c>
      <c r="C323" s="226" t="s">
        <v>1242</v>
      </c>
      <c r="D323" s="226" t="s">
        <v>32</v>
      </c>
      <c r="E323" s="226" t="s">
        <v>16</v>
      </c>
      <c r="F323" s="226" t="s">
        <v>55</v>
      </c>
      <c r="G323" s="226" t="s">
        <v>47</v>
      </c>
      <c r="H323" s="226" t="s">
        <v>963</v>
      </c>
      <c r="I323" s="226" t="s">
        <v>168</v>
      </c>
      <c r="J323" s="101" t="s">
        <v>2515</v>
      </c>
      <c r="K323" s="226" t="s">
        <v>1228</v>
      </c>
      <c r="L323" s="226" t="s">
        <v>1243</v>
      </c>
      <c r="M323" s="227">
        <v>0</v>
      </c>
      <c r="N323" s="226" t="s">
        <v>1798</v>
      </c>
      <c r="O323" s="229">
        <v>15</v>
      </c>
      <c r="P323" s="225">
        <v>44405</v>
      </c>
      <c r="Q323" s="226"/>
      <c r="R323" s="226">
        <v>43805</v>
      </c>
      <c r="S323" s="226" t="s">
        <v>53</v>
      </c>
      <c r="T323" s="226" t="s">
        <v>50</v>
      </c>
      <c r="U323" s="226" t="s">
        <v>32</v>
      </c>
    </row>
    <row r="324" spans="1:21" ht="9.75" customHeight="1" x14ac:dyDescent="0.25">
      <c r="A324" s="226">
        <v>1942</v>
      </c>
      <c r="B324" s="226" t="s">
        <v>32</v>
      </c>
      <c r="C324" s="226" t="s">
        <v>2044</v>
      </c>
      <c r="D324" s="226" t="s">
        <v>32</v>
      </c>
      <c r="E324" s="226" t="s">
        <v>6</v>
      </c>
      <c r="F324" s="226" t="s">
        <v>52</v>
      </c>
      <c r="G324" s="226" t="s">
        <v>43</v>
      </c>
      <c r="H324" s="226" t="s">
        <v>963</v>
      </c>
      <c r="I324" s="226" t="s">
        <v>44</v>
      </c>
      <c r="J324" s="101" t="s">
        <v>2515</v>
      </c>
      <c r="K324" s="226" t="s">
        <v>1219</v>
      </c>
      <c r="L324" s="226" t="s">
        <v>709</v>
      </c>
      <c r="M324" s="227">
        <v>0</v>
      </c>
      <c r="N324" s="226" t="s">
        <v>1800</v>
      </c>
      <c r="O324" s="229">
        <v>15</v>
      </c>
      <c r="P324" s="225">
        <v>44413</v>
      </c>
      <c r="Q324" s="226"/>
      <c r="R324" s="226"/>
      <c r="S324" s="226" t="s">
        <v>49</v>
      </c>
      <c r="T324" s="226" t="s">
        <v>2334</v>
      </c>
      <c r="U324" s="226" t="s">
        <v>32</v>
      </c>
    </row>
    <row r="325" spans="1:21" ht="9.75" customHeight="1" x14ac:dyDescent="0.25">
      <c r="A325" s="226">
        <v>1794</v>
      </c>
      <c r="B325" s="226" t="s">
        <v>1937</v>
      </c>
      <c r="C325" s="226" t="s">
        <v>1513</v>
      </c>
      <c r="D325" s="226" t="s">
        <v>32</v>
      </c>
      <c r="E325" s="226" t="s">
        <v>17</v>
      </c>
      <c r="F325" s="226" t="s">
        <v>1503</v>
      </c>
      <c r="G325" s="226" t="s">
        <v>47</v>
      </c>
      <c r="H325" s="226" t="s">
        <v>963</v>
      </c>
      <c r="I325" s="226" t="s">
        <v>44</v>
      </c>
      <c r="J325" s="101" t="s">
        <v>2515</v>
      </c>
      <c r="K325" s="226" t="s">
        <v>1228</v>
      </c>
      <c r="L325" s="226" t="s">
        <v>1514</v>
      </c>
      <c r="M325" s="227">
        <v>24</v>
      </c>
      <c r="N325" s="226" t="s">
        <v>1798</v>
      </c>
      <c r="O325" s="229">
        <v>5</v>
      </c>
      <c r="P325" s="225">
        <v>44414</v>
      </c>
      <c r="Q325" s="226"/>
      <c r="R325" s="226"/>
      <c r="S325" s="226" t="s">
        <v>1222</v>
      </c>
      <c r="T325" s="226" t="s">
        <v>96</v>
      </c>
      <c r="U325" s="226" t="s">
        <v>32</v>
      </c>
    </row>
    <row r="326" spans="1:21" ht="9.75" customHeight="1" x14ac:dyDescent="0.25">
      <c r="A326" s="226">
        <v>1811</v>
      </c>
      <c r="B326" s="226" t="s">
        <v>1940</v>
      </c>
      <c r="C326" s="226" t="s">
        <v>1525</v>
      </c>
      <c r="D326" s="226" t="s">
        <v>32</v>
      </c>
      <c r="E326" s="226" t="s">
        <v>17</v>
      </c>
      <c r="F326" s="226" t="s">
        <v>1503</v>
      </c>
      <c r="G326" s="226" t="s">
        <v>47</v>
      </c>
      <c r="H326" s="226" t="s">
        <v>963</v>
      </c>
      <c r="I326" s="226" t="s">
        <v>48</v>
      </c>
      <c r="J326" s="101" t="s">
        <v>2515</v>
      </c>
      <c r="K326" s="226" t="s">
        <v>1228</v>
      </c>
      <c r="L326" s="226" t="s">
        <v>1526</v>
      </c>
      <c r="M326" s="227">
        <v>24</v>
      </c>
      <c r="N326" s="226" t="s">
        <v>1798</v>
      </c>
      <c r="O326" s="229">
        <v>5</v>
      </c>
      <c r="P326" s="225">
        <v>44414</v>
      </c>
      <c r="Q326" s="226"/>
      <c r="R326" s="225">
        <v>43628</v>
      </c>
      <c r="S326" s="226" t="s">
        <v>53</v>
      </c>
      <c r="T326" s="226" t="s">
        <v>956</v>
      </c>
      <c r="U326" s="226" t="s">
        <v>959</v>
      </c>
    </row>
    <row r="327" spans="1:21" ht="9.75" customHeight="1" x14ac:dyDescent="0.25">
      <c r="A327" s="226">
        <v>1880</v>
      </c>
      <c r="B327" s="226" t="s">
        <v>32</v>
      </c>
      <c r="C327" s="226" t="s">
        <v>1610</v>
      </c>
      <c r="D327" s="226" t="s">
        <v>32</v>
      </c>
      <c r="E327" s="226" t="s">
        <v>17</v>
      </c>
      <c r="F327" s="226" t="s">
        <v>62</v>
      </c>
      <c r="G327" s="226" t="s">
        <v>47</v>
      </c>
      <c r="H327" s="226" t="s">
        <v>963</v>
      </c>
      <c r="I327" s="226" t="s">
        <v>48</v>
      </c>
      <c r="J327" s="101" t="s">
        <v>2515</v>
      </c>
      <c r="K327" s="226" t="s">
        <v>1228</v>
      </c>
      <c r="L327" s="226" t="s">
        <v>1611</v>
      </c>
      <c r="M327" s="227">
        <v>24</v>
      </c>
      <c r="N327" s="226" t="s">
        <v>1798</v>
      </c>
      <c r="O327" s="229">
        <v>35</v>
      </c>
      <c r="P327" s="225">
        <v>44414</v>
      </c>
      <c r="Q327" s="226"/>
      <c r="R327" s="226"/>
      <c r="S327" s="226" t="s">
        <v>49</v>
      </c>
      <c r="T327" s="226" t="s">
        <v>2334</v>
      </c>
      <c r="U327" s="226" t="s">
        <v>32</v>
      </c>
    </row>
    <row r="328" spans="1:21" ht="9.75" customHeight="1" x14ac:dyDescent="0.25">
      <c r="A328" s="226">
        <v>45</v>
      </c>
      <c r="B328" s="226" t="s">
        <v>1505</v>
      </c>
      <c r="C328" s="226" t="s">
        <v>2107</v>
      </c>
      <c r="D328" s="226" t="s">
        <v>32</v>
      </c>
      <c r="E328" s="226" t="s">
        <v>17</v>
      </c>
      <c r="F328" s="226" t="s">
        <v>1503</v>
      </c>
      <c r="G328" s="226" t="s">
        <v>47</v>
      </c>
      <c r="H328" s="226" t="s">
        <v>960</v>
      </c>
      <c r="I328" s="226" t="s">
        <v>48</v>
      </c>
      <c r="J328" s="101" t="s">
        <v>2515</v>
      </c>
      <c r="K328" s="226" t="s">
        <v>1219</v>
      </c>
      <c r="L328" s="226" t="s">
        <v>1506</v>
      </c>
      <c r="M328" s="227">
        <v>24</v>
      </c>
      <c r="N328" s="226" t="s">
        <v>1798</v>
      </c>
      <c r="O328" s="229">
        <v>15</v>
      </c>
      <c r="P328" s="225">
        <v>44417</v>
      </c>
      <c r="Q328" s="226"/>
      <c r="R328" s="226"/>
      <c r="S328" s="226" t="s">
        <v>49</v>
      </c>
      <c r="T328" s="226" t="s">
        <v>2334</v>
      </c>
      <c r="U328" s="226" t="s">
        <v>32</v>
      </c>
    </row>
    <row r="329" spans="1:21" ht="9.75" customHeight="1" x14ac:dyDescent="0.25">
      <c r="A329" s="101">
        <v>1641</v>
      </c>
      <c r="B329" s="101" t="s">
        <v>1185</v>
      </c>
      <c r="C329" s="101" t="s">
        <v>739</v>
      </c>
      <c r="D329" s="101" t="s">
        <v>32</v>
      </c>
      <c r="E329" s="101" t="s">
        <v>8</v>
      </c>
      <c r="F329" s="101" t="s">
        <v>739</v>
      </c>
      <c r="G329" s="101" t="s">
        <v>47</v>
      </c>
      <c r="H329" s="101" t="s">
        <v>961</v>
      </c>
      <c r="I329" s="101" t="s">
        <v>826</v>
      </c>
      <c r="J329" s="101"/>
      <c r="K329" s="101" t="s">
        <v>1219</v>
      </c>
      <c r="L329" s="101" t="s">
        <v>914</v>
      </c>
      <c r="M329" s="101">
        <v>10</v>
      </c>
      <c r="N329" s="102" t="s">
        <v>1800</v>
      </c>
      <c r="O329" s="172">
        <v>10</v>
      </c>
      <c r="P329" s="103">
        <v>44417</v>
      </c>
      <c r="Q329" s="103"/>
      <c r="R329" s="103">
        <v>43682</v>
      </c>
      <c r="S329" s="101" t="s">
        <v>53</v>
      </c>
      <c r="T329" s="101" t="s">
        <v>50</v>
      </c>
      <c r="U329" s="226" t="s">
        <v>32</v>
      </c>
    </row>
    <row r="330" spans="1:21" ht="9.75" customHeight="1" x14ac:dyDescent="0.25">
      <c r="A330" s="226">
        <v>653</v>
      </c>
      <c r="B330" s="226" t="s">
        <v>403</v>
      </c>
      <c r="C330" s="226" t="s">
        <v>404</v>
      </c>
      <c r="D330" s="226" t="s">
        <v>404</v>
      </c>
      <c r="E330" s="226" t="s">
        <v>20</v>
      </c>
      <c r="F330" s="226" t="s">
        <v>327</v>
      </c>
      <c r="G330" s="226" t="s">
        <v>43</v>
      </c>
      <c r="H330" s="226" t="s">
        <v>961</v>
      </c>
      <c r="I330" s="226" t="s">
        <v>44</v>
      </c>
      <c r="J330" s="101" t="s">
        <v>2515</v>
      </c>
      <c r="K330" s="226" t="s">
        <v>1219</v>
      </c>
      <c r="L330" s="226" t="s">
        <v>405</v>
      </c>
      <c r="M330" s="227">
        <v>2</v>
      </c>
      <c r="N330" s="226" t="s">
        <v>2097</v>
      </c>
      <c r="O330" s="229">
        <v>25</v>
      </c>
      <c r="P330" s="225">
        <v>44418</v>
      </c>
      <c r="Q330" s="226"/>
      <c r="R330" s="226">
        <v>42605</v>
      </c>
      <c r="S330" s="226" t="s">
        <v>53</v>
      </c>
      <c r="T330" s="226" t="s">
        <v>137</v>
      </c>
      <c r="U330" s="226" t="s">
        <v>32</v>
      </c>
    </row>
    <row r="331" spans="1:21" ht="9.75" customHeight="1" x14ac:dyDescent="0.25">
      <c r="A331" s="226">
        <v>115</v>
      </c>
      <c r="B331" s="226" t="s">
        <v>361</v>
      </c>
      <c r="C331" s="226" t="s">
        <v>362</v>
      </c>
      <c r="D331" s="226" t="s">
        <v>362</v>
      </c>
      <c r="E331" s="226" t="s">
        <v>20</v>
      </c>
      <c r="F331" s="226" t="s">
        <v>333</v>
      </c>
      <c r="G331" s="226" t="s">
        <v>47</v>
      </c>
      <c r="H331" s="226" t="s">
        <v>960</v>
      </c>
      <c r="I331" s="226" t="s">
        <v>44</v>
      </c>
      <c r="J331" s="101" t="s">
        <v>2515</v>
      </c>
      <c r="K331" s="226" t="s">
        <v>1219</v>
      </c>
      <c r="L331" s="226" t="s">
        <v>363</v>
      </c>
      <c r="M331" s="227">
        <v>10</v>
      </c>
      <c r="N331" s="226" t="s">
        <v>2097</v>
      </c>
      <c r="O331" s="229">
        <v>49</v>
      </c>
      <c r="P331" s="225">
        <v>44418</v>
      </c>
      <c r="Q331" s="226"/>
      <c r="R331" s="226">
        <v>43521</v>
      </c>
      <c r="S331" s="226" t="s">
        <v>53</v>
      </c>
      <c r="T331" s="226" t="s">
        <v>67</v>
      </c>
      <c r="U331" s="226" t="s">
        <v>32</v>
      </c>
    </row>
    <row r="332" spans="1:21" ht="9.75" customHeight="1" x14ac:dyDescent="0.25">
      <c r="A332" s="226">
        <v>1262</v>
      </c>
      <c r="B332" s="226" t="s">
        <v>967</v>
      </c>
      <c r="C332" s="226" t="s">
        <v>428</v>
      </c>
      <c r="D332" s="226" t="s">
        <v>428</v>
      </c>
      <c r="E332" s="226" t="s">
        <v>20</v>
      </c>
      <c r="F332" s="226" t="s">
        <v>333</v>
      </c>
      <c r="G332" s="226" t="s">
        <v>47</v>
      </c>
      <c r="H332" s="226" t="s">
        <v>962</v>
      </c>
      <c r="I332" s="226" t="s">
        <v>44</v>
      </c>
      <c r="J332" s="101" t="s">
        <v>2515</v>
      </c>
      <c r="K332" s="226" t="s">
        <v>1219</v>
      </c>
      <c r="L332" s="226" t="s">
        <v>429</v>
      </c>
      <c r="M332" s="227">
        <v>9</v>
      </c>
      <c r="N332" s="226" t="s">
        <v>2097</v>
      </c>
      <c r="O332" s="229">
        <v>36</v>
      </c>
      <c r="P332" s="225">
        <v>44418</v>
      </c>
      <c r="Q332" s="225"/>
      <c r="R332" s="226">
        <v>43539</v>
      </c>
      <c r="S332" s="226" t="s">
        <v>53</v>
      </c>
      <c r="T332" s="226" t="s">
        <v>67</v>
      </c>
      <c r="U332" s="226" t="s">
        <v>32</v>
      </c>
    </row>
    <row r="333" spans="1:21" ht="9.75" customHeight="1" x14ac:dyDescent="0.25">
      <c r="A333" s="226">
        <v>1263</v>
      </c>
      <c r="B333" s="226" t="s">
        <v>968</v>
      </c>
      <c r="C333" s="226" t="s">
        <v>332</v>
      </c>
      <c r="D333" s="226" t="s">
        <v>332</v>
      </c>
      <c r="E333" s="226" t="s">
        <v>20</v>
      </c>
      <c r="F333" s="226" t="s">
        <v>333</v>
      </c>
      <c r="G333" s="226" t="s">
        <v>47</v>
      </c>
      <c r="H333" s="226" t="s">
        <v>962</v>
      </c>
      <c r="I333" s="226" t="s">
        <v>44</v>
      </c>
      <c r="J333" s="101" t="s">
        <v>2515</v>
      </c>
      <c r="K333" s="226" t="s">
        <v>1219</v>
      </c>
      <c r="L333" s="226" t="s">
        <v>334</v>
      </c>
      <c r="M333" s="227">
        <v>9</v>
      </c>
      <c r="N333" s="226" t="s">
        <v>2097</v>
      </c>
      <c r="O333" s="229">
        <v>5</v>
      </c>
      <c r="P333" s="225">
        <v>44418</v>
      </c>
      <c r="Q333" s="225"/>
      <c r="R333" s="226">
        <v>43733</v>
      </c>
      <c r="S333" s="226" t="s">
        <v>53</v>
      </c>
      <c r="T333" s="226" t="s">
        <v>317</v>
      </c>
      <c r="U333" s="226" t="s">
        <v>32</v>
      </c>
    </row>
    <row r="334" spans="1:21" ht="9.75" customHeight="1" x14ac:dyDescent="0.25">
      <c r="A334" s="226">
        <v>147</v>
      </c>
      <c r="B334" s="226" t="s">
        <v>239</v>
      </c>
      <c r="C334" s="226" t="s">
        <v>2065</v>
      </c>
      <c r="D334" s="226" t="s">
        <v>240</v>
      </c>
      <c r="E334" s="226" t="s">
        <v>20</v>
      </c>
      <c r="F334" s="226" t="s">
        <v>20</v>
      </c>
      <c r="G334" s="226" t="s">
        <v>47</v>
      </c>
      <c r="H334" s="226" t="s">
        <v>960</v>
      </c>
      <c r="I334" s="226" t="s">
        <v>44</v>
      </c>
      <c r="J334" s="101" t="s">
        <v>2515</v>
      </c>
      <c r="K334" s="226" t="s">
        <v>1219</v>
      </c>
      <c r="L334" s="226" t="s">
        <v>241</v>
      </c>
      <c r="M334" s="227">
        <v>24</v>
      </c>
      <c r="N334" s="226" t="s">
        <v>2097</v>
      </c>
      <c r="O334" s="229">
        <v>99</v>
      </c>
      <c r="P334" s="225">
        <v>44418</v>
      </c>
      <c r="Q334" s="225"/>
      <c r="R334" s="226">
        <v>43330</v>
      </c>
      <c r="S334" s="226" t="s">
        <v>53</v>
      </c>
      <c r="T334" s="226" t="s">
        <v>67</v>
      </c>
      <c r="U334" s="226" t="s">
        <v>32</v>
      </c>
    </row>
    <row r="335" spans="1:21" ht="9.75" customHeight="1" x14ac:dyDescent="0.25">
      <c r="A335" s="226">
        <v>1933</v>
      </c>
      <c r="B335" s="226" t="s">
        <v>971</v>
      </c>
      <c r="C335" s="226" t="s">
        <v>274</v>
      </c>
      <c r="D335" s="226" t="s">
        <v>32</v>
      </c>
      <c r="E335" s="226" t="s">
        <v>20</v>
      </c>
      <c r="F335" s="226" t="s">
        <v>20</v>
      </c>
      <c r="G335" s="226" t="s">
        <v>47</v>
      </c>
      <c r="H335" s="226" t="s">
        <v>960</v>
      </c>
      <c r="I335" s="226" t="s">
        <v>48</v>
      </c>
      <c r="J335" s="101" t="s">
        <v>2515</v>
      </c>
      <c r="K335" s="226" t="s">
        <v>1219</v>
      </c>
      <c r="L335" s="226" t="s">
        <v>1934</v>
      </c>
      <c r="M335" s="227">
        <v>0</v>
      </c>
      <c r="N335" s="226" t="s">
        <v>2097</v>
      </c>
      <c r="O335" s="229">
        <v>40</v>
      </c>
      <c r="P335" s="225">
        <v>44418</v>
      </c>
      <c r="Q335" s="225"/>
      <c r="R335" s="226">
        <v>43692</v>
      </c>
      <c r="S335" s="226" t="s">
        <v>53</v>
      </c>
      <c r="T335" s="226" t="s">
        <v>67</v>
      </c>
      <c r="U335" s="226" t="s">
        <v>32</v>
      </c>
    </row>
    <row r="336" spans="1:21" ht="9.75" customHeight="1" x14ac:dyDescent="0.25">
      <c r="A336" s="226">
        <v>99</v>
      </c>
      <c r="B336" s="226" t="s">
        <v>1076</v>
      </c>
      <c r="C336" s="226" t="s">
        <v>2372</v>
      </c>
      <c r="D336" s="226" t="s">
        <v>626</v>
      </c>
      <c r="E336" s="226" t="s">
        <v>20</v>
      </c>
      <c r="F336" s="226" t="s">
        <v>20</v>
      </c>
      <c r="G336" s="226" t="s">
        <v>47</v>
      </c>
      <c r="H336" s="226" t="s">
        <v>960</v>
      </c>
      <c r="I336" s="226" t="s">
        <v>44</v>
      </c>
      <c r="J336" s="101" t="s">
        <v>2515</v>
      </c>
      <c r="K336" s="226" t="s">
        <v>1219</v>
      </c>
      <c r="L336" s="226" t="s">
        <v>627</v>
      </c>
      <c r="M336" s="227">
        <v>22</v>
      </c>
      <c r="N336" s="226" t="s">
        <v>2097</v>
      </c>
      <c r="O336" s="229">
        <v>4</v>
      </c>
      <c r="P336" s="225">
        <v>44418</v>
      </c>
      <c r="Q336" s="225"/>
      <c r="R336" s="226"/>
      <c r="S336" s="226" t="s">
        <v>1222</v>
      </c>
      <c r="T336" s="226" t="s">
        <v>114</v>
      </c>
      <c r="U336" s="226" t="s">
        <v>32</v>
      </c>
    </row>
    <row r="337" spans="1:21" ht="9.75" customHeight="1" x14ac:dyDescent="0.25">
      <c r="A337" s="226">
        <v>1264</v>
      </c>
      <c r="B337" s="226" t="s">
        <v>1130</v>
      </c>
      <c r="C337" s="226" t="s">
        <v>2027</v>
      </c>
      <c r="D337" s="226" t="s">
        <v>2027</v>
      </c>
      <c r="E337" s="226" t="s">
        <v>20</v>
      </c>
      <c r="F337" s="226" t="s">
        <v>20</v>
      </c>
      <c r="G337" s="226" t="s">
        <v>47</v>
      </c>
      <c r="H337" s="226" t="s">
        <v>962</v>
      </c>
      <c r="I337" s="226" t="s">
        <v>44</v>
      </c>
      <c r="J337" s="101" t="s">
        <v>2515</v>
      </c>
      <c r="K337" s="226" t="s">
        <v>1219</v>
      </c>
      <c r="L337" s="226" t="s">
        <v>335</v>
      </c>
      <c r="M337" s="227">
        <v>20</v>
      </c>
      <c r="N337" s="226" t="s">
        <v>2097</v>
      </c>
      <c r="O337" s="229">
        <v>9</v>
      </c>
      <c r="P337" s="225">
        <v>44418</v>
      </c>
      <c r="Q337" s="225"/>
      <c r="R337" s="226">
        <v>43753</v>
      </c>
      <c r="S337" s="226" t="s">
        <v>53</v>
      </c>
      <c r="T337" s="226" t="s">
        <v>114</v>
      </c>
      <c r="U337" s="226" t="s">
        <v>32</v>
      </c>
    </row>
    <row r="338" spans="1:21" ht="9.75" customHeight="1" x14ac:dyDescent="0.25">
      <c r="A338" s="226">
        <v>1717</v>
      </c>
      <c r="B338" s="226" t="s">
        <v>1131</v>
      </c>
      <c r="C338" s="226" t="s">
        <v>552</v>
      </c>
      <c r="D338" s="226" t="s">
        <v>552</v>
      </c>
      <c r="E338" s="226" t="s">
        <v>20</v>
      </c>
      <c r="F338" s="226" t="s">
        <v>20</v>
      </c>
      <c r="G338" s="226" t="s">
        <v>47</v>
      </c>
      <c r="H338" s="226" t="s">
        <v>963</v>
      </c>
      <c r="I338" s="226" t="s">
        <v>44</v>
      </c>
      <c r="J338" s="101" t="s">
        <v>2515</v>
      </c>
      <c r="K338" s="226" t="s">
        <v>1219</v>
      </c>
      <c r="L338" s="226" t="s">
        <v>553</v>
      </c>
      <c r="M338" s="227">
        <v>24</v>
      </c>
      <c r="N338" s="226" t="s">
        <v>2097</v>
      </c>
      <c r="O338" s="229">
        <v>10</v>
      </c>
      <c r="P338" s="225">
        <v>44418</v>
      </c>
      <c r="Q338" s="226"/>
      <c r="R338" s="226"/>
      <c r="S338" s="226" t="s">
        <v>49</v>
      </c>
      <c r="T338" s="226" t="s">
        <v>2334</v>
      </c>
      <c r="U338" s="226" t="s">
        <v>32</v>
      </c>
    </row>
    <row r="339" spans="1:21" ht="9.75" customHeight="1" x14ac:dyDescent="0.25">
      <c r="A339" s="226">
        <v>1721</v>
      </c>
      <c r="B339" s="226" t="s">
        <v>1135</v>
      </c>
      <c r="C339" s="226" t="s">
        <v>558</v>
      </c>
      <c r="D339" s="226" t="s">
        <v>558</v>
      </c>
      <c r="E339" s="226" t="s">
        <v>20</v>
      </c>
      <c r="F339" s="226" t="s">
        <v>20</v>
      </c>
      <c r="G339" s="226" t="s">
        <v>47</v>
      </c>
      <c r="H339" s="226" t="s">
        <v>963</v>
      </c>
      <c r="I339" s="226" t="s">
        <v>44</v>
      </c>
      <c r="J339" s="101" t="s">
        <v>2515</v>
      </c>
      <c r="K339" s="226" t="s">
        <v>1219</v>
      </c>
      <c r="L339" s="226" t="s">
        <v>559</v>
      </c>
      <c r="M339" s="227">
        <v>24</v>
      </c>
      <c r="N339" s="226" t="s">
        <v>2097</v>
      </c>
      <c r="O339" s="229">
        <v>14</v>
      </c>
      <c r="P339" s="225">
        <v>44418</v>
      </c>
      <c r="Q339" s="226"/>
      <c r="R339" s="226">
        <v>43753</v>
      </c>
      <c r="S339" s="226" t="s">
        <v>53</v>
      </c>
      <c r="T339" s="226" t="s">
        <v>1225</v>
      </c>
      <c r="U339" s="226" t="s">
        <v>2144</v>
      </c>
    </row>
    <row r="340" spans="1:21" ht="9.75" customHeight="1" x14ac:dyDescent="0.25">
      <c r="A340" s="226">
        <v>1504</v>
      </c>
      <c r="B340" s="226" t="s">
        <v>1025</v>
      </c>
      <c r="C340" s="226" t="s">
        <v>2137</v>
      </c>
      <c r="D340" s="226" t="s">
        <v>32</v>
      </c>
      <c r="E340" s="226" t="s">
        <v>20</v>
      </c>
      <c r="F340" s="226" t="s">
        <v>20</v>
      </c>
      <c r="G340" s="226" t="s">
        <v>47</v>
      </c>
      <c r="H340" s="226" t="s">
        <v>963</v>
      </c>
      <c r="I340" s="226" t="s">
        <v>44</v>
      </c>
      <c r="J340" s="101" t="s">
        <v>2515</v>
      </c>
      <c r="K340" s="226" t="s">
        <v>1219</v>
      </c>
      <c r="L340" s="226" t="s">
        <v>474</v>
      </c>
      <c r="M340" s="227">
        <v>24</v>
      </c>
      <c r="N340" s="226" t="s">
        <v>2097</v>
      </c>
      <c r="O340" s="229">
        <v>2</v>
      </c>
      <c r="P340" s="225">
        <v>44418</v>
      </c>
      <c r="Q340" s="226"/>
      <c r="R340" s="226"/>
      <c r="S340" s="226" t="s">
        <v>1222</v>
      </c>
      <c r="T340" s="226" t="s">
        <v>96</v>
      </c>
      <c r="U340" s="226" t="s">
        <v>32</v>
      </c>
    </row>
    <row r="341" spans="1:21" ht="9.75" customHeight="1" x14ac:dyDescent="0.25">
      <c r="A341" s="226">
        <v>1744</v>
      </c>
      <c r="B341" s="226" t="s">
        <v>32</v>
      </c>
      <c r="C341" s="226" t="s">
        <v>816</v>
      </c>
      <c r="D341" s="226" t="s">
        <v>32</v>
      </c>
      <c r="E341" s="226" t="s">
        <v>20</v>
      </c>
      <c r="F341" s="226" t="s">
        <v>320</v>
      </c>
      <c r="G341" s="226" t="s">
        <v>47</v>
      </c>
      <c r="H341" s="226" t="s">
        <v>963</v>
      </c>
      <c r="I341" s="226" t="s">
        <v>44</v>
      </c>
      <c r="J341" s="101" t="s">
        <v>2515</v>
      </c>
      <c r="K341" s="226" t="s">
        <v>1219</v>
      </c>
      <c r="L341" s="226" t="s">
        <v>817</v>
      </c>
      <c r="M341" s="227">
        <v>9</v>
      </c>
      <c r="N341" s="226" t="s">
        <v>2097</v>
      </c>
      <c r="O341" s="229">
        <v>2</v>
      </c>
      <c r="P341" s="225">
        <v>44418</v>
      </c>
      <c r="Q341" s="226"/>
      <c r="R341" s="226"/>
      <c r="S341" s="226" t="s">
        <v>1222</v>
      </c>
      <c r="T341" s="226" t="s">
        <v>96</v>
      </c>
      <c r="U341" s="226" t="s">
        <v>32</v>
      </c>
    </row>
    <row r="342" spans="1:21" ht="9.75" customHeight="1" x14ac:dyDescent="0.25">
      <c r="A342" s="226">
        <v>1292</v>
      </c>
      <c r="B342" s="226" t="s">
        <v>1141</v>
      </c>
      <c r="C342" s="226" t="s">
        <v>245</v>
      </c>
      <c r="D342" s="226" t="s">
        <v>245</v>
      </c>
      <c r="E342" s="226" t="s">
        <v>20</v>
      </c>
      <c r="F342" s="226" t="s">
        <v>130</v>
      </c>
      <c r="G342" s="226" t="s">
        <v>47</v>
      </c>
      <c r="H342" s="226" t="s">
        <v>962</v>
      </c>
      <c r="I342" s="226" t="s">
        <v>44</v>
      </c>
      <c r="J342" s="101" t="s">
        <v>2515</v>
      </c>
      <c r="K342" s="226" t="s">
        <v>1219</v>
      </c>
      <c r="L342" s="226" t="s">
        <v>246</v>
      </c>
      <c r="M342" s="227">
        <v>24</v>
      </c>
      <c r="N342" s="226" t="s">
        <v>2097</v>
      </c>
      <c r="O342" s="229">
        <v>80</v>
      </c>
      <c r="P342" s="225">
        <v>44418</v>
      </c>
      <c r="Q342" s="226"/>
      <c r="R342" s="225">
        <v>42809</v>
      </c>
      <c r="S342" s="226" t="s">
        <v>53</v>
      </c>
      <c r="T342" s="226" t="s">
        <v>137</v>
      </c>
      <c r="U342" s="226" t="s">
        <v>32</v>
      </c>
    </row>
    <row r="343" spans="1:21" ht="9.75" customHeight="1" x14ac:dyDescent="0.25">
      <c r="A343" s="226">
        <v>1748</v>
      </c>
      <c r="B343" s="226" t="s">
        <v>1143</v>
      </c>
      <c r="C343" s="226" t="s">
        <v>564</v>
      </c>
      <c r="D343" s="226" t="s">
        <v>564</v>
      </c>
      <c r="E343" s="226" t="s">
        <v>20</v>
      </c>
      <c r="F343" s="226" t="s">
        <v>130</v>
      </c>
      <c r="G343" s="226" t="s">
        <v>47</v>
      </c>
      <c r="H343" s="226" t="s">
        <v>963</v>
      </c>
      <c r="I343" s="226" t="s">
        <v>44</v>
      </c>
      <c r="J343" s="101" t="s">
        <v>2515</v>
      </c>
      <c r="K343" s="226" t="s">
        <v>1219</v>
      </c>
      <c r="L343" s="226" t="s">
        <v>565</v>
      </c>
      <c r="M343" s="227">
        <v>7</v>
      </c>
      <c r="N343" s="226" t="s">
        <v>2097</v>
      </c>
      <c r="O343" s="229">
        <v>5</v>
      </c>
      <c r="P343" s="225">
        <v>44418</v>
      </c>
      <c r="Q343" s="226"/>
      <c r="R343" s="225">
        <v>43587</v>
      </c>
      <c r="S343" s="226" t="s">
        <v>53</v>
      </c>
      <c r="T343" s="226" t="s">
        <v>1220</v>
      </c>
      <c r="U343" s="226" t="s">
        <v>32</v>
      </c>
    </row>
    <row r="344" spans="1:21" ht="9.75" customHeight="1" x14ac:dyDescent="0.25">
      <c r="A344" s="226">
        <v>1751</v>
      </c>
      <c r="B344" s="226" t="s">
        <v>32</v>
      </c>
      <c r="C344" s="226" t="s">
        <v>820</v>
      </c>
      <c r="D344" s="226" t="s">
        <v>32</v>
      </c>
      <c r="E344" s="226" t="s">
        <v>20</v>
      </c>
      <c r="F344" s="226" t="s">
        <v>88</v>
      </c>
      <c r="G344" s="226" t="s">
        <v>47</v>
      </c>
      <c r="H344" s="226" t="s">
        <v>963</v>
      </c>
      <c r="I344" s="226" t="s">
        <v>44</v>
      </c>
      <c r="J344" s="101" t="s">
        <v>2515</v>
      </c>
      <c r="K344" s="226" t="s">
        <v>1219</v>
      </c>
      <c r="L344" s="226" t="s">
        <v>821</v>
      </c>
      <c r="M344" s="227">
        <v>9</v>
      </c>
      <c r="N344" s="226" t="s">
        <v>2097</v>
      </c>
      <c r="O344" s="229">
        <v>5</v>
      </c>
      <c r="P344" s="225">
        <v>44418</v>
      </c>
      <c r="Q344" s="226"/>
      <c r="R344" s="225">
        <v>43358</v>
      </c>
      <c r="S344" s="226" t="s">
        <v>53</v>
      </c>
      <c r="T344" s="226" t="s">
        <v>114</v>
      </c>
      <c r="U344" s="226" t="s">
        <v>2474</v>
      </c>
    </row>
    <row r="345" spans="1:21" ht="9.75" customHeight="1" x14ac:dyDescent="0.25">
      <c r="A345" s="226">
        <v>1755</v>
      </c>
      <c r="B345" s="226" t="s">
        <v>32</v>
      </c>
      <c r="C345" s="226" t="s">
        <v>824</v>
      </c>
      <c r="D345" s="226" t="s">
        <v>32</v>
      </c>
      <c r="E345" s="226" t="s">
        <v>21</v>
      </c>
      <c r="F345" s="226" t="s">
        <v>90</v>
      </c>
      <c r="G345" s="226" t="s">
        <v>47</v>
      </c>
      <c r="H345" s="226" t="s">
        <v>963</v>
      </c>
      <c r="I345" s="226" t="s">
        <v>44</v>
      </c>
      <c r="J345" s="101" t="s">
        <v>2515</v>
      </c>
      <c r="K345" s="226" t="s">
        <v>1219</v>
      </c>
      <c r="L345" s="226" t="s">
        <v>825</v>
      </c>
      <c r="M345" s="227">
        <v>3</v>
      </c>
      <c r="N345" s="226" t="s">
        <v>2097</v>
      </c>
      <c r="O345" s="229">
        <v>1</v>
      </c>
      <c r="P345" s="225">
        <v>44418</v>
      </c>
      <c r="Q345" s="226"/>
      <c r="R345" s="226"/>
      <c r="S345" s="226" t="s">
        <v>1222</v>
      </c>
      <c r="T345" s="226" t="s">
        <v>141</v>
      </c>
      <c r="U345" s="226" t="s">
        <v>32</v>
      </c>
    </row>
    <row r="346" spans="1:21" ht="9.75" customHeight="1" x14ac:dyDescent="0.25">
      <c r="A346" s="226">
        <v>1649</v>
      </c>
      <c r="B346" s="226" t="s">
        <v>32</v>
      </c>
      <c r="C346" s="226" t="s">
        <v>1939</v>
      </c>
      <c r="D346" s="226" t="s">
        <v>749</v>
      </c>
      <c r="E346" s="226" t="s">
        <v>17</v>
      </c>
      <c r="F346" s="226" t="s">
        <v>1503</v>
      </c>
      <c r="G346" s="226" t="s">
        <v>47</v>
      </c>
      <c r="H346" s="226" t="s">
        <v>963</v>
      </c>
      <c r="I346" s="226" t="s">
        <v>44</v>
      </c>
      <c r="J346" s="101" t="s">
        <v>2515</v>
      </c>
      <c r="K346" s="226" t="s">
        <v>1219</v>
      </c>
      <c r="L346" s="226" t="s">
        <v>750</v>
      </c>
      <c r="M346" s="227">
        <v>24</v>
      </c>
      <c r="N346" s="226" t="s">
        <v>1798</v>
      </c>
      <c r="O346" s="229">
        <v>5</v>
      </c>
      <c r="P346" s="225">
        <v>44418</v>
      </c>
      <c r="Q346" s="226"/>
      <c r="R346" s="226"/>
      <c r="S346" s="226" t="s">
        <v>1222</v>
      </c>
      <c r="T346" s="226" t="s">
        <v>114</v>
      </c>
      <c r="U346" s="226" t="s">
        <v>32</v>
      </c>
    </row>
    <row r="347" spans="1:21" ht="9.75" customHeight="1" x14ac:dyDescent="0.25">
      <c r="A347" s="226">
        <v>1816</v>
      </c>
      <c r="B347" s="226" t="s">
        <v>1961</v>
      </c>
      <c r="C347" s="226" t="s">
        <v>1530</v>
      </c>
      <c r="D347" s="226" t="s">
        <v>32</v>
      </c>
      <c r="E347" s="226" t="s">
        <v>17</v>
      </c>
      <c r="F347" s="226" t="s">
        <v>1503</v>
      </c>
      <c r="G347" s="226" t="s">
        <v>47</v>
      </c>
      <c r="H347" s="226" t="s">
        <v>963</v>
      </c>
      <c r="I347" s="226" t="s">
        <v>48</v>
      </c>
      <c r="J347" s="101" t="s">
        <v>2515</v>
      </c>
      <c r="K347" s="226" t="s">
        <v>1228</v>
      </c>
      <c r="L347" s="226" t="s">
        <v>1531</v>
      </c>
      <c r="M347" s="227">
        <v>18</v>
      </c>
      <c r="N347" s="226" t="s">
        <v>1798</v>
      </c>
      <c r="O347" s="229">
        <v>15</v>
      </c>
      <c r="P347" s="225">
        <v>44418</v>
      </c>
      <c r="Q347" s="226"/>
      <c r="R347" s="225">
        <v>43671</v>
      </c>
      <c r="S347" s="226" t="s">
        <v>53</v>
      </c>
      <c r="T347" s="226" t="s">
        <v>67</v>
      </c>
      <c r="U347" s="226" t="s">
        <v>959</v>
      </c>
    </row>
    <row r="348" spans="1:21" ht="9.75" customHeight="1" x14ac:dyDescent="0.25">
      <c r="A348" s="226">
        <v>1919</v>
      </c>
      <c r="B348" s="226" t="s">
        <v>954</v>
      </c>
      <c r="C348" s="226" t="s">
        <v>1801</v>
      </c>
      <c r="D348" s="226" t="s">
        <v>32</v>
      </c>
      <c r="E348" s="226" t="s">
        <v>17</v>
      </c>
      <c r="F348" s="226" t="s">
        <v>59</v>
      </c>
      <c r="G348" s="226" t="s">
        <v>43</v>
      </c>
      <c r="H348" s="226" t="s">
        <v>961</v>
      </c>
      <c r="I348" s="226" t="s">
        <v>44</v>
      </c>
      <c r="J348" s="101" t="s">
        <v>2515</v>
      </c>
      <c r="K348" s="226" t="s">
        <v>1219</v>
      </c>
      <c r="L348" s="226" t="s">
        <v>955</v>
      </c>
      <c r="M348" s="227">
        <v>0</v>
      </c>
      <c r="N348" s="226" t="s">
        <v>1798</v>
      </c>
      <c r="O348" s="229">
        <v>5</v>
      </c>
      <c r="P348" s="225">
        <v>44418</v>
      </c>
      <c r="Q348" s="226"/>
      <c r="R348" s="225">
        <v>43383</v>
      </c>
      <c r="S348" s="226" t="s">
        <v>53</v>
      </c>
      <c r="T348" s="226" t="s">
        <v>211</v>
      </c>
      <c r="U348" s="226" t="s">
        <v>32</v>
      </c>
    </row>
    <row r="349" spans="1:21" ht="9.75" customHeight="1" x14ac:dyDescent="0.25">
      <c r="A349" s="226">
        <v>1373</v>
      </c>
      <c r="B349" s="226" t="s">
        <v>978</v>
      </c>
      <c r="C349" s="226" t="s">
        <v>439</v>
      </c>
      <c r="D349" s="226" t="s">
        <v>32</v>
      </c>
      <c r="E349" s="226" t="s">
        <v>17</v>
      </c>
      <c r="F349" s="226" t="s">
        <v>59</v>
      </c>
      <c r="G349" s="226" t="s">
        <v>47</v>
      </c>
      <c r="H349" s="226" t="s">
        <v>962</v>
      </c>
      <c r="I349" s="226" t="s">
        <v>44</v>
      </c>
      <c r="J349" s="101" t="s">
        <v>2515</v>
      </c>
      <c r="K349" s="226" t="s">
        <v>1219</v>
      </c>
      <c r="L349" s="226" t="s">
        <v>440</v>
      </c>
      <c r="M349" s="227">
        <v>24</v>
      </c>
      <c r="N349" s="226" t="s">
        <v>1798</v>
      </c>
      <c r="O349" s="229">
        <v>5</v>
      </c>
      <c r="P349" s="225">
        <v>44418</v>
      </c>
      <c r="Q349" s="226"/>
      <c r="R349" s="226"/>
      <c r="S349" s="226" t="s">
        <v>1222</v>
      </c>
      <c r="T349" s="226" t="s">
        <v>114</v>
      </c>
      <c r="U349" s="226" t="s">
        <v>32</v>
      </c>
    </row>
    <row r="350" spans="1:21" ht="9.75" customHeight="1" x14ac:dyDescent="0.25">
      <c r="A350" s="226">
        <v>1889</v>
      </c>
      <c r="B350" s="226" t="s">
        <v>32</v>
      </c>
      <c r="C350" s="226" t="s">
        <v>1625</v>
      </c>
      <c r="D350" s="226" t="s">
        <v>32</v>
      </c>
      <c r="E350" s="226" t="s">
        <v>1213</v>
      </c>
      <c r="F350" s="226" t="s">
        <v>1618</v>
      </c>
      <c r="G350" s="226" t="s">
        <v>47</v>
      </c>
      <c r="H350" s="226" t="s">
        <v>963</v>
      </c>
      <c r="I350" s="226" t="s">
        <v>48</v>
      </c>
      <c r="J350" s="101" t="s">
        <v>2515</v>
      </c>
      <c r="K350" s="226" t="s">
        <v>1228</v>
      </c>
      <c r="L350" s="226" t="s">
        <v>1626</v>
      </c>
      <c r="M350" s="227">
        <v>12</v>
      </c>
      <c r="N350" s="226" t="s">
        <v>2097</v>
      </c>
      <c r="O350" s="229">
        <v>6</v>
      </c>
      <c r="P350" s="225">
        <v>44418</v>
      </c>
      <c r="Q350" s="226"/>
      <c r="R350" s="225">
        <v>43673</v>
      </c>
      <c r="S350" s="226" t="s">
        <v>53</v>
      </c>
      <c r="T350" s="226" t="s">
        <v>1220</v>
      </c>
      <c r="U350" s="226" t="s">
        <v>2145</v>
      </c>
    </row>
    <row r="351" spans="1:21" ht="9.75" customHeight="1" x14ac:dyDescent="0.25">
      <c r="A351" s="101">
        <v>1789</v>
      </c>
      <c r="B351" s="101" t="s">
        <v>32</v>
      </c>
      <c r="C351" s="101" t="s">
        <v>1729</v>
      </c>
      <c r="D351" s="101" t="s">
        <v>32</v>
      </c>
      <c r="E351" s="101" t="s">
        <v>17</v>
      </c>
      <c r="F351" s="101" t="s">
        <v>1503</v>
      </c>
      <c r="G351" s="101" t="s">
        <v>47</v>
      </c>
      <c r="H351" s="101" t="s">
        <v>961</v>
      </c>
      <c r="I351" s="101" t="s">
        <v>826</v>
      </c>
      <c r="J351" s="101"/>
      <c r="K351" s="101" t="s">
        <v>1228</v>
      </c>
      <c r="L351" s="101" t="s">
        <v>1730</v>
      </c>
      <c r="M351" s="101">
        <v>10</v>
      </c>
      <c r="N351" s="102" t="s">
        <v>1798</v>
      </c>
      <c r="O351" s="172">
        <v>5</v>
      </c>
      <c r="P351" s="103">
        <v>44418</v>
      </c>
      <c r="Q351" s="103"/>
      <c r="R351" s="103"/>
      <c r="S351" s="101" t="s">
        <v>49</v>
      </c>
      <c r="T351" s="101" t="s">
        <v>2334</v>
      </c>
      <c r="U351" s="226" t="s">
        <v>32</v>
      </c>
    </row>
    <row r="352" spans="1:21" ht="9.75" customHeight="1" x14ac:dyDescent="0.25">
      <c r="A352" s="101">
        <v>1820</v>
      </c>
      <c r="B352" s="101" t="s">
        <v>32</v>
      </c>
      <c r="C352" s="101" t="s">
        <v>1741</v>
      </c>
      <c r="D352" s="101" t="s">
        <v>32</v>
      </c>
      <c r="E352" s="101" t="s">
        <v>17</v>
      </c>
      <c r="F352" s="101" t="s">
        <v>1503</v>
      </c>
      <c r="G352" s="101" t="s">
        <v>47</v>
      </c>
      <c r="H352" s="101" t="s">
        <v>961</v>
      </c>
      <c r="I352" s="101" t="s">
        <v>826</v>
      </c>
      <c r="J352" s="101"/>
      <c r="K352" s="101" t="s">
        <v>1228</v>
      </c>
      <c r="L352" s="101" t="s">
        <v>1742</v>
      </c>
      <c r="M352" s="101">
        <v>10</v>
      </c>
      <c r="N352" s="102" t="s">
        <v>1798</v>
      </c>
      <c r="O352" s="172">
        <v>5</v>
      </c>
      <c r="P352" s="103">
        <v>44418</v>
      </c>
      <c r="Q352" s="103"/>
      <c r="R352" s="103">
        <v>43153</v>
      </c>
      <c r="S352" s="101" t="s">
        <v>53</v>
      </c>
      <c r="T352" s="101" t="s">
        <v>113</v>
      </c>
      <c r="U352" s="226" t="s">
        <v>32</v>
      </c>
    </row>
    <row r="353" spans="1:21" ht="9.75" customHeight="1" x14ac:dyDescent="0.25">
      <c r="A353" s="101">
        <v>1863</v>
      </c>
      <c r="B353" s="101" t="s">
        <v>1972</v>
      </c>
      <c r="C353" s="101" t="s">
        <v>1771</v>
      </c>
      <c r="D353" s="101" t="s">
        <v>32</v>
      </c>
      <c r="E353" s="101" t="s">
        <v>17</v>
      </c>
      <c r="F353" s="101" t="s">
        <v>59</v>
      </c>
      <c r="G353" s="101" t="s">
        <v>47</v>
      </c>
      <c r="H353" s="101" t="s">
        <v>961</v>
      </c>
      <c r="I353" s="101" t="s">
        <v>826</v>
      </c>
      <c r="J353" s="101"/>
      <c r="K353" s="101" t="s">
        <v>1228</v>
      </c>
      <c r="L353" s="101" t="s">
        <v>1772</v>
      </c>
      <c r="M353" s="101">
        <v>10</v>
      </c>
      <c r="N353" s="102" t="s">
        <v>1798</v>
      </c>
      <c r="O353" s="172">
        <v>5</v>
      </c>
      <c r="P353" s="103">
        <v>44418</v>
      </c>
      <c r="Q353" s="103"/>
      <c r="R353" s="103"/>
      <c r="S353" s="101" t="s">
        <v>1222</v>
      </c>
      <c r="T353" s="101" t="s">
        <v>141</v>
      </c>
      <c r="U353" s="226" t="s">
        <v>32</v>
      </c>
    </row>
    <row r="354" spans="1:21" ht="9.75" customHeight="1" x14ac:dyDescent="0.25">
      <c r="A354" s="226">
        <v>1463</v>
      </c>
      <c r="B354" s="226" t="s">
        <v>1942</v>
      </c>
      <c r="C354" s="226" t="s">
        <v>1235</v>
      </c>
      <c r="D354" s="226" t="s">
        <v>32</v>
      </c>
      <c r="E354" s="226" t="s">
        <v>16</v>
      </c>
      <c r="F354" s="226" t="s">
        <v>55</v>
      </c>
      <c r="G354" s="226" t="s">
        <v>47</v>
      </c>
      <c r="H354" s="226" t="s">
        <v>963</v>
      </c>
      <c r="I354" s="226" t="s">
        <v>44</v>
      </c>
      <c r="J354" s="101" t="s">
        <v>2515</v>
      </c>
      <c r="K354" s="226" t="s">
        <v>1228</v>
      </c>
      <c r="L354" s="226" t="s">
        <v>1236</v>
      </c>
      <c r="M354" s="227">
        <v>24</v>
      </c>
      <c r="N354" s="226" t="s">
        <v>1798</v>
      </c>
      <c r="O354" s="229">
        <v>5</v>
      </c>
      <c r="P354" s="225">
        <v>44420</v>
      </c>
      <c r="Q354" s="226"/>
      <c r="R354" s="226"/>
      <c r="S354" s="226" t="s">
        <v>1222</v>
      </c>
      <c r="T354" s="226" t="s">
        <v>96</v>
      </c>
      <c r="U354" s="226" t="s">
        <v>32</v>
      </c>
    </row>
    <row r="355" spans="1:21" ht="9.75" customHeight="1" x14ac:dyDescent="0.25">
      <c r="A355" s="226">
        <v>1464</v>
      </c>
      <c r="B355" s="226" t="s">
        <v>1237</v>
      </c>
      <c r="C355" s="226" t="s">
        <v>1238</v>
      </c>
      <c r="D355" s="226" t="s">
        <v>32</v>
      </c>
      <c r="E355" s="226" t="s">
        <v>16</v>
      </c>
      <c r="F355" s="226" t="s">
        <v>55</v>
      </c>
      <c r="G355" s="226" t="s">
        <v>47</v>
      </c>
      <c r="H355" s="226" t="s">
        <v>963</v>
      </c>
      <c r="I355" s="226" t="s">
        <v>44</v>
      </c>
      <c r="J355" s="101" t="s">
        <v>2515</v>
      </c>
      <c r="K355" s="226" t="s">
        <v>1228</v>
      </c>
      <c r="L355" s="226" t="s">
        <v>1239</v>
      </c>
      <c r="M355" s="227">
        <v>24</v>
      </c>
      <c r="N355" s="226" t="s">
        <v>1798</v>
      </c>
      <c r="O355" s="229">
        <v>5</v>
      </c>
      <c r="P355" s="225">
        <v>44420</v>
      </c>
      <c r="Q355" s="226"/>
      <c r="R355" s="226"/>
      <c r="S355" s="226" t="s">
        <v>1222</v>
      </c>
      <c r="T355" s="226" t="s">
        <v>96</v>
      </c>
      <c r="U355" s="226" t="s">
        <v>32</v>
      </c>
    </row>
    <row r="356" spans="1:21" ht="9.75" customHeight="1" x14ac:dyDescent="0.25">
      <c r="A356" s="226">
        <v>1472</v>
      </c>
      <c r="B356" s="226" t="s">
        <v>1943</v>
      </c>
      <c r="C356" s="226" t="s">
        <v>1240</v>
      </c>
      <c r="D356" s="226" t="s">
        <v>32</v>
      </c>
      <c r="E356" s="226" t="s">
        <v>16</v>
      </c>
      <c r="F356" s="226" t="s">
        <v>55</v>
      </c>
      <c r="G356" s="226" t="s">
        <v>47</v>
      </c>
      <c r="H356" s="226" t="s">
        <v>963</v>
      </c>
      <c r="I356" s="226" t="s">
        <v>48</v>
      </c>
      <c r="J356" s="101" t="s">
        <v>2515</v>
      </c>
      <c r="K356" s="226" t="s">
        <v>1228</v>
      </c>
      <c r="L356" s="226" t="s">
        <v>1241</v>
      </c>
      <c r="M356" s="227">
        <v>24</v>
      </c>
      <c r="N356" s="226" t="s">
        <v>1798</v>
      </c>
      <c r="O356" s="229">
        <v>5</v>
      </c>
      <c r="P356" s="225">
        <v>44420</v>
      </c>
      <c r="Q356" s="226"/>
      <c r="R356" s="226">
        <v>43853</v>
      </c>
      <c r="S356" s="226" t="s">
        <v>1222</v>
      </c>
      <c r="T356" s="226" t="s">
        <v>96</v>
      </c>
      <c r="U356" s="226" t="s">
        <v>2220</v>
      </c>
    </row>
    <row r="357" spans="1:21" ht="9.75" customHeight="1" x14ac:dyDescent="0.25">
      <c r="A357" s="226">
        <v>1938</v>
      </c>
      <c r="B357" s="226" t="s">
        <v>32</v>
      </c>
      <c r="C357" s="226" t="s">
        <v>2038</v>
      </c>
      <c r="D357" s="226" t="s">
        <v>32</v>
      </c>
      <c r="E357" s="226" t="s">
        <v>16</v>
      </c>
      <c r="F357" s="226" t="s">
        <v>55</v>
      </c>
      <c r="G357" s="226" t="s">
        <v>43</v>
      </c>
      <c r="H357" s="226" t="s">
        <v>963</v>
      </c>
      <c r="I357" s="226" t="s">
        <v>63</v>
      </c>
      <c r="J357" s="101" t="s">
        <v>2515</v>
      </c>
      <c r="K357" s="226" t="s">
        <v>1219</v>
      </c>
      <c r="L357" s="226" t="s">
        <v>2039</v>
      </c>
      <c r="M357" s="227">
        <v>0</v>
      </c>
      <c r="N357" s="226" t="s">
        <v>1798</v>
      </c>
      <c r="O357" s="229">
        <v>5</v>
      </c>
      <c r="P357" s="225">
        <v>44420</v>
      </c>
      <c r="Q357" s="226"/>
      <c r="R357" s="226"/>
      <c r="S357" s="226" t="s">
        <v>1222</v>
      </c>
      <c r="T357" s="226" t="s">
        <v>211</v>
      </c>
      <c r="U357" s="226" t="s">
        <v>32</v>
      </c>
    </row>
    <row r="358" spans="1:21" ht="9.75" customHeight="1" x14ac:dyDescent="0.25">
      <c r="A358" s="226">
        <v>637</v>
      </c>
      <c r="B358" s="226" t="s">
        <v>425</v>
      </c>
      <c r="C358" s="226" t="s">
        <v>426</v>
      </c>
      <c r="D358" s="226" t="s">
        <v>426</v>
      </c>
      <c r="E358" s="226" t="s">
        <v>20</v>
      </c>
      <c r="F358" s="226" t="s">
        <v>327</v>
      </c>
      <c r="G358" s="226" t="s">
        <v>47</v>
      </c>
      <c r="H358" s="226" t="s">
        <v>961</v>
      </c>
      <c r="I358" s="226" t="s">
        <v>48</v>
      </c>
      <c r="J358" s="101" t="s">
        <v>2515</v>
      </c>
      <c r="K358" s="226" t="s">
        <v>1219</v>
      </c>
      <c r="L358" s="226" t="s">
        <v>427</v>
      </c>
      <c r="M358" s="227">
        <v>6</v>
      </c>
      <c r="N358" s="226" t="s">
        <v>2097</v>
      </c>
      <c r="O358" s="229">
        <v>5</v>
      </c>
      <c r="P358" s="225">
        <v>44420</v>
      </c>
      <c r="Q358" s="226"/>
      <c r="R358" s="225">
        <v>42492</v>
      </c>
      <c r="S358" s="226" t="s">
        <v>53</v>
      </c>
      <c r="T358" s="226" t="s">
        <v>1225</v>
      </c>
      <c r="U358" s="226" t="s">
        <v>1821</v>
      </c>
    </row>
    <row r="359" spans="1:21" ht="9.75" customHeight="1" x14ac:dyDescent="0.25">
      <c r="A359" s="226">
        <v>1791</v>
      </c>
      <c r="B359" s="226" t="s">
        <v>1993</v>
      </c>
      <c r="C359" s="226" t="s">
        <v>1507</v>
      </c>
      <c r="D359" s="226" t="s">
        <v>32</v>
      </c>
      <c r="E359" s="226" t="s">
        <v>17</v>
      </c>
      <c r="F359" s="226" t="s">
        <v>1503</v>
      </c>
      <c r="G359" s="226" t="s">
        <v>47</v>
      </c>
      <c r="H359" s="226" t="s">
        <v>963</v>
      </c>
      <c r="I359" s="226" t="s">
        <v>44</v>
      </c>
      <c r="J359" s="101" t="s">
        <v>2515</v>
      </c>
      <c r="K359" s="226" t="s">
        <v>1228</v>
      </c>
      <c r="L359" s="226" t="s">
        <v>1508</v>
      </c>
      <c r="M359" s="227">
        <v>24</v>
      </c>
      <c r="N359" s="226" t="s">
        <v>1798</v>
      </c>
      <c r="O359" s="229">
        <v>5</v>
      </c>
      <c r="P359" s="225">
        <v>44420</v>
      </c>
      <c r="Q359" s="226"/>
      <c r="R359" s="226"/>
      <c r="S359" s="226" t="s">
        <v>1222</v>
      </c>
      <c r="T359" s="226" t="s">
        <v>211</v>
      </c>
      <c r="U359" s="226" t="s">
        <v>32</v>
      </c>
    </row>
    <row r="360" spans="1:21" ht="9.75" customHeight="1" x14ac:dyDescent="0.25">
      <c r="A360" s="226">
        <v>1651</v>
      </c>
      <c r="B360" s="226" t="s">
        <v>32</v>
      </c>
      <c r="C360" s="226" t="s">
        <v>2021</v>
      </c>
      <c r="D360" s="226" t="s">
        <v>751</v>
      </c>
      <c r="E360" s="226" t="s">
        <v>17</v>
      </c>
      <c r="F360" s="226" t="s">
        <v>1503</v>
      </c>
      <c r="G360" s="226" t="s">
        <v>47</v>
      </c>
      <c r="H360" s="226" t="s">
        <v>963</v>
      </c>
      <c r="I360" s="226" t="s">
        <v>48</v>
      </c>
      <c r="J360" s="101" t="s">
        <v>2515</v>
      </c>
      <c r="K360" s="226" t="s">
        <v>1219</v>
      </c>
      <c r="L360" s="226" t="s">
        <v>752</v>
      </c>
      <c r="M360" s="227">
        <v>20</v>
      </c>
      <c r="N360" s="226" t="s">
        <v>1798</v>
      </c>
      <c r="O360" s="229">
        <v>5</v>
      </c>
      <c r="P360" s="225">
        <v>44420</v>
      </c>
      <c r="Q360" s="226"/>
      <c r="R360" s="226"/>
      <c r="S360" s="226" t="s">
        <v>1222</v>
      </c>
      <c r="T360" s="226" t="s">
        <v>114</v>
      </c>
      <c r="U360" s="226" t="s">
        <v>959</v>
      </c>
    </row>
    <row r="361" spans="1:21" ht="9.75" customHeight="1" x14ac:dyDescent="0.25">
      <c r="A361" s="226">
        <v>1835</v>
      </c>
      <c r="B361" s="226" t="s">
        <v>32</v>
      </c>
      <c r="C361" s="226" t="s">
        <v>1564</v>
      </c>
      <c r="D361" s="226" t="s">
        <v>32</v>
      </c>
      <c r="E361" s="226" t="s">
        <v>17</v>
      </c>
      <c r="F361" s="226" t="s">
        <v>59</v>
      </c>
      <c r="G361" s="226" t="s">
        <v>47</v>
      </c>
      <c r="H361" s="226" t="s">
        <v>963</v>
      </c>
      <c r="I361" s="226" t="s">
        <v>44</v>
      </c>
      <c r="J361" s="101" t="s">
        <v>2515</v>
      </c>
      <c r="K361" s="226" t="s">
        <v>1228</v>
      </c>
      <c r="L361" s="226" t="s">
        <v>1565</v>
      </c>
      <c r="M361" s="227">
        <v>24</v>
      </c>
      <c r="N361" s="226" t="s">
        <v>1798</v>
      </c>
      <c r="O361" s="229">
        <v>5</v>
      </c>
      <c r="P361" s="225">
        <v>44420</v>
      </c>
      <c r="Q361" s="226"/>
      <c r="R361" s="225">
        <v>43193</v>
      </c>
      <c r="S361" s="226" t="s">
        <v>1222</v>
      </c>
      <c r="T361" s="226" t="s">
        <v>211</v>
      </c>
      <c r="U361" s="226" t="s">
        <v>1546</v>
      </c>
    </row>
    <row r="362" spans="1:21" ht="9.75" customHeight="1" x14ac:dyDescent="0.25">
      <c r="A362" s="226">
        <v>1413</v>
      </c>
      <c r="B362" s="226" t="s">
        <v>988</v>
      </c>
      <c r="C362" s="226" t="s">
        <v>634</v>
      </c>
      <c r="D362" s="226" t="s">
        <v>32</v>
      </c>
      <c r="E362" s="226" t="s">
        <v>17</v>
      </c>
      <c r="F362" s="226" t="s">
        <v>62</v>
      </c>
      <c r="G362" s="226" t="s">
        <v>47</v>
      </c>
      <c r="H362" s="226" t="s">
        <v>962</v>
      </c>
      <c r="I362" s="226" t="s">
        <v>48</v>
      </c>
      <c r="J362" s="101" t="s">
        <v>2515</v>
      </c>
      <c r="K362" s="226" t="s">
        <v>1228</v>
      </c>
      <c r="L362" s="226" t="s">
        <v>635</v>
      </c>
      <c r="M362" s="227">
        <v>0</v>
      </c>
      <c r="N362" s="226" t="s">
        <v>1798</v>
      </c>
      <c r="O362" s="229">
        <v>5</v>
      </c>
      <c r="P362" s="225">
        <v>44420</v>
      </c>
      <c r="Q362" s="226"/>
      <c r="R362" s="226"/>
      <c r="S362" s="226" t="s">
        <v>1222</v>
      </c>
      <c r="T362" s="226" t="s">
        <v>114</v>
      </c>
      <c r="U362" s="226" t="s">
        <v>32</v>
      </c>
    </row>
    <row r="363" spans="1:21" ht="9.75" customHeight="1" x14ac:dyDescent="0.25">
      <c r="A363" s="226">
        <v>1881</v>
      </c>
      <c r="B363" s="226" t="s">
        <v>32</v>
      </c>
      <c r="C363" s="226" t="s">
        <v>1612</v>
      </c>
      <c r="D363" s="226" t="s">
        <v>32</v>
      </c>
      <c r="E363" s="226" t="s">
        <v>17</v>
      </c>
      <c r="F363" s="226" t="s">
        <v>62</v>
      </c>
      <c r="G363" s="226" t="s">
        <v>47</v>
      </c>
      <c r="H363" s="226" t="s">
        <v>963</v>
      </c>
      <c r="I363" s="226" t="s">
        <v>48</v>
      </c>
      <c r="J363" s="101" t="s">
        <v>2515</v>
      </c>
      <c r="K363" s="226" t="s">
        <v>1228</v>
      </c>
      <c r="L363" s="226" t="s">
        <v>1613</v>
      </c>
      <c r="M363" s="227">
        <v>24</v>
      </c>
      <c r="N363" s="226" t="s">
        <v>1798</v>
      </c>
      <c r="O363" s="229">
        <v>5</v>
      </c>
      <c r="P363" s="225">
        <v>44420</v>
      </c>
      <c r="Q363" s="226"/>
      <c r="R363" s="226"/>
      <c r="S363" s="226" t="s">
        <v>1222</v>
      </c>
      <c r="T363" s="226" t="s">
        <v>114</v>
      </c>
      <c r="U363" s="226" t="s">
        <v>32</v>
      </c>
    </row>
    <row r="364" spans="1:21" ht="9.75" customHeight="1" x14ac:dyDescent="0.25">
      <c r="A364" s="101">
        <v>1476</v>
      </c>
      <c r="B364" s="101" t="s">
        <v>1982</v>
      </c>
      <c r="C364" s="101" t="s">
        <v>1650</v>
      </c>
      <c r="D364" s="101" t="s">
        <v>32</v>
      </c>
      <c r="E364" s="101" t="s">
        <v>16</v>
      </c>
      <c r="F364" s="101" t="s">
        <v>55</v>
      </c>
      <c r="G364" s="101" t="s">
        <v>47</v>
      </c>
      <c r="H364" s="101" t="s">
        <v>961</v>
      </c>
      <c r="I364" s="101" t="s">
        <v>826</v>
      </c>
      <c r="J364" s="101"/>
      <c r="K364" s="101" t="s">
        <v>1219</v>
      </c>
      <c r="L364" s="101" t="s">
        <v>1651</v>
      </c>
      <c r="M364" s="101">
        <v>10</v>
      </c>
      <c r="N364" s="102" t="s">
        <v>1798</v>
      </c>
      <c r="O364" s="172">
        <v>5</v>
      </c>
      <c r="P364" s="103">
        <v>44420</v>
      </c>
      <c r="Q364" s="103"/>
      <c r="R364" s="103"/>
      <c r="S364" s="101" t="s">
        <v>1222</v>
      </c>
      <c r="T364" s="101" t="s">
        <v>96</v>
      </c>
      <c r="U364" s="226" t="s">
        <v>32</v>
      </c>
    </row>
    <row r="365" spans="1:21" ht="9.75" customHeight="1" x14ac:dyDescent="0.25">
      <c r="A365" s="101">
        <v>1480</v>
      </c>
      <c r="B365" s="101" t="s">
        <v>32</v>
      </c>
      <c r="C365" s="101" t="s">
        <v>1656</v>
      </c>
      <c r="D365" s="101" t="s">
        <v>32</v>
      </c>
      <c r="E365" s="101" t="s">
        <v>16</v>
      </c>
      <c r="F365" s="101" t="s">
        <v>55</v>
      </c>
      <c r="G365" s="101" t="s">
        <v>47</v>
      </c>
      <c r="H365" s="101" t="s">
        <v>961</v>
      </c>
      <c r="I365" s="101" t="s">
        <v>826</v>
      </c>
      <c r="J365" s="101"/>
      <c r="K365" s="101" t="s">
        <v>1219</v>
      </c>
      <c r="L365" s="101" t="s">
        <v>1657</v>
      </c>
      <c r="M365" s="101">
        <v>10</v>
      </c>
      <c r="N365" s="102" t="s">
        <v>1798</v>
      </c>
      <c r="O365" s="172">
        <v>5</v>
      </c>
      <c r="P365" s="103">
        <v>44420</v>
      </c>
      <c r="Q365" s="103"/>
      <c r="R365" s="103"/>
      <c r="S365" s="101" t="s">
        <v>1222</v>
      </c>
      <c r="T365" s="101" t="s">
        <v>114</v>
      </c>
      <c r="U365" s="226" t="s">
        <v>32</v>
      </c>
    </row>
    <row r="366" spans="1:21" ht="9.75" customHeight="1" x14ac:dyDescent="0.25">
      <c r="A366" s="101">
        <v>1822</v>
      </c>
      <c r="B366" s="101" t="s">
        <v>1970</v>
      </c>
      <c r="C366" s="101" t="s">
        <v>1745</v>
      </c>
      <c r="D366" s="101" t="s">
        <v>32</v>
      </c>
      <c r="E366" s="101" t="s">
        <v>17</v>
      </c>
      <c r="F366" s="101" t="s">
        <v>1503</v>
      </c>
      <c r="G366" s="101" t="s">
        <v>47</v>
      </c>
      <c r="H366" s="101" t="s">
        <v>961</v>
      </c>
      <c r="I366" s="101" t="s">
        <v>826</v>
      </c>
      <c r="J366" s="101"/>
      <c r="K366" s="101" t="s">
        <v>1228</v>
      </c>
      <c r="L366" s="101" t="s">
        <v>1746</v>
      </c>
      <c r="M366" s="101">
        <v>10</v>
      </c>
      <c r="N366" s="102" t="s">
        <v>1798</v>
      </c>
      <c r="O366" s="172">
        <v>10</v>
      </c>
      <c r="P366" s="103">
        <v>44420</v>
      </c>
      <c r="Q366" s="103"/>
      <c r="R366" s="103"/>
      <c r="S366" s="101" t="s">
        <v>1222</v>
      </c>
      <c r="T366" s="101" t="s">
        <v>96</v>
      </c>
      <c r="U366" s="226" t="s">
        <v>32</v>
      </c>
    </row>
    <row r="367" spans="1:21" ht="9.75" customHeight="1" x14ac:dyDescent="0.25">
      <c r="A367" s="101">
        <v>1859</v>
      </c>
      <c r="B367" s="101" t="s">
        <v>32</v>
      </c>
      <c r="C367" s="101" t="s">
        <v>1765</v>
      </c>
      <c r="D367" s="101" t="s">
        <v>32</v>
      </c>
      <c r="E367" s="101" t="s">
        <v>17</v>
      </c>
      <c r="F367" s="101" t="s">
        <v>59</v>
      </c>
      <c r="G367" s="101" t="s">
        <v>47</v>
      </c>
      <c r="H367" s="101" t="s">
        <v>961</v>
      </c>
      <c r="I367" s="101" t="s">
        <v>826</v>
      </c>
      <c r="J367" s="101"/>
      <c r="K367" s="101" t="s">
        <v>1228</v>
      </c>
      <c r="L367" s="101" t="s">
        <v>1766</v>
      </c>
      <c r="M367" s="101">
        <v>10</v>
      </c>
      <c r="N367" s="102" t="s">
        <v>1798</v>
      </c>
      <c r="O367" s="172">
        <v>5</v>
      </c>
      <c r="P367" s="103">
        <v>44420</v>
      </c>
      <c r="Q367" s="103"/>
      <c r="R367" s="103"/>
      <c r="S367" s="101" t="s">
        <v>1222</v>
      </c>
      <c r="T367" s="101" t="s">
        <v>211</v>
      </c>
      <c r="U367" s="226" t="s">
        <v>32</v>
      </c>
    </row>
    <row r="368" spans="1:21" ht="9.75" customHeight="1" x14ac:dyDescent="0.25">
      <c r="A368" s="101">
        <v>1883</v>
      </c>
      <c r="B368" s="101" t="s">
        <v>32</v>
      </c>
      <c r="C368" s="101" t="s">
        <v>1793</v>
      </c>
      <c r="D368" s="101" t="s">
        <v>32</v>
      </c>
      <c r="E368" s="101" t="s">
        <v>17</v>
      </c>
      <c r="F368" s="101" t="s">
        <v>62</v>
      </c>
      <c r="G368" s="101" t="s">
        <v>47</v>
      </c>
      <c r="H368" s="101" t="s">
        <v>961</v>
      </c>
      <c r="I368" s="101" t="s">
        <v>826</v>
      </c>
      <c r="J368" s="101"/>
      <c r="K368" s="101" t="s">
        <v>1228</v>
      </c>
      <c r="L368" s="101" t="s">
        <v>1794</v>
      </c>
      <c r="M368" s="101">
        <v>10</v>
      </c>
      <c r="N368" s="102" t="s">
        <v>1798</v>
      </c>
      <c r="O368" s="172">
        <v>5</v>
      </c>
      <c r="P368" s="103">
        <v>44420</v>
      </c>
      <c r="Q368" s="103"/>
      <c r="R368" s="103"/>
      <c r="S368" s="101" t="s">
        <v>1222</v>
      </c>
      <c r="T368" s="101" t="s">
        <v>96</v>
      </c>
      <c r="U368" s="226" t="s">
        <v>32</v>
      </c>
    </row>
    <row r="369" spans="1:21" ht="9.75" customHeight="1" x14ac:dyDescent="0.25">
      <c r="A369" s="226">
        <v>1461</v>
      </c>
      <c r="B369" s="226" t="s">
        <v>1015</v>
      </c>
      <c r="C369" s="226" t="s">
        <v>420</v>
      </c>
      <c r="D369" s="226" t="s">
        <v>420</v>
      </c>
      <c r="E369" s="226" t="s">
        <v>18</v>
      </c>
      <c r="F369" s="226" t="s">
        <v>247</v>
      </c>
      <c r="G369" s="226" t="s">
        <v>47</v>
      </c>
      <c r="H369" s="226" t="s">
        <v>963</v>
      </c>
      <c r="I369" s="226" t="s">
        <v>44</v>
      </c>
      <c r="J369" s="101" t="s">
        <v>2515</v>
      </c>
      <c r="K369" s="226" t="s">
        <v>1219</v>
      </c>
      <c r="L369" s="226" t="s">
        <v>421</v>
      </c>
      <c r="M369" s="227">
        <v>7</v>
      </c>
      <c r="N369" s="226" t="s">
        <v>2097</v>
      </c>
      <c r="O369" s="229">
        <v>1</v>
      </c>
      <c r="P369" s="225">
        <v>44421</v>
      </c>
      <c r="Q369" s="225"/>
      <c r="R369" s="226"/>
      <c r="S369" s="226" t="s">
        <v>1222</v>
      </c>
      <c r="T369" s="226" t="s">
        <v>114</v>
      </c>
      <c r="U369" s="226" t="s">
        <v>32</v>
      </c>
    </row>
    <row r="370" spans="1:21" ht="9.75" customHeight="1" x14ac:dyDescent="0.25">
      <c r="A370" s="226">
        <v>1923</v>
      </c>
      <c r="B370" s="226" t="s">
        <v>32</v>
      </c>
      <c r="C370" s="226" t="s">
        <v>1846</v>
      </c>
      <c r="D370" s="226" t="s">
        <v>32</v>
      </c>
      <c r="E370" s="226" t="s">
        <v>1212</v>
      </c>
      <c r="F370" s="226" t="s">
        <v>1847</v>
      </c>
      <c r="G370" s="226" t="s">
        <v>47</v>
      </c>
      <c r="H370" s="226" t="s">
        <v>963</v>
      </c>
      <c r="I370" s="226" t="s">
        <v>44</v>
      </c>
      <c r="J370" s="101" t="s">
        <v>2515</v>
      </c>
      <c r="K370" s="226" t="s">
        <v>1219</v>
      </c>
      <c r="L370" s="226" t="s">
        <v>1591</v>
      </c>
      <c r="M370" s="227">
        <v>0</v>
      </c>
      <c r="N370" s="226" t="s">
        <v>2097</v>
      </c>
      <c r="O370" s="229">
        <v>8</v>
      </c>
      <c r="P370" s="225">
        <v>44421</v>
      </c>
      <c r="Q370" s="226"/>
      <c r="R370" s="226"/>
      <c r="S370" s="226" t="s">
        <v>49</v>
      </c>
      <c r="T370" s="226" t="s">
        <v>2334</v>
      </c>
      <c r="U370" s="226" t="s">
        <v>32</v>
      </c>
    </row>
    <row r="371" spans="1:21" ht="9.75" customHeight="1" x14ac:dyDescent="0.25">
      <c r="A371" s="226">
        <v>554</v>
      </c>
      <c r="B371" s="226" t="s">
        <v>251</v>
      </c>
      <c r="C371" s="226" t="s">
        <v>252</v>
      </c>
      <c r="D371" s="226" t="s">
        <v>252</v>
      </c>
      <c r="E371" s="226" t="s">
        <v>19</v>
      </c>
      <c r="F371" s="226" t="s">
        <v>253</v>
      </c>
      <c r="G371" s="226" t="s">
        <v>43</v>
      </c>
      <c r="H371" s="226" t="s">
        <v>961</v>
      </c>
      <c r="I371" s="226" t="s">
        <v>44</v>
      </c>
      <c r="J371" s="101" t="s">
        <v>2515</v>
      </c>
      <c r="K371" s="226" t="s">
        <v>1219</v>
      </c>
      <c r="L371" s="226" t="s">
        <v>254</v>
      </c>
      <c r="M371" s="227">
        <v>3</v>
      </c>
      <c r="N371" s="226" t="s">
        <v>2097</v>
      </c>
      <c r="O371" s="229">
        <v>66</v>
      </c>
      <c r="P371" s="225">
        <v>44421</v>
      </c>
      <c r="Q371" s="225"/>
      <c r="R371" s="226">
        <v>43809</v>
      </c>
      <c r="S371" s="226" t="s">
        <v>53</v>
      </c>
      <c r="T371" s="226" t="s">
        <v>1819</v>
      </c>
      <c r="U371" s="226" t="s">
        <v>32</v>
      </c>
    </row>
    <row r="372" spans="1:21" ht="9.75" customHeight="1" x14ac:dyDescent="0.25">
      <c r="A372" s="226">
        <v>1177</v>
      </c>
      <c r="B372" s="226" t="s">
        <v>964</v>
      </c>
      <c r="C372" s="226" t="s">
        <v>255</v>
      </c>
      <c r="D372" s="226" t="s">
        <v>255</v>
      </c>
      <c r="E372" s="226" t="s">
        <v>19</v>
      </c>
      <c r="F372" s="226" t="s">
        <v>253</v>
      </c>
      <c r="G372" s="226" t="s">
        <v>47</v>
      </c>
      <c r="H372" s="226" t="s">
        <v>962</v>
      </c>
      <c r="I372" s="226" t="s">
        <v>48</v>
      </c>
      <c r="J372" s="101" t="s">
        <v>2515</v>
      </c>
      <c r="K372" s="226" t="s">
        <v>1219</v>
      </c>
      <c r="L372" s="226" t="s">
        <v>256</v>
      </c>
      <c r="M372" s="227">
        <v>7</v>
      </c>
      <c r="N372" s="226" t="s">
        <v>2097</v>
      </c>
      <c r="O372" s="229">
        <v>80</v>
      </c>
      <c r="P372" s="225">
        <v>44421</v>
      </c>
      <c r="Q372" s="226"/>
      <c r="R372" s="226">
        <v>43050</v>
      </c>
      <c r="S372" s="226" t="s">
        <v>53</v>
      </c>
      <c r="T372" s="226" t="s">
        <v>137</v>
      </c>
      <c r="U372" s="226" t="s">
        <v>2355</v>
      </c>
    </row>
    <row r="373" spans="1:21" ht="9.75" customHeight="1" x14ac:dyDescent="0.25">
      <c r="A373" s="226">
        <v>1621</v>
      </c>
      <c r="B373" s="226" t="s">
        <v>1068</v>
      </c>
      <c r="C373" s="226" t="s">
        <v>605</v>
      </c>
      <c r="D373" s="226" t="s">
        <v>32</v>
      </c>
      <c r="E373" s="226" t="s">
        <v>19</v>
      </c>
      <c r="F373" s="226" t="s">
        <v>253</v>
      </c>
      <c r="G373" s="226" t="s">
        <v>47</v>
      </c>
      <c r="H373" s="226" t="s">
        <v>963</v>
      </c>
      <c r="I373" s="226" t="s">
        <v>48</v>
      </c>
      <c r="J373" s="101" t="s">
        <v>2515</v>
      </c>
      <c r="K373" s="226" t="s">
        <v>1219</v>
      </c>
      <c r="L373" s="226" t="s">
        <v>606</v>
      </c>
      <c r="M373" s="227">
        <v>8</v>
      </c>
      <c r="N373" s="226" t="s">
        <v>2097</v>
      </c>
      <c r="O373" s="229">
        <v>5</v>
      </c>
      <c r="P373" s="225">
        <v>44421</v>
      </c>
      <c r="Q373" s="226"/>
      <c r="R373" s="226">
        <v>43384</v>
      </c>
      <c r="S373" s="226" t="s">
        <v>53</v>
      </c>
      <c r="T373" s="226" t="s">
        <v>317</v>
      </c>
      <c r="U373" s="226" t="s">
        <v>959</v>
      </c>
    </row>
    <row r="374" spans="1:21" ht="9.75" customHeight="1" x14ac:dyDescent="0.25">
      <c r="A374" s="226">
        <v>1181</v>
      </c>
      <c r="B374" s="226" t="s">
        <v>1074</v>
      </c>
      <c r="C374" s="226" t="s">
        <v>161</v>
      </c>
      <c r="D374" s="226" t="s">
        <v>161</v>
      </c>
      <c r="E374" s="226" t="s">
        <v>19</v>
      </c>
      <c r="F374" s="226" t="s">
        <v>162</v>
      </c>
      <c r="G374" s="226" t="s">
        <v>47</v>
      </c>
      <c r="H374" s="226" t="s">
        <v>962</v>
      </c>
      <c r="I374" s="226" t="s">
        <v>48</v>
      </c>
      <c r="J374" s="101" t="s">
        <v>2515</v>
      </c>
      <c r="K374" s="226" t="s">
        <v>1219</v>
      </c>
      <c r="L374" s="226" t="s">
        <v>163</v>
      </c>
      <c r="M374" s="227">
        <v>11</v>
      </c>
      <c r="N374" s="226" t="s">
        <v>2097</v>
      </c>
      <c r="O374" s="229">
        <v>18</v>
      </c>
      <c r="P374" s="225">
        <v>44421</v>
      </c>
      <c r="Q374" s="226"/>
      <c r="R374" s="225">
        <v>43543</v>
      </c>
      <c r="S374" s="226" t="s">
        <v>53</v>
      </c>
      <c r="T374" s="226" t="s">
        <v>67</v>
      </c>
      <c r="U374" s="226" t="s">
        <v>32</v>
      </c>
    </row>
    <row r="375" spans="1:21" ht="9.75" customHeight="1" x14ac:dyDescent="0.25">
      <c r="A375" s="226">
        <v>1888</v>
      </c>
      <c r="B375" s="226" t="s">
        <v>1973</v>
      </c>
      <c r="C375" s="226" t="s">
        <v>1623</v>
      </c>
      <c r="D375" s="226" t="s">
        <v>32</v>
      </c>
      <c r="E375" s="226" t="s">
        <v>1213</v>
      </c>
      <c r="F375" s="226" t="s">
        <v>1618</v>
      </c>
      <c r="G375" s="226" t="s">
        <v>47</v>
      </c>
      <c r="H375" s="226" t="s">
        <v>963</v>
      </c>
      <c r="I375" s="226" t="s">
        <v>48</v>
      </c>
      <c r="J375" s="101" t="s">
        <v>2515</v>
      </c>
      <c r="K375" s="226" t="s">
        <v>1228</v>
      </c>
      <c r="L375" s="226" t="s">
        <v>1624</v>
      </c>
      <c r="M375" s="227">
        <v>16</v>
      </c>
      <c r="N375" s="226" t="s">
        <v>2097</v>
      </c>
      <c r="O375" s="229">
        <v>10</v>
      </c>
      <c r="P375" s="225">
        <v>44421</v>
      </c>
      <c r="Q375" s="226"/>
      <c r="R375" s="225">
        <v>43608</v>
      </c>
      <c r="S375" s="226" t="s">
        <v>53</v>
      </c>
      <c r="T375" s="226" t="s">
        <v>141</v>
      </c>
      <c r="U375" s="226" t="s">
        <v>32</v>
      </c>
    </row>
    <row r="376" spans="1:21" ht="9.75" customHeight="1" x14ac:dyDescent="0.25">
      <c r="A376" s="226">
        <v>1437</v>
      </c>
      <c r="B376" s="226" t="s">
        <v>993</v>
      </c>
      <c r="C376" s="226" t="s">
        <v>664</v>
      </c>
      <c r="D376" s="226" t="s">
        <v>664</v>
      </c>
      <c r="E376" s="226" t="s">
        <v>2</v>
      </c>
      <c r="F376" s="226" t="s">
        <v>311</v>
      </c>
      <c r="G376" s="226" t="s">
        <v>47</v>
      </c>
      <c r="H376" s="226" t="s">
        <v>963</v>
      </c>
      <c r="I376" s="226" t="s">
        <v>44</v>
      </c>
      <c r="J376" s="101" t="s">
        <v>2515</v>
      </c>
      <c r="K376" s="226" t="s">
        <v>1219</v>
      </c>
      <c r="L376" s="226" t="s">
        <v>665</v>
      </c>
      <c r="M376" s="227">
        <v>13</v>
      </c>
      <c r="N376" s="226" t="s">
        <v>2408</v>
      </c>
      <c r="O376" s="229">
        <v>18</v>
      </c>
      <c r="P376" s="225">
        <v>44424</v>
      </c>
      <c r="Q376" s="226"/>
      <c r="R376" s="226">
        <v>43853</v>
      </c>
      <c r="S376" s="226" t="s">
        <v>53</v>
      </c>
      <c r="T376" s="226" t="s">
        <v>67</v>
      </c>
      <c r="U376" s="226" t="s">
        <v>32</v>
      </c>
    </row>
    <row r="377" spans="1:21" ht="9.75" customHeight="1" x14ac:dyDescent="0.25">
      <c r="A377" s="226">
        <v>1438</v>
      </c>
      <c r="B377" s="226" t="s">
        <v>994</v>
      </c>
      <c r="C377" s="226" t="s">
        <v>666</v>
      </c>
      <c r="D377" s="226" t="s">
        <v>666</v>
      </c>
      <c r="E377" s="226" t="s">
        <v>2</v>
      </c>
      <c r="F377" s="226" t="s">
        <v>311</v>
      </c>
      <c r="G377" s="226" t="s">
        <v>47</v>
      </c>
      <c r="H377" s="226" t="s">
        <v>963</v>
      </c>
      <c r="I377" s="226" t="s">
        <v>44</v>
      </c>
      <c r="J377" s="101" t="s">
        <v>2515</v>
      </c>
      <c r="K377" s="226" t="s">
        <v>1219</v>
      </c>
      <c r="L377" s="226" t="s">
        <v>667</v>
      </c>
      <c r="M377" s="227">
        <v>9</v>
      </c>
      <c r="N377" s="226" t="s">
        <v>2408</v>
      </c>
      <c r="O377" s="229">
        <v>6</v>
      </c>
      <c r="P377" s="225">
        <v>44424</v>
      </c>
      <c r="Q377" s="226"/>
      <c r="R377" s="226"/>
      <c r="S377" s="226" t="s">
        <v>1222</v>
      </c>
      <c r="T377" s="226" t="s">
        <v>114</v>
      </c>
      <c r="U377" s="226" t="s">
        <v>32</v>
      </c>
    </row>
    <row r="378" spans="1:21" ht="9.75" customHeight="1" x14ac:dyDescent="0.25">
      <c r="A378" s="226">
        <v>1439</v>
      </c>
      <c r="B378" s="226" t="s">
        <v>996</v>
      </c>
      <c r="C378" s="226" t="s">
        <v>668</v>
      </c>
      <c r="D378" s="226" t="s">
        <v>32</v>
      </c>
      <c r="E378" s="226" t="s">
        <v>2</v>
      </c>
      <c r="F378" s="226" t="s">
        <v>580</v>
      </c>
      <c r="G378" s="226" t="s">
        <v>47</v>
      </c>
      <c r="H378" s="226" t="s">
        <v>963</v>
      </c>
      <c r="I378" s="226" t="s">
        <v>44</v>
      </c>
      <c r="J378" s="101" t="s">
        <v>2515</v>
      </c>
      <c r="K378" s="226" t="s">
        <v>1219</v>
      </c>
      <c r="L378" s="226" t="s">
        <v>669</v>
      </c>
      <c r="M378" s="227">
        <v>9</v>
      </c>
      <c r="N378" s="226" t="s">
        <v>2408</v>
      </c>
      <c r="O378" s="229">
        <v>4</v>
      </c>
      <c r="P378" s="225">
        <v>44424</v>
      </c>
      <c r="Q378" s="226"/>
      <c r="R378" s="226"/>
      <c r="S378" s="226" t="s">
        <v>1222</v>
      </c>
      <c r="T378" s="226" t="s">
        <v>211</v>
      </c>
      <c r="U378" s="226" t="s">
        <v>2031</v>
      </c>
    </row>
    <row r="379" spans="1:21" ht="9.75" customHeight="1" x14ac:dyDescent="0.25">
      <c r="A379" s="226">
        <v>1052</v>
      </c>
      <c r="B379" s="226" t="s">
        <v>32</v>
      </c>
      <c r="C379" s="226" t="s">
        <v>609</v>
      </c>
      <c r="D379" s="226" t="s">
        <v>32</v>
      </c>
      <c r="E379" s="226" t="s">
        <v>16</v>
      </c>
      <c r="F379" s="226" t="s">
        <v>55</v>
      </c>
      <c r="G379" s="226" t="s">
        <v>47</v>
      </c>
      <c r="H379" s="226" t="s">
        <v>962</v>
      </c>
      <c r="I379" s="226" t="s">
        <v>44</v>
      </c>
      <c r="J379" s="101" t="s">
        <v>2515</v>
      </c>
      <c r="K379" s="226" t="s">
        <v>1219</v>
      </c>
      <c r="L379" s="226" t="s">
        <v>610</v>
      </c>
      <c r="M379" s="227">
        <v>15</v>
      </c>
      <c r="N379" s="226" t="s">
        <v>1798</v>
      </c>
      <c r="O379" s="229">
        <v>5</v>
      </c>
      <c r="P379" s="225">
        <v>44424</v>
      </c>
      <c r="Q379" s="226"/>
      <c r="R379" s="226"/>
      <c r="S379" s="226" t="s">
        <v>1222</v>
      </c>
      <c r="T379" s="226" t="s">
        <v>211</v>
      </c>
      <c r="U379" s="226" t="s">
        <v>2146</v>
      </c>
    </row>
    <row r="380" spans="1:21" ht="9.75" customHeight="1" x14ac:dyDescent="0.25">
      <c r="A380" s="226">
        <v>1406</v>
      </c>
      <c r="B380" s="226" t="s">
        <v>986</v>
      </c>
      <c r="C380" s="226" t="s">
        <v>2368</v>
      </c>
      <c r="D380" s="226" t="s">
        <v>32</v>
      </c>
      <c r="E380" s="226" t="s">
        <v>16</v>
      </c>
      <c r="F380" s="226" t="s">
        <v>55</v>
      </c>
      <c r="G380" s="226" t="s">
        <v>47</v>
      </c>
      <c r="H380" s="226" t="s">
        <v>962</v>
      </c>
      <c r="I380" s="226" t="s">
        <v>44</v>
      </c>
      <c r="J380" s="101" t="s">
        <v>2515</v>
      </c>
      <c r="K380" s="226" t="s">
        <v>1219</v>
      </c>
      <c r="L380" s="226" t="s">
        <v>432</v>
      </c>
      <c r="M380" s="227">
        <v>24</v>
      </c>
      <c r="N380" s="226" t="s">
        <v>1798</v>
      </c>
      <c r="O380" s="229">
        <v>15</v>
      </c>
      <c r="P380" s="225">
        <v>44424</v>
      </c>
      <c r="Q380" s="226"/>
      <c r="R380" s="226">
        <v>42866</v>
      </c>
      <c r="S380" s="226" t="s">
        <v>49</v>
      </c>
      <c r="T380" s="226" t="s">
        <v>2334</v>
      </c>
      <c r="U380" s="226" t="s">
        <v>2264</v>
      </c>
    </row>
    <row r="381" spans="1:21" ht="9.75" customHeight="1" x14ac:dyDescent="0.25">
      <c r="A381" s="226">
        <v>1582</v>
      </c>
      <c r="B381" s="226" t="s">
        <v>1866</v>
      </c>
      <c r="C381" s="226" t="s">
        <v>186</v>
      </c>
      <c r="D381" s="226" t="s">
        <v>32</v>
      </c>
      <c r="E381" s="226" t="s">
        <v>209</v>
      </c>
      <c r="F381" s="226" t="s">
        <v>1346</v>
      </c>
      <c r="G381" s="226" t="s">
        <v>47</v>
      </c>
      <c r="H381" s="226" t="s">
        <v>963</v>
      </c>
      <c r="I381" s="226" t="s">
        <v>187</v>
      </c>
      <c r="J381" s="101" t="s">
        <v>2515</v>
      </c>
      <c r="K381" s="226" t="s">
        <v>1228</v>
      </c>
      <c r="L381" s="226" t="s">
        <v>1348</v>
      </c>
      <c r="M381" s="227">
        <v>20</v>
      </c>
      <c r="N381" s="226" t="s">
        <v>1800</v>
      </c>
      <c r="O381" s="229">
        <v>39</v>
      </c>
      <c r="P381" s="225">
        <v>44424</v>
      </c>
      <c r="Q381" s="226"/>
      <c r="R381" s="226"/>
      <c r="S381" s="226" t="s">
        <v>49</v>
      </c>
      <c r="T381" s="226" t="s">
        <v>2334</v>
      </c>
      <c r="U381" s="226" t="s">
        <v>32</v>
      </c>
    </row>
    <row r="382" spans="1:21" ht="9.75" customHeight="1" x14ac:dyDescent="0.25">
      <c r="A382" s="226">
        <v>1586</v>
      </c>
      <c r="B382" s="226" t="s">
        <v>1058</v>
      </c>
      <c r="C382" s="226" t="s">
        <v>720</v>
      </c>
      <c r="D382" s="226" t="s">
        <v>720</v>
      </c>
      <c r="E382" s="226" t="s">
        <v>7</v>
      </c>
      <c r="F382" s="226" t="s">
        <v>94</v>
      </c>
      <c r="G382" s="226" t="s">
        <v>47</v>
      </c>
      <c r="H382" s="226" t="s">
        <v>963</v>
      </c>
      <c r="I382" s="226" t="s">
        <v>44</v>
      </c>
      <c r="J382" s="101" t="s">
        <v>2515</v>
      </c>
      <c r="K382" s="226" t="s">
        <v>1219</v>
      </c>
      <c r="L382" s="226" t="s">
        <v>721</v>
      </c>
      <c r="M382" s="227">
        <v>24</v>
      </c>
      <c r="N382" s="226" t="s">
        <v>1800</v>
      </c>
      <c r="O382" s="229">
        <v>5</v>
      </c>
      <c r="P382" s="225">
        <v>44424</v>
      </c>
      <c r="Q382" s="226"/>
      <c r="R382" s="225"/>
      <c r="S382" s="226" t="s">
        <v>49</v>
      </c>
      <c r="T382" s="226" t="s">
        <v>2334</v>
      </c>
      <c r="U382" s="226" t="s">
        <v>2032</v>
      </c>
    </row>
    <row r="383" spans="1:21" ht="9.75" customHeight="1" x14ac:dyDescent="0.25">
      <c r="A383" s="226">
        <v>1587</v>
      </c>
      <c r="B383" s="226" t="s">
        <v>1059</v>
      </c>
      <c r="C383" s="226" t="s">
        <v>722</v>
      </c>
      <c r="D383" s="226" t="s">
        <v>722</v>
      </c>
      <c r="E383" s="226" t="s">
        <v>7</v>
      </c>
      <c r="F383" s="226" t="s">
        <v>94</v>
      </c>
      <c r="G383" s="226" t="s">
        <v>47</v>
      </c>
      <c r="H383" s="226" t="s">
        <v>963</v>
      </c>
      <c r="I383" s="226" t="s">
        <v>44</v>
      </c>
      <c r="J383" s="101" t="s">
        <v>2515</v>
      </c>
      <c r="K383" s="226" t="s">
        <v>1219</v>
      </c>
      <c r="L383" s="226" t="s">
        <v>723</v>
      </c>
      <c r="M383" s="227">
        <v>24</v>
      </c>
      <c r="N383" s="226" t="s">
        <v>1800</v>
      </c>
      <c r="O383" s="229">
        <v>7</v>
      </c>
      <c r="P383" s="225">
        <v>44424</v>
      </c>
      <c r="Q383" s="226"/>
      <c r="R383" s="225"/>
      <c r="S383" s="226" t="s">
        <v>49</v>
      </c>
      <c r="T383" s="226" t="s">
        <v>2334</v>
      </c>
      <c r="U383" s="226" t="s">
        <v>2223</v>
      </c>
    </row>
    <row r="384" spans="1:21" ht="9.75" customHeight="1" x14ac:dyDescent="0.25">
      <c r="A384" s="226">
        <v>1594</v>
      </c>
      <c r="B384" s="226" t="s">
        <v>1371</v>
      </c>
      <c r="C384" s="226" t="s">
        <v>186</v>
      </c>
      <c r="D384" s="226" t="s">
        <v>32</v>
      </c>
      <c r="E384" s="226" t="s">
        <v>1212</v>
      </c>
      <c r="F384" s="226" t="s">
        <v>1212</v>
      </c>
      <c r="G384" s="226" t="s">
        <v>47</v>
      </c>
      <c r="H384" s="226" t="s">
        <v>963</v>
      </c>
      <c r="I384" s="226" t="s">
        <v>187</v>
      </c>
      <c r="J384" s="101" t="s">
        <v>2515</v>
      </c>
      <c r="K384" s="226" t="s">
        <v>1228</v>
      </c>
      <c r="L384" s="226" t="s">
        <v>1372</v>
      </c>
      <c r="M384" s="227">
        <v>22</v>
      </c>
      <c r="N384" s="226" t="s">
        <v>2097</v>
      </c>
      <c r="O384" s="229">
        <v>40</v>
      </c>
      <c r="P384" s="225">
        <v>44424</v>
      </c>
      <c r="Q384" s="226"/>
      <c r="R384" s="225"/>
      <c r="S384" s="226" t="s">
        <v>49</v>
      </c>
      <c r="T384" s="226" t="s">
        <v>1224</v>
      </c>
      <c r="U384" s="226" t="s">
        <v>1822</v>
      </c>
    </row>
    <row r="385" spans="1:21" ht="9.75" customHeight="1" x14ac:dyDescent="0.25">
      <c r="A385" s="226">
        <v>1935</v>
      </c>
      <c r="B385" s="226" t="s">
        <v>2034</v>
      </c>
      <c r="C385" s="226" t="s">
        <v>527</v>
      </c>
      <c r="D385" s="226" t="s">
        <v>32</v>
      </c>
      <c r="E385" s="226" t="s">
        <v>9</v>
      </c>
      <c r="F385" s="226" t="s">
        <v>528</v>
      </c>
      <c r="G385" s="226" t="s">
        <v>47</v>
      </c>
      <c r="H385" s="226" t="s">
        <v>960</v>
      </c>
      <c r="I385" s="226" t="s">
        <v>44</v>
      </c>
      <c r="J385" s="101" t="s">
        <v>2515</v>
      </c>
      <c r="K385" s="226" t="s">
        <v>1219</v>
      </c>
      <c r="L385" s="226" t="s">
        <v>2035</v>
      </c>
      <c r="M385" s="227">
        <v>0</v>
      </c>
      <c r="N385" s="226" t="s">
        <v>1800</v>
      </c>
      <c r="O385" s="229">
        <v>25</v>
      </c>
      <c r="P385" s="225">
        <v>44424</v>
      </c>
      <c r="Q385" s="225"/>
      <c r="R385" s="226"/>
      <c r="S385" s="226" t="s">
        <v>49</v>
      </c>
      <c r="T385" s="226" t="s">
        <v>2334</v>
      </c>
      <c r="U385" s="226" t="s">
        <v>1901</v>
      </c>
    </row>
    <row r="386" spans="1:21" ht="9.75" customHeight="1" x14ac:dyDescent="0.25">
      <c r="A386" s="226">
        <v>1302</v>
      </c>
      <c r="B386" s="226" t="s">
        <v>1450</v>
      </c>
      <c r="C386" s="226" t="s">
        <v>1451</v>
      </c>
      <c r="D386" s="226" t="s">
        <v>32</v>
      </c>
      <c r="E386" s="226" t="s">
        <v>17</v>
      </c>
      <c r="F386" s="226" t="s">
        <v>1452</v>
      </c>
      <c r="G386" s="226" t="s">
        <v>47</v>
      </c>
      <c r="H386" s="226" t="s">
        <v>962</v>
      </c>
      <c r="I386" s="226" t="s">
        <v>44</v>
      </c>
      <c r="J386" s="101" t="s">
        <v>2515</v>
      </c>
      <c r="K386" s="226" t="s">
        <v>1228</v>
      </c>
      <c r="L386" s="226" t="s">
        <v>1453</v>
      </c>
      <c r="M386" s="227">
        <v>24</v>
      </c>
      <c r="N386" s="226" t="s">
        <v>1798</v>
      </c>
      <c r="O386" s="229">
        <v>40</v>
      </c>
      <c r="P386" s="225">
        <v>44424</v>
      </c>
      <c r="Q386" s="226"/>
      <c r="R386" s="226"/>
      <c r="S386" s="226" t="s">
        <v>49</v>
      </c>
      <c r="T386" s="226" t="s">
        <v>2334</v>
      </c>
      <c r="U386" s="226" t="s">
        <v>2189</v>
      </c>
    </row>
    <row r="387" spans="1:21" ht="9.75" customHeight="1" x14ac:dyDescent="0.25">
      <c r="A387" s="226">
        <v>1775</v>
      </c>
      <c r="B387" s="226" t="s">
        <v>32</v>
      </c>
      <c r="C387" s="226" t="s">
        <v>186</v>
      </c>
      <c r="D387" s="226" t="s">
        <v>32</v>
      </c>
      <c r="E387" s="226" t="s">
        <v>17</v>
      </c>
      <c r="F387" s="226" t="s">
        <v>1459</v>
      </c>
      <c r="G387" s="226" t="s">
        <v>47</v>
      </c>
      <c r="H387" s="226" t="s">
        <v>963</v>
      </c>
      <c r="I387" s="226" t="s">
        <v>187</v>
      </c>
      <c r="J387" s="101" t="s">
        <v>2515</v>
      </c>
      <c r="K387" s="226" t="s">
        <v>1228</v>
      </c>
      <c r="L387" s="226" t="s">
        <v>1479</v>
      </c>
      <c r="M387" s="227">
        <v>20</v>
      </c>
      <c r="N387" s="226" t="s">
        <v>1798</v>
      </c>
      <c r="O387" s="229">
        <v>10</v>
      </c>
      <c r="P387" s="225">
        <v>44424</v>
      </c>
      <c r="Q387" s="226"/>
      <c r="R387" s="226"/>
      <c r="S387" s="226" t="s">
        <v>49</v>
      </c>
      <c r="T387" s="226" t="s">
        <v>2334</v>
      </c>
      <c r="U387" s="226" t="s">
        <v>32</v>
      </c>
    </row>
    <row r="388" spans="1:21" ht="9.75" customHeight="1" x14ac:dyDescent="0.25">
      <c r="A388" s="226">
        <v>1786</v>
      </c>
      <c r="B388" s="226" t="s">
        <v>32</v>
      </c>
      <c r="C388" s="226" t="s">
        <v>1499</v>
      </c>
      <c r="D388" s="226" t="s">
        <v>32</v>
      </c>
      <c r="E388" s="226" t="s">
        <v>17</v>
      </c>
      <c r="F388" s="226" t="s">
        <v>1494</v>
      </c>
      <c r="G388" s="226" t="s">
        <v>47</v>
      </c>
      <c r="H388" s="226" t="s">
        <v>963</v>
      </c>
      <c r="I388" s="226" t="s">
        <v>48</v>
      </c>
      <c r="J388" s="101" t="s">
        <v>2515</v>
      </c>
      <c r="K388" s="226" t="s">
        <v>1228</v>
      </c>
      <c r="L388" s="226" t="s">
        <v>1500</v>
      </c>
      <c r="M388" s="227">
        <v>24</v>
      </c>
      <c r="N388" s="226" t="s">
        <v>1798</v>
      </c>
      <c r="O388" s="229">
        <v>5</v>
      </c>
      <c r="P388" s="225">
        <v>44424</v>
      </c>
      <c r="Q388" s="226"/>
      <c r="R388" s="226"/>
      <c r="S388" s="226" t="s">
        <v>49</v>
      </c>
      <c r="T388" s="226" t="s">
        <v>2334</v>
      </c>
      <c r="U388" s="226" t="s">
        <v>2475</v>
      </c>
    </row>
    <row r="389" spans="1:21" ht="9.75" customHeight="1" x14ac:dyDescent="0.25">
      <c r="A389" s="226">
        <v>1797</v>
      </c>
      <c r="B389" s="226" t="s">
        <v>1938</v>
      </c>
      <c r="C389" s="226" t="s">
        <v>1517</v>
      </c>
      <c r="D389" s="226" t="s">
        <v>32</v>
      </c>
      <c r="E389" s="226" t="s">
        <v>17</v>
      </c>
      <c r="F389" s="226" t="s">
        <v>1503</v>
      </c>
      <c r="G389" s="226" t="s">
        <v>47</v>
      </c>
      <c r="H389" s="226" t="s">
        <v>963</v>
      </c>
      <c r="I389" s="226" t="s">
        <v>44</v>
      </c>
      <c r="J389" s="101" t="s">
        <v>2515</v>
      </c>
      <c r="K389" s="226" t="s">
        <v>1228</v>
      </c>
      <c r="L389" s="226" t="s">
        <v>1518</v>
      </c>
      <c r="M389" s="227">
        <v>18</v>
      </c>
      <c r="N389" s="226" t="s">
        <v>1798</v>
      </c>
      <c r="O389" s="229">
        <v>40</v>
      </c>
      <c r="P389" s="225">
        <v>44424</v>
      </c>
      <c r="Q389" s="226"/>
      <c r="R389" s="226"/>
      <c r="S389" s="226" t="s">
        <v>49</v>
      </c>
      <c r="T389" s="226" t="s">
        <v>2334</v>
      </c>
      <c r="U389" s="226" t="s">
        <v>32</v>
      </c>
    </row>
    <row r="390" spans="1:21" ht="9.75" customHeight="1" x14ac:dyDescent="0.25">
      <c r="A390" s="226">
        <v>1358</v>
      </c>
      <c r="B390" s="226" t="s">
        <v>1542</v>
      </c>
      <c r="C390" s="226" t="s">
        <v>1543</v>
      </c>
      <c r="D390" s="226" t="s">
        <v>32</v>
      </c>
      <c r="E390" s="226" t="s">
        <v>17</v>
      </c>
      <c r="F390" s="226" t="s">
        <v>59</v>
      </c>
      <c r="G390" s="226" t="s">
        <v>47</v>
      </c>
      <c r="H390" s="226" t="s">
        <v>962</v>
      </c>
      <c r="I390" s="226" t="s">
        <v>44</v>
      </c>
      <c r="J390" s="101" t="s">
        <v>2515</v>
      </c>
      <c r="K390" s="226" t="s">
        <v>1228</v>
      </c>
      <c r="L390" s="226" t="s">
        <v>1544</v>
      </c>
      <c r="M390" s="227">
        <v>24</v>
      </c>
      <c r="N390" s="226" t="s">
        <v>1798</v>
      </c>
      <c r="O390" s="229">
        <v>55</v>
      </c>
      <c r="P390" s="225">
        <v>44424</v>
      </c>
      <c r="Q390" s="226"/>
      <c r="R390" s="226"/>
      <c r="S390" s="226" t="s">
        <v>49</v>
      </c>
      <c r="T390" s="226" t="s">
        <v>1224</v>
      </c>
      <c r="U390" s="226" t="s">
        <v>32</v>
      </c>
    </row>
    <row r="391" spans="1:21" ht="9.75" customHeight="1" x14ac:dyDescent="0.25">
      <c r="A391" s="226">
        <v>1384</v>
      </c>
      <c r="B391" s="226" t="s">
        <v>1145</v>
      </c>
      <c r="C391" s="226" t="s">
        <v>367</v>
      </c>
      <c r="D391" s="226" t="s">
        <v>32</v>
      </c>
      <c r="E391" s="226" t="s">
        <v>17</v>
      </c>
      <c r="F391" s="226" t="s">
        <v>59</v>
      </c>
      <c r="G391" s="226" t="s">
        <v>47</v>
      </c>
      <c r="H391" s="226" t="s">
        <v>962</v>
      </c>
      <c r="I391" s="226" t="s">
        <v>44</v>
      </c>
      <c r="J391" s="101" t="s">
        <v>2515</v>
      </c>
      <c r="K391" s="226" t="s">
        <v>1219</v>
      </c>
      <c r="L391" s="226" t="s">
        <v>368</v>
      </c>
      <c r="M391" s="227">
        <v>24</v>
      </c>
      <c r="N391" s="226" t="s">
        <v>1798</v>
      </c>
      <c r="O391" s="229">
        <v>50</v>
      </c>
      <c r="P391" s="225">
        <v>44424</v>
      </c>
      <c r="Q391" s="226"/>
      <c r="R391" s="226"/>
      <c r="S391" s="226" t="s">
        <v>49</v>
      </c>
      <c r="T391" s="226" t="s">
        <v>1224</v>
      </c>
      <c r="U391" s="226" t="s">
        <v>2224</v>
      </c>
    </row>
    <row r="392" spans="1:21" ht="9.75" customHeight="1" x14ac:dyDescent="0.25">
      <c r="A392" s="226">
        <v>1387</v>
      </c>
      <c r="B392" s="226" t="s">
        <v>1146</v>
      </c>
      <c r="C392" s="226" t="s">
        <v>304</v>
      </c>
      <c r="D392" s="226" t="s">
        <v>32</v>
      </c>
      <c r="E392" s="226" t="s">
        <v>17</v>
      </c>
      <c r="F392" s="226" t="s">
        <v>59</v>
      </c>
      <c r="G392" s="226" t="s">
        <v>47</v>
      </c>
      <c r="H392" s="226" t="s">
        <v>962</v>
      </c>
      <c r="I392" s="226" t="s">
        <v>44</v>
      </c>
      <c r="J392" s="101" t="s">
        <v>2515</v>
      </c>
      <c r="K392" s="226" t="s">
        <v>1219</v>
      </c>
      <c r="L392" s="226" t="s">
        <v>305</v>
      </c>
      <c r="M392" s="227">
        <v>24</v>
      </c>
      <c r="N392" s="226" t="s">
        <v>1798</v>
      </c>
      <c r="O392" s="229">
        <v>65</v>
      </c>
      <c r="P392" s="225">
        <v>44424</v>
      </c>
      <c r="Q392" s="226"/>
      <c r="R392" s="226"/>
      <c r="S392" s="226" t="s">
        <v>49</v>
      </c>
      <c r="T392" s="226" t="s">
        <v>1224</v>
      </c>
      <c r="U392" s="226" t="s">
        <v>32</v>
      </c>
    </row>
    <row r="393" spans="1:21" ht="9.75" customHeight="1" x14ac:dyDescent="0.25">
      <c r="A393" s="226">
        <v>1832</v>
      </c>
      <c r="B393" s="226" t="s">
        <v>2088</v>
      </c>
      <c r="C393" s="226" t="s">
        <v>1557</v>
      </c>
      <c r="D393" s="226" t="s">
        <v>32</v>
      </c>
      <c r="E393" s="226" t="s">
        <v>17</v>
      </c>
      <c r="F393" s="226" t="s">
        <v>59</v>
      </c>
      <c r="G393" s="226" t="s">
        <v>47</v>
      </c>
      <c r="H393" s="226" t="s">
        <v>963</v>
      </c>
      <c r="I393" s="226" t="s">
        <v>44</v>
      </c>
      <c r="J393" s="101" t="s">
        <v>2515</v>
      </c>
      <c r="K393" s="226" t="s">
        <v>1228</v>
      </c>
      <c r="L393" s="226" t="s">
        <v>1558</v>
      </c>
      <c r="M393" s="227">
        <v>24</v>
      </c>
      <c r="N393" s="226" t="s">
        <v>1798</v>
      </c>
      <c r="O393" s="229">
        <v>35</v>
      </c>
      <c r="P393" s="225">
        <v>44424</v>
      </c>
      <c r="Q393" s="226"/>
      <c r="R393" s="226"/>
      <c r="S393" s="226" t="s">
        <v>49</v>
      </c>
      <c r="T393" s="226" t="s">
        <v>2334</v>
      </c>
      <c r="U393" s="226" t="s">
        <v>32</v>
      </c>
    </row>
    <row r="394" spans="1:21" ht="9.75" customHeight="1" x14ac:dyDescent="0.25">
      <c r="A394" s="226">
        <v>1844</v>
      </c>
      <c r="B394" s="226" t="s">
        <v>2017</v>
      </c>
      <c r="C394" s="226" t="s">
        <v>1578</v>
      </c>
      <c r="D394" s="226" t="s">
        <v>32</v>
      </c>
      <c r="E394" s="226" t="s">
        <v>17</v>
      </c>
      <c r="F394" s="226" t="s">
        <v>59</v>
      </c>
      <c r="G394" s="226" t="s">
        <v>47</v>
      </c>
      <c r="H394" s="226" t="s">
        <v>963</v>
      </c>
      <c r="I394" s="226" t="s">
        <v>48</v>
      </c>
      <c r="J394" s="101" t="s">
        <v>2515</v>
      </c>
      <c r="K394" s="226" t="s">
        <v>1228</v>
      </c>
      <c r="L394" s="226" t="s">
        <v>1579</v>
      </c>
      <c r="M394" s="227">
        <v>14</v>
      </c>
      <c r="N394" s="226" t="s">
        <v>1798</v>
      </c>
      <c r="O394" s="229">
        <v>55</v>
      </c>
      <c r="P394" s="225">
        <v>44424</v>
      </c>
      <c r="Q394" s="226"/>
      <c r="R394" s="226"/>
      <c r="S394" s="226" t="s">
        <v>49</v>
      </c>
      <c r="T394" s="226" t="s">
        <v>1224</v>
      </c>
      <c r="U394" s="226" t="s">
        <v>32</v>
      </c>
    </row>
    <row r="395" spans="1:21" ht="9.75" customHeight="1" x14ac:dyDescent="0.25">
      <c r="A395" s="226">
        <v>1847</v>
      </c>
      <c r="B395" s="226" t="s">
        <v>32</v>
      </c>
      <c r="C395" s="226" t="s">
        <v>1584</v>
      </c>
      <c r="D395" s="226" t="s">
        <v>32</v>
      </c>
      <c r="E395" s="226" t="s">
        <v>17</v>
      </c>
      <c r="F395" s="226" t="s">
        <v>59</v>
      </c>
      <c r="G395" s="226" t="s">
        <v>47</v>
      </c>
      <c r="H395" s="226" t="s">
        <v>963</v>
      </c>
      <c r="I395" s="226" t="s">
        <v>48</v>
      </c>
      <c r="J395" s="101" t="s">
        <v>2515</v>
      </c>
      <c r="K395" s="226" t="s">
        <v>1228</v>
      </c>
      <c r="L395" s="226" t="s">
        <v>1585</v>
      </c>
      <c r="M395" s="227">
        <v>24</v>
      </c>
      <c r="N395" s="226" t="s">
        <v>1798</v>
      </c>
      <c r="O395" s="229">
        <v>5</v>
      </c>
      <c r="P395" s="225">
        <v>44424</v>
      </c>
      <c r="Q395" s="226"/>
      <c r="R395" s="226"/>
      <c r="S395" s="226" t="s">
        <v>1222</v>
      </c>
      <c r="T395" s="226" t="s">
        <v>96</v>
      </c>
      <c r="U395" s="226" t="s">
        <v>2051</v>
      </c>
    </row>
    <row r="396" spans="1:21" ht="9.75" customHeight="1" x14ac:dyDescent="0.25">
      <c r="A396" s="226">
        <v>1408</v>
      </c>
      <c r="B396" s="226" t="s">
        <v>987</v>
      </c>
      <c r="C396" s="226" t="s">
        <v>624</v>
      </c>
      <c r="D396" s="226" t="s">
        <v>32</v>
      </c>
      <c r="E396" s="226" t="s">
        <v>17</v>
      </c>
      <c r="F396" s="226" t="s">
        <v>62</v>
      </c>
      <c r="G396" s="226" t="s">
        <v>47</v>
      </c>
      <c r="H396" s="226" t="s">
        <v>962</v>
      </c>
      <c r="I396" s="226" t="s">
        <v>44</v>
      </c>
      <c r="J396" s="101" t="s">
        <v>2515</v>
      </c>
      <c r="K396" s="226" t="s">
        <v>1219</v>
      </c>
      <c r="L396" s="226" t="s">
        <v>625</v>
      </c>
      <c r="M396" s="227">
        <v>24</v>
      </c>
      <c r="N396" s="226" t="s">
        <v>1798</v>
      </c>
      <c r="O396" s="229">
        <v>5</v>
      </c>
      <c r="P396" s="225">
        <v>44424</v>
      </c>
      <c r="Q396" s="226"/>
      <c r="R396" s="226"/>
      <c r="S396" s="226" t="s">
        <v>1222</v>
      </c>
      <c r="T396" s="226" t="s">
        <v>211</v>
      </c>
      <c r="U396" s="226" t="s">
        <v>32</v>
      </c>
    </row>
    <row r="397" spans="1:21" ht="9.75" customHeight="1" x14ac:dyDescent="0.25">
      <c r="A397" s="226">
        <v>1866</v>
      </c>
      <c r="B397" s="226" t="s">
        <v>2067</v>
      </c>
      <c r="C397" s="226" t="s">
        <v>1599</v>
      </c>
      <c r="D397" s="226" t="s">
        <v>32</v>
      </c>
      <c r="E397" s="226" t="s">
        <v>17</v>
      </c>
      <c r="F397" s="226" t="s">
        <v>62</v>
      </c>
      <c r="G397" s="226" t="s">
        <v>47</v>
      </c>
      <c r="H397" s="226" t="s">
        <v>963</v>
      </c>
      <c r="I397" s="226" t="s">
        <v>44</v>
      </c>
      <c r="J397" s="101" t="s">
        <v>2515</v>
      </c>
      <c r="K397" s="226" t="s">
        <v>1228</v>
      </c>
      <c r="L397" s="226" t="s">
        <v>1600</v>
      </c>
      <c r="M397" s="227">
        <v>18</v>
      </c>
      <c r="N397" s="226" t="s">
        <v>1798</v>
      </c>
      <c r="O397" s="229">
        <v>5</v>
      </c>
      <c r="P397" s="225">
        <v>44424</v>
      </c>
      <c r="Q397" s="226"/>
      <c r="R397" s="226"/>
      <c r="S397" s="226" t="s">
        <v>49</v>
      </c>
      <c r="T397" s="226" t="s">
        <v>2334</v>
      </c>
      <c r="U397" s="226" t="s">
        <v>32</v>
      </c>
    </row>
    <row r="398" spans="1:21" ht="9.75" customHeight="1" x14ac:dyDescent="0.25">
      <c r="A398" s="101">
        <v>1619</v>
      </c>
      <c r="B398" s="101" t="s">
        <v>1178</v>
      </c>
      <c r="C398" s="101" t="s">
        <v>116</v>
      </c>
      <c r="D398" s="101" t="s">
        <v>32</v>
      </c>
      <c r="E398" s="101" t="s">
        <v>3</v>
      </c>
      <c r="F398" s="101" t="s">
        <v>116</v>
      </c>
      <c r="G398" s="101" t="s">
        <v>47</v>
      </c>
      <c r="H398" s="101" t="s">
        <v>961</v>
      </c>
      <c r="I398" s="101" t="s">
        <v>826</v>
      </c>
      <c r="J398" s="101"/>
      <c r="K398" s="101" t="s">
        <v>1219</v>
      </c>
      <c r="L398" s="101" t="s">
        <v>909</v>
      </c>
      <c r="M398" s="101">
        <v>10</v>
      </c>
      <c r="N398" s="102" t="s">
        <v>2408</v>
      </c>
      <c r="O398" s="172">
        <v>5</v>
      </c>
      <c r="P398" s="103">
        <v>44424</v>
      </c>
      <c r="Q398" s="103"/>
      <c r="R398" s="103"/>
      <c r="S398" s="101" t="s">
        <v>1222</v>
      </c>
      <c r="T398" s="101" t="s">
        <v>211</v>
      </c>
      <c r="U398" s="226" t="s">
        <v>32</v>
      </c>
    </row>
    <row r="399" spans="1:21" ht="9.75" customHeight="1" x14ac:dyDescent="0.25">
      <c r="A399" s="101">
        <v>1807</v>
      </c>
      <c r="B399" s="101" t="s">
        <v>2226</v>
      </c>
      <c r="C399" s="101" t="s">
        <v>1733</v>
      </c>
      <c r="D399" s="101" t="s">
        <v>32</v>
      </c>
      <c r="E399" s="101" t="s">
        <v>17</v>
      </c>
      <c r="F399" s="101" t="s">
        <v>1503</v>
      </c>
      <c r="G399" s="101" t="s">
        <v>47</v>
      </c>
      <c r="H399" s="101" t="s">
        <v>961</v>
      </c>
      <c r="I399" s="101" t="s">
        <v>826</v>
      </c>
      <c r="J399" s="101"/>
      <c r="K399" s="101" t="s">
        <v>1228</v>
      </c>
      <c r="L399" s="101" t="s">
        <v>1734</v>
      </c>
      <c r="M399" s="101">
        <v>10</v>
      </c>
      <c r="N399" s="102" t="s">
        <v>1798</v>
      </c>
      <c r="O399" s="172">
        <v>30</v>
      </c>
      <c r="P399" s="103">
        <v>44424</v>
      </c>
      <c r="Q399" s="103"/>
      <c r="R399" s="103"/>
      <c r="S399" s="101" t="s">
        <v>49</v>
      </c>
      <c r="T399" s="101" t="s">
        <v>2334</v>
      </c>
      <c r="U399" s="226" t="s">
        <v>32</v>
      </c>
    </row>
    <row r="400" spans="1:21" ht="9.75" customHeight="1" x14ac:dyDescent="0.25">
      <c r="A400" s="101">
        <v>1809</v>
      </c>
      <c r="B400" s="101" t="s">
        <v>32</v>
      </c>
      <c r="C400" s="101" t="s">
        <v>1735</v>
      </c>
      <c r="D400" s="101" t="s">
        <v>32</v>
      </c>
      <c r="E400" s="101" t="s">
        <v>17</v>
      </c>
      <c r="F400" s="101" t="s">
        <v>1503</v>
      </c>
      <c r="G400" s="101" t="s">
        <v>47</v>
      </c>
      <c r="H400" s="101" t="s">
        <v>961</v>
      </c>
      <c r="I400" s="101" t="s">
        <v>826</v>
      </c>
      <c r="J400" s="101"/>
      <c r="K400" s="101" t="s">
        <v>1228</v>
      </c>
      <c r="L400" s="101" t="s">
        <v>1736</v>
      </c>
      <c r="M400" s="101">
        <v>10</v>
      </c>
      <c r="N400" s="102" t="s">
        <v>1798</v>
      </c>
      <c r="O400" s="172">
        <v>15</v>
      </c>
      <c r="P400" s="103">
        <v>44424</v>
      </c>
      <c r="Q400" s="103"/>
      <c r="R400" s="103"/>
      <c r="S400" s="101" t="s">
        <v>49</v>
      </c>
      <c r="T400" s="101" t="s">
        <v>2334</v>
      </c>
      <c r="U400" s="226" t="s">
        <v>32</v>
      </c>
    </row>
    <row r="401" spans="1:21" ht="9.75" customHeight="1" x14ac:dyDescent="0.25">
      <c r="A401" s="101">
        <v>1839</v>
      </c>
      <c r="B401" s="101" t="s">
        <v>2513</v>
      </c>
      <c r="C401" s="101" t="s">
        <v>1749</v>
      </c>
      <c r="D401" s="101" t="s">
        <v>32</v>
      </c>
      <c r="E401" s="101" t="s">
        <v>17</v>
      </c>
      <c r="F401" s="101" t="s">
        <v>59</v>
      </c>
      <c r="G401" s="101" t="s">
        <v>47</v>
      </c>
      <c r="H401" s="101" t="s">
        <v>961</v>
      </c>
      <c r="I401" s="101" t="s">
        <v>826</v>
      </c>
      <c r="J401" s="101"/>
      <c r="K401" s="101" t="s">
        <v>1228</v>
      </c>
      <c r="L401" s="101" t="s">
        <v>1750</v>
      </c>
      <c r="M401" s="101">
        <v>10</v>
      </c>
      <c r="N401" s="102" t="s">
        <v>1798</v>
      </c>
      <c r="O401" s="172">
        <v>15</v>
      </c>
      <c r="P401" s="103">
        <v>44424</v>
      </c>
      <c r="Q401" s="103"/>
      <c r="R401" s="103"/>
      <c r="S401" s="101" t="s">
        <v>49</v>
      </c>
      <c r="T401" s="101" t="s">
        <v>2334</v>
      </c>
      <c r="U401" s="226" t="s">
        <v>32</v>
      </c>
    </row>
    <row r="402" spans="1:21" ht="9.75" customHeight="1" x14ac:dyDescent="0.25">
      <c r="A402" s="101">
        <v>1840</v>
      </c>
      <c r="B402" s="101" t="s">
        <v>32</v>
      </c>
      <c r="C402" s="101" t="s">
        <v>1751</v>
      </c>
      <c r="D402" s="101" t="s">
        <v>32</v>
      </c>
      <c r="E402" s="101" t="s">
        <v>17</v>
      </c>
      <c r="F402" s="101" t="s">
        <v>59</v>
      </c>
      <c r="G402" s="101" t="s">
        <v>47</v>
      </c>
      <c r="H402" s="101" t="s">
        <v>961</v>
      </c>
      <c r="I402" s="101" t="s">
        <v>826</v>
      </c>
      <c r="J402" s="101"/>
      <c r="K402" s="101" t="s">
        <v>1228</v>
      </c>
      <c r="L402" s="101" t="s">
        <v>1752</v>
      </c>
      <c r="M402" s="101">
        <v>10</v>
      </c>
      <c r="N402" s="102" t="s">
        <v>1798</v>
      </c>
      <c r="O402" s="172">
        <v>5</v>
      </c>
      <c r="P402" s="103">
        <v>44424</v>
      </c>
      <c r="Q402" s="103"/>
      <c r="R402" s="103"/>
      <c r="S402" s="101" t="s">
        <v>49</v>
      </c>
      <c r="T402" s="101" t="s">
        <v>2334</v>
      </c>
      <c r="U402" s="226" t="s">
        <v>2130</v>
      </c>
    </row>
    <row r="403" spans="1:21" ht="9.75" customHeight="1" x14ac:dyDescent="0.25">
      <c r="A403" s="101">
        <v>1885</v>
      </c>
      <c r="B403" s="101" t="s">
        <v>32</v>
      </c>
      <c r="C403" s="101" t="s">
        <v>1795</v>
      </c>
      <c r="D403" s="101" t="s">
        <v>32</v>
      </c>
      <c r="E403" s="101" t="s">
        <v>17</v>
      </c>
      <c r="F403" s="101" t="s">
        <v>62</v>
      </c>
      <c r="G403" s="101" t="s">
        <v>47</v>
      </c>
      <c r="H403" s="101" t="s">
        <v>961</v>
      </c>
      <c r="I403" s="101" t="s">
        <v>826</v>
      </c>
      <c r="J403" s="101"/>
      <c r="K403" s="101" t="s">
        <v>1228</v>
      </c>
      <c r="L403" s="101" t="s">
        <v>1796</v>
      </c>
      <c r="M403" s="101">
        <v>10</v>
      </c>
      <c r="N403" s="102" t="s">
        <v>1798</v>
      </c>
      <c r="O403" s="172">
        <v>40</v>
      </c>
      <c r="P403" s="103">
        <v>44424</v>
      </c>
      <c r="Q403" s="103"/>
      <c r="R403" s="103"/>
      <c r="S403" s="101" t="s">
        <v>49</v>
      </c>
      <c r="T403" s="101" t="s">
        <v>2334</v>
      </c>
      <c r="U403" s="226" t="s">
        <v>1596</v>
      </c>
    </row>
    <row r="404" spans="1:21" ht="9.75" customHeight="1" x14ac:dyDescent="0.25">
      <c r="A404" s="226">
        <v>1117</v>
      </c>
      <c r="B404" s="226" t="s">
        <v>1038</v>
      </c>
      <c r="C404" s="226" t="s">
        <v>486</v>
      </c>
      <c r="D404" s="226" t="s">
        <v>486</v>
      </c>
      <c r="E404" s="226" t="s">
        <v>6</v>
      </c>
      <c r="F404" s="226" t="s">
        <v>66</v>
      </c>
      <c r="G404" s="226" t="s">
        <v>47</v>
      </c>
      <c r="H404" s="226" t="s">
        <v>962</v>
      </c>
      <c r="I404" s="226" t="s">
        <v>44</v>
      </c>
      <c r="J404" s="101" t="s">
        <v>2515</v>
      </c>
      <c r="K404" s="226" t="s">
        <v>1219</v>
      </c>
      <c r="L404" s="226" t="s">
        <v>487</v>
      </c>
      <c r="M404" s="227">
        <v>20</v>
      </c>
      <c r="N404" s="226" t="s">
        <v>1800</v>
      </c>
      <c r="O404" s="229">
        <v>2</v>
      </c>
      <c r="P404" s="225">
        <v>44425</v>
      </c>
      <c r="Q404" s="226"/>
      <c r="R404" s="226"/>
      <c r="S404" s="226" t="s">
        <v>49</v>
      </c>
      <c r="T404" s="226" t="s">
        <v>2334</v>
      </c>
      <c r="U404" s="226" t="s">
        <v>32</v>
      </c>
    </row>
    <row r="405" spans="1:21" ht="9.75" customHeight="1" x14ac:dyDescent="0.25">
      <c r="A405" s="101">
        <v>1491</v>
      </c>
      <c r="B405" s="101" t="s">
        <v>32</v>
      </c>
      <c r="C405" s="101" t="s">
        <v>1667</v>
      </c>
      <c r="D405" s="101" t="s">
        <v>32</v>
      </c>
      <c r="E405" s="101" t="s">
        <v>1211</v>
      </c>
      <c r="F405" s="101" t="s">
        <v>1255</v>
      </c>
      <c r="G405" s="101" t="s">
        <v>47</v>
      </c>
      <c r="H405" s="101" t="s">
        <v>961</v>
      </c>
      <c r="I405" s="101" t="s">
        <v>826</v>
      </c>
      <c r="J405" s="101"/>
      <c r="K405" s="101" t="s">
        <v>1228</v>
      </c>
      <c r="L405" s="101" t="s">
        <v>1668</v>
      </c>
      <c r="M405" s="101">
        <v>10</v>
      </c>
      <c r="N405" s="102" t="s">
        <v>1800</v>
      </c>
      <c r="O405" s="172">
        <v>1</v>
      </c>
      <c r="P405" s="103">
        <v>44425</v>
      </c>
      <c r="Q405" s="103"/>
      <c r="R405" s="103">
        <v>43487</v>
      </c>
      <c r="S405" s="101" t="s">
        <v>1222</v>
      </c>
      <c r="T405" s="101" t="s">
        <v>211</v>
      </c>
      <c r="U405" s="226" t="s">
        <v>32</v>
      </c>
    </row>
    <row r="406" spans="1:21" ht="9.75" customHeight="1" x14ac:dyDescent="0.25">
      <c r="A406" s="226">
        <v>1894</v>
      </c>
      <c r="B406" s="226" t="s">
        <v>975</v>
      </c>
      <c r="C406" s="226" t="s">
        <v>437</v>
      </c>
      <c r="D406" s="226" t="s">
        <v>32</v>
      </c>
      <c r="E406" s="226" t="s">
        <v>17</v>
      </c>
      <c r="F406" s="226" t="s">
        <v>59</v>
      </c>
      <c r="G406" s="226" t="s">
        <v>43</v>
      </c>
      <c r="H406" s="226" t="s">
        <v>960</v>
      </c>
      <c r="I406" s="226" t="s">
        <v>44</v>
      </c>
      <c r="J406" s="101" t="s">
        <v>2515</v>
      </c>
      <c r="K406" s="226" t="s">
        <v>1219</v>
      </c>
      <c r="L406" s="226" t="s">
        <v>438</v>
      </c>
      <c r="M406" s="227">
        <v>7</v>
      </c>
      <c r="N406" s="226" t="s">
        <v>1798</v>
      </c>
      <c r="O406" s="229">
        <v>16</v>
      </c>
      <c r="P406" s="225">
        <v>44426</v>
      </c>
      <c r="Q406" s="226"/>
      <c r="R406" s="226"/>
      <c r="S406" s="226" t="s">
        <v>49</v>
      </c>
      <c r="T406" s="226" t="s">
        <v>2334</v>
      </c>
      <c r="U406" s="226" t="s">
        <v>32</v>
      </c>
    </row>
    <row r="407" spans="1:21" ht="9.75" customHeight="1" x14ac:dyDescent="0.25">
      <c r="A407" s="101">
        <v>1787</v>
      </c>
      <c r="B407" s="101" t="s">
        <v>32</v>
      </c>
      <c r="C407" s="101" t="s">
        <v>1721</v>
      </c>
      <c r="D407" s="101" t="s">
        <v>32</v>
      </c>
      <c r="E407" s="101" t="s">
        <v>17</v>
      </c>
      <c r="F407" s="101" t="s">
        <v>1494</v>
      </c>
      <c r="G407" s="101" t="s">
        <v>47</v>
      </c>
      <c r="H407" s="101" t="s">
        <v>961</v>
      </c>
      <c r="I407" s="101" t="s">
        <v>826</v>
      </c>
      <c r="J407" s="101"/>
      <c r="K407" s="101" t="s">
        <v>1228</v>
      </c>
      <c r="L407" s="101" t="s">
        <v>1722</v>
      </c>
      <c r="M407" s="101">
        <v>10</v>
      </c>
      <c r="N407" s="102" t="s">
        <v>1798</v>
      </c>
      <c r="O407" s="172">
        <v>3</v>
      </c>
      <c r="P407" s="103">
        <v>44426</v>
      </c>
      <c r="Q407" s="103"/>
      <c r="R407" s="103"/>
      <c r="S407" s="101" t="s">
        <v>49</v>
      </c>
      <c r="T407" s="101" t="s">
        <v>2334</v>
      </c>
      <c r="U407" s="226" t="s">
        <v>32</v>
      </c>
    </row>
    <row r="408" spans="1:21" ht="9.75" customHeight="1" x14ac:dyDescent="0.25">
      <c r="A408" s="226">
        <v>1559</v>
      </c>
      <c r="B408" s="226" t="s">
        <v>1040</v>
      </c>
      <c r="C408" s="226" t="s">
        <v>699</v>
      </c>
      <c r="D408" s="226" t="s">
        <v>699</v>
      </c>
      <c r="E408" s="226" t="s">
        <v>6</v>
      </c>
      <c r="F408" s="226" t="s">
        <v>66</v>
      </c>
      <c r="G408" s="226" t="s">
        <v>47</v>
      </c>
      <c r="H408" s="226" t="s">
        <v>963</v>
      </c>
      <c r="I408" s="226" t="s">
        <v>44</v>
      </c>
      <c r="J408" s="101" t="s">
        <v>2515</v>
      </c>
      <c r="K408" s="226" t="s">
        <v>1219</v>
      </c>
      <c r="L408" s="226" t="s">
        <v>700</v>
      </c>
      <c r="M408" s="227">
        <v>21</v>
      </c>
      <c r="N408" s="226" t="s">
        <v>1800</v>
      </c>
      <c r="O408" s="229">
        <v>1</v>
      </c>
      <c r="P408" s="225">
        <v>44427</v>
      </c>
      <c r="Q408" s="226"/>
      <c r="R408" s="226"/>
      <c r="S408" s="226" t="s">
        <v>1222</v>
      </c>
      <c r="T408" s="226" t="s">
        <v>96</v>
      </c>
      <c r="U408" s="226" t="s">
        <v>1223</v>
      </c>
    </row>
    <row r="409" spans="1:21" ht="9.75" customHeight="1" x14ac:dyDescent="0.25">
      <c r="A409" s="226">
        <v>1565</v>
      </c>
      <c r="B409" s="226" t="s">
        <v>2244</v>
      </c>
      <c r="C409" s="226" t="s">
        <v>707</v>
      </c>
      <c r="D409" s="226" t="s">
        <v>32</v>
      </c>
      <c r="E409" s="226" t="s">
        <v>6</v>
      </c>
      <c r="F409" s="226" t="s">
        <v>52</v>
      </c>
      <c r="G409" s="226" t="s">
        <v>47</v>
      </c>
      <c r="H409" s="226" t="s">
        <v>963</v>
      </c>
      <c r="I409" s="226" t="s">
        <v>44</v>
      </c>
      <c r="J409" s="101" t="s">
        <v>2515</v>
      </c>
      <c r="K409" s="226" t="s">
        <v>1219</v>
      </c>
      <c r="L409" s="226" t="s">
        <v>708</v>
      </c>
      <c r="M409" s="227">
        <v>7</v>
      </c>
      <c r="N409" s="226" t="s">
        <v>1800</v>
      </c>
      <c r="O409" s="229">
        <v>1</v>
      </c>
      <c r="P409" s="225">
        <v>44427</v>
      </c>
      <c r="Q409" s="226"/>
      <c r="R409" s="225"/>
      <c r="S409" s="226" t="s">
        <v>1222</v>
      </c>
      <c r="T409" s="226" t="s">
        <v>96</v>
      </c>
      <c r="U409" s="226" t="s">
        <v>32</v>
      </c>
    </row>
    <row r="410" spans="1:21" ht="9.75" customHeight="1" x14ac:dyDescent="0.25">
      <c r="A410" s="226">
        <v>1568</v>
      </c>
      <c r="B410" s="226" t="s">
        <v>2370</v>
      </c>
      <c r="C410" s="226" t="s">
        <v>710</v>
      </c>
      <c r="D410" s="226" t="s">
        <v>32</v>
      </c>
      <c r="E410" s="226" t="s">
        <v>6</v>
      </c>
      <c r="F410" s="226" t="s">
        <v>6</v>
      </c>
      <c r="G410" s="226" t="s">
        <v>47</v>
      </c>
      <c r="H410" s="226" t="s">
        <v>963</v>
      </c>
      <c r="I410" s="226" t="s">
        <v>44</v>
      </c>
      <c r="J410" s="101" t="s">
        <v>2515</v>
      </c>
      <c r="K410" s="226" t="s">
        <v>1219</v>
      </c>
      <c r="L410" s="226" t="s">
        <v>717</v>
      </c>
      <c r="M410" s="227">
        <v>18</v>
      </c>
      <c r="N410" s="226" t="s">
        <v>1800</v>
      </c>
      <c r="O410" s="229">
        <v>3</v>
      </c>
      <c r="P410" s="225">
        <v>44427</v>
      </c>
      <c r="Q410" s="226"/>
      <c r="R410" s="225">
        <v>43803</v>
      </c>
      <c r="S410" s="226" t="s">
        <v>53</v>
      </c>
      <c r="T410" s="226" t="s">
        <v>1819</v>
      </c>
      <c r="U410" s="226" t="s">
        <v>32</v>
      </c>
    </row>
    <row r="411" spans="1:21" ht="9.75" customHeight="1" x14ac:dyDescent="0.25">
      <c r="A411" s="226">
        <v>1571</v>
      </c>
      <c r="B411" s="226" t="s">
        <v>1053</v>
      </c>
      <c r="C411" s="226" t="s">
        <v>714</v>
      </c>
      <c r="D411" s="226" t="s">
        <v>32</v>
      </c>
      <c r="E411" s="226" t="s">
        <v>6</v>
      </c>
      <c r="F411" s="226" t="s">
        <v>6</v>
      </c>
      <c r="G411" s="226" t="s">
        <v>47</v>
      </c>
      <c r="H411" s="226" t="s">
        <v>963</v>
      </c>
      <c r="I411" s="226" t="s">
        <v>44</v>
      </c>
      <c r="J411" s="101" t="s">
        <v>2515</v>
      </c>
      <c r="K411" s="226" t="s">
        <v>1219</v>
      </c>
      <c r="L411" s="226" t="s">
        <v>715</v>
      </c>
      <c r="M411" s="227">
        <v>14</v>
      </c>
      <c r="N411" s="226" t="s">
        <v>1800</v>
      </c>
      <c r="O411" s="229">
        <v>1</v>
      </c>
      <c r="P411" s="225">
        <v>44427</v>
      </c>
      <c r="Q411" s="226"/>
      <c r="R411" s="226">
        <v>43756</v>
      </c>
      <c r="S411" s="226" t="s">
        <v>53</v>
      </c>
      <c r="T411" s="226" t="s">
        <v>96</v>
      </c>
      <c r="U411" s="226" t="s">
        <v>32</v>
      </c>
    </row>
    <row r="412" spans="1:21" ht="9.75" customHeight="1" x14ac:dyDescent="0.25">
      <c r="A412" s="226">
        <v>1931</v>
      </c>
      <c r="B412" s="226" t="s">
        <v>32</v>
      </c>
      <c r="C412" s="226" t="s">
        <v>1914</v>
      </c>
      <c r="D412" s="226" t="s">
        <v>32</v>
      </c>
      <c r="E412" s="226" t="s">
        <v>6</v>
      </c>
      <c r="F412" s="226" t="s">
        <v>6</v>
      </c>
      <c r="G412" s="226" t="s">
        <v>47</v>
      </c>
      <c r="H412" s="226" t="s">
        <v>963</v>
      </c>
      <c r="I412" s="226" t="s">
        <v>63</v>
      </c>
      <c r="J412" s="101" t="s">
        <v>2515</v>
      </c>
      <c r="K412" s="226" t="s">
        <v>1219</v>
      </c>
      <c r="L412" s="226" t="s">
        <v>717</v>
      </c>
      <c r="M412" s="227">
        <v>0</v>
      </c>
      <c r="N412" s="226" t="s">
        <v>1800</v>
      </c>
      <c r="O412" s="229">
        <v>1</v>
      </c>
      <c r="P412" s="225">
        <v>44427</v>
      </c>
      <c r="Q412" s="225"/>
      <c r="R412" s="226"/>
      <c r="S412" s="226" t="s">
        <v>1222</v>
      </c>
      <c r="T412" s="226" t="s">
        <v>96</v>
      </c>
      <c r="U412" s="226" t="s">
        <v>2190</v>
      </c>
    </row>
    <row r="413" spans="1:21" ht="9.75" customHeight="1" x14ac:dyDescent="0.25">
      <c r="A413" s="226">
        <v>1939</v>
      </c>
      <c r="B413" s="226" t="s">
        <v>2385</v>
      </c>
      <c r="C413" s="226" t="s">
        <v>2040</v>
      </c>
      <c r="D413" s="226" t="s">
        <v>32</v>
      </c>
      <c r="E413" s="226" t="s">
        <v>18</v>
      </c>
      <c r="F413" s="226" t="s">
        <v>18</v>
      </c>
      <c r="G413" s="226" t="s">
        <v>47</v>
      </c>
      <c r="H413" s="226" t="s">
        <v>962</v>
      </c>
      <c r="I413" s="226" t="s">
        <v>63</v>
      </c>
      <c r="J413" s="101" t="s">
        <v>2515</v>
      </c>
      <c r="K413" s="226" t="s">
        <v>1219</v>
      </c>
      <c r="L413" s="226" t="s">
        <v>336</v>
      </c>
      <c r="M413" s="227">
        <v>0</v>
      </c>
      <c r="N413" s="226" t="s">
        <v>2097</v>
      </c>
      <c r="O413" s="229">
        <v>2</v>
      </c>
      <c r="P413" s="225">
        <v>44428</v>
      </c>
      <c r="Q413" s="225"/>
      <c r="R413" s="226"/>
      <c r="S413" s="226" t="s">
        <v>49</v>
      </c>
      <c r="T413" s="226" t="s">
        <v>2334</v>
      </c>
      <c r="U413" s="226" t="s">
        <v>32</v>
      </c>
    </row>
    <row r="414" spans="1:21" ht="9.75" customHeight="1" x14ac:dyDescent="0.25">
      <c r="A414" s="226">
        <v>1948</v>
      </c>
      <c r="B414" s="226" t="s">
        <v>32</v>
      </c>
      <c r="C414" s="226" t="s">
        <v>2073</v>
      </c>
      <c r="D414" s="226" t="s">
        <v>32</v>
      </c>
      <c r="E414" s="226" t="s">
        <v>16</v>
      </c>
      <c r="F414" s="226" t="s">
        <v>55</v>
      </c>
      <c r="G414" s="226" t="s">
        <v>47</v>
      </c>
      <c r="H414" s="226" t="s">
        <v>963</v>
      </c>
      <c r="I414" s="226" t="s">
        <v>44</v>
      </c>
      <c r="J414" s="101" t="s">
        <v>2515</v>
      </c>
      <c r="K414" s="226" t="s">
        <v>1219</v>
      </c>
      <c r="L414" s="226" t="s">
        <v>2074</v>
      </c>
      <c r="M414" s="227">
        <v>0</v>
      </c>
      <c r="N414" s="226" t="s">
        <v>1798</v>
      </c>
      <c r="O414" s="229">
        <v>5</v>
      </c>
      <c r="P414" s="225">
        <v>44428</v>
      </c>
      <c r="Q414" s="226"/>
      <c r="R414" s="226"/>
      <c r="S414" s="226" t="s">
        <v>1222</v>
      </c>
      <c r="T414" s="226" t="s">
        <v>211</v>
      </c>
      <c r="U414" s="226" t="s">
        <v>32</v>
      </c>
    </row>
    <row r="415" spans="1:21" ht="9.75" customHeight="1" x14ac:dyDescent="0.25">
      <c r="A415" s="226">
        <v>1487</v>
      </c>
      <c r="B415" s="226" t="s">
        <v>2124</v>
      </c>
      <c r="C415" s="226" t="s">
        <v>1256</v>
      </c>
      <c r="D415" s="226" t="s">
        <v>32</v>
      </c>
      <c r="E415" s="226" t="s">
        <v>1211</v>
      </c>
      <c r="F415" s="226" t="s">
        <v>1255</v>
      </c>
      <c r="G415" s="226" t="s">
        <v>47</v>
      </c>
      <c r="H415" s="226" t="s">
        <v>963</v>
      </c>
      <c r="I415" s="226" t="s">
        <v>44</v>
      </c>
      <c r="J415" s="101" t="s">
        <v>2515</v>
      </c>
      <c r="K415" s="226" t="s">
        <v>1228</v>
      </c>
      <c r="L415" s="226" t="s">
        <v>1257</v>
      </c>
      <c r="M415" s="227">
        <v>9</v>
      </c>
      <c r="N415" s="226" t="s">
        <v>1800</v>
      </c>
      <c r="O415" s="229">
        <v>3</v>
      </c>
      <c r="P415" s="225">
        <v>44428</v>
      </c>
      <c r="Q415" s="226"/>
      <c r="R415" s="226">
        <v>43775</v>
      </c>
      <c r="S415" s="226" t="s">
        <v>53</v>
      </c>
      <c r="T415" s="226" t="s">
        <v>211</v>
      </c>
      <c r="U415" s="226" t="s">
        <v>959</v>
      </c>
    </row>
    <row r="416" spans="1:21" ht="9.75" customHeight="1" x14ac:dyDescent="0.25">
      <c r="A416" s="226">
        <v>1489</v>
      </c>
      <c r="B416" s="226" t="s">
        <v>1890</v>
      </c>
      <c r="C416" s="226" t="s">
        <v>1260</v>
      </c>
      <c r="D416" s="226" t="s">
        <v>32</v>
      </c>
      <c r="E416" s="226" t="s">
        <v>1211</v>
      </c>
      <c r="F416" s="226" t="s">
        <v>1255</v>
      </c>
      <c r="G416" s="226" t="s">
        <v>47</v>
      </c>
      <c r="H416" s="226" t="s">
        <v>963</v>
      </c>
      <c r="I416" s="226" t="s">
        <v>44</v>
      </c>
      <c r="J416" s="101" t="s">
        <v>2515</v>
      </c>
      <c r="K416" s="226" t="s">
        <v>1228</v>
      </c>
      <c r="L416" s="226" t="s">
        <v>1261</v>
      </c>
      <c r="M416" s="227">
        <v>24</v>
      </c>
      <c r="N416" s="226" t="s">
        <v>1800</v>
      </c>
      <c r="O416" s="229">
        <v>19</v>
      </c>
      <c r="P416" s="225">
        <v>44428</v>
      </c>
      <c r="Q416" s="226"/>
      <c r="R416" s="225"/>
      <c r="S416" s="226" t="s">
        <v>49</v>
      </c>
      <c r="T416" s="226" t="s">
        <v>2334</v>
      </c>
      <c r="U416" s="226" t="s">
        <v>32</v>
      </c>
    </row>
    <row r="417" spans="1:21" ht="9.75" customHeight="1" x14ac:dyDescent="0.25">
      <c r="A417" s="226">
        <v>1528</v>
      </c>
      <c r="B417" s="226" t="s">
        <v>32</v>
      </c>
      <c r="C417" s="226" t="s">
        <v>1296</v>
      </c>
      <c r="D417" s="226" t="s">
        <v>32</v>
      </c>
      <c r="E417" s="226" t="s">
        <v>944</v>
      </c>
      <c r="F417" s="226" t="s">
        <v>1294</v>
      </c>
      <c r="G417" s="226" t="s">
        <v>47</v>
      </c>
      <c r="H417" s="226" t="s">
        <v>963</v>
      </c>
      <c r="I417" s="226" t="s">
        <v>168</v>
      </c>
      <c r="J417" s="101" t="s">
        <v>2515</v>
      </c>
      <c r="K417" s="226" t="s">
        <v>1228</v>
      </c>
      <c r="L417" s="226" t="s">
        <v>1297</v>
      </c>
      <c r="M417" s="227">
        <v>0</v>
      </c>
      <c r="N417" s="226" t="s">
        <v>1800</v>
      </c>
      <c r="O417" s="229">
        <v>1</v>
      </c>
      <c r="P417" s="225">
        <v>44428</v>
      </c>
      <c r="Q417" s="226"/>
      <c r="R417" s="225"/>
      <c r="S417" s="226" t="s">
        <v>49</v>
      </c>
      <c r="T417" s="226" t="s">
        <v>2334</v>
      </c>
      <c r="U417" s="226" t="s">
        <v>1223</v>
      </c>
    </row>
    <row r="418" spans="1:21" ht="9.75" customHeight="1" x14ac:dyDescent="0.25">
      <c r="A418" s="226">
        <v>1558</v>
      </c>
      <c r="B418" s="226" t="s">
        <v>2182</v>
      </c>
      <c r="C418" s="226" t="s">
        <v>697</v>
      </c>
      <c r="D418" s="226" t="s">
        <v>697</v>
      </c>
      <c r="E418" s="226" t="s">
        <v>6</v>
      </c>
      <c r="F418" s="226" t="s">
        <v>66</v>
      </c>
      <c r="G418" s="226" t="s">
        <v>47</v>
      </c>
      <c r="H418" s="226" t="s">
        <v>963</v>
      </c>
      <c r="I418" s="226" t="s">
        <v>44</v>
      </c>
      <c r="J418" s="101" t="s">
        <v>2515</v>
      </c>
      <c r="K418" s="226" t="s">
        <v>1219</v>
      </c>
      <c r="L418" s="226" t="s">
        <v>698</v>
      </c>
      <c r="M418" s="227">
        <v>14</v>
      </c>
      <c r="N418" s="226" t="s">
        <v>1800</v>
      </c>
      <c r="O418" s="229">
        <v>1</v>
      </c>
      <c r="P418" s="225">
        <v>44428</v>
      </c>
      <c r="Q418" s="226"/>
      <c r="R418" s="225"/>
      <c r="S418" s="226" t="s">
        <v>1222</v>
      </c>
      <c r="T418" s="226" t="s">
        <v>211</v>
      </c>
      <c r="U418" s="226" t="s">
        <v>959</v>
      </c>
    </row>
    <row r="419" spans="1:21" ht="9.75" customHeight="1" x14ac:dyDescent="0.25">
      <c r="A419" s="226">
        <v>1574</v>
      </c>
      <c r="B419" s="226" t="s">
        <v>1054</v>
      </c>
      <c r="C419" s="226" t="s">
        <v>512</v>
      </c>
      <c r="D419" s="226" t="s">
        <v>512</v>
      </c>
      <c r="E419" s="226" t="s">
        <v>6</v>
      </c>
      <c r="F419" s="226" t="s">
        <v>6</v>
      </c>
      <c r="G419" s="226" t="s">
        <v>47</v>
      </c>
      <c r="H419" s="226" t="s">
        <v>963</v>
      </c>
      <c r="I419" s="226" t="s">
        <v>44</v>
      </c>
      <c r="J419" s="101" t="s">
        <v>2515</v>
      </c>
      <c r="K419" s="226" t="s">
        <v>1219</v>
      </c>
      <c r="L419" s="226" t="s">
        <v>513</v>
      </c>
      <c r="M419" s="227">
        <v>18</v>
      </c>
      <c r="N419" s="226" t="s">
        <v>1800</v>
      </c>
      <c r="O419" s="229">
        <v>9</v>
      </c>
      <c r="P419" s="225">
        <v>44428</v>
      </c>
      <c r="Q419" s="226"/>
      <c r="R419" s="226"/>
      <c r="S419" s="226" t="s">
        <v>49</v>
      </c>
      <c r="T419" s="226" t="s">
        <v>2334</v>
      </c>
      <c r="U419" s="226" t="s">
        <v>959</v>
      </c>
    </row>
    <row r="420" spans="1:21" ht="9.75" customHeight="1" x14ac:dyDescent="0.25">
      <c r="A420" s="226">
        <v>547</v>
      </c>
      <c r="B420" s="226" t="s">
        <v>258</v>
      </c>
      <c r="C420" s="226" t="s">
        <v>259</v>
      </c>
      <c r="D420" s="226" t="s">
        <v>32</v>
      </c>
      <c r="E420" s="226" t="s">
        <v>19</v>
      </c>
      <c r="F420" s="226" t="s">
        <v>111</v>
      </c>
      <c r="G420" s="226" t="s">
        <v>47</v>
      </c>
      <c r="H420" s="226" t="s">
        <v>961</v>
      </c>
      <c r="I420" s="226" t="s">
        <v>63</v>
      </c>
      <c r="J420" s="101" t="s">
        <v>2515</v>
      </c>
      <c r="K420" s="226" t="s">
        <v>1219</v>
      </c>
      <c r="L420" s="226" t="s">
        <v>260</v>
      </c>
      <c r="M420" s="227">
        <v>23</v>
      </c>
      <c r="N420" s="226" t="s">
        <v>2097</v>
      </c>
      <c r="O420" s="229">
        <v>85</v>
      </c>
      <c r="P420" s="225">
        <v>44428</v>
      </c>
      <c r="Q420" s="225"/>
      <c r="R420" s="226">
        <v>42858</v>
      </c>
      <c r="S420" s="226" t="s">
        <v>53</v>
      </c>
      <c r="T420" s="226" t="s">
        <v>137</v>
      </c>
      <c r="U420" s="226" t="s">
        <v>2005</v>
      </c>
    </row>
    <row r="421" spans="1:21" ht="9.75" customHeight="1" x14ac:dyDescent="0.25">
      <c r="A421" s="226">
        <v>1179</v>
      </c>
      <c r="B421" s="226" t="s">
        <v>1071</v>
      </c>
      <c r="C421" s="226" t="s">
        <v>261</v>
      </c>
      <c r="D421" s="226" t="s">
        <v>261</v>
      </c>
      <c r="E421" s="226" t="s">
        <v>19</v>
      </c>
      <c r="F421" s="226" t="s">
        <v>111</v>
      </c>
      <c r="G421" s="226" t="s">
        <v>47</v>
      </c>
      <c r="H421" s="226" t="s">
        <v>962</v>
      </c>
      <c r="I421" s="226" t="s">
        <v>44</v>
      </c>
      <c r="J421" s="101" t="s">
        <v>2515</v>
      </c>
      <c r="K421" s="226" t="s">
        <v>1219</v>
      </c>
      <c r="L421" s="226" t="s">
        <v>262</v>
      </c>
      <c r="M421" s="227">
        <v>21</v>
      </c>
      <c r="N421" s="226" t="s">
        <v>2097</v>
      </c>
      <c r="O421" s="229">
        <v>59</v>
      </c>
      <c r="P421" s="225">
        <v>44428</v>
      </c>
      <c r="Q421" s="226"/>
      <c r="R421" s="225">
        <v>43538</v>
      </c>
      <c r="S421" s="226" t="s">
        <v>53</v>
      </c>
      <c r="T421" s="226" t="s">
        <v>67</v>
      </c>
      <c r="U421" s="226" t="s">
        <v>2147</v>
      </c>
    </row>
    <row r="422" spans="1:21" ht="9.75" customHeight="1" x14ac:dyDescent="0.25">
      <c r="A422" s="226">
        <v>1180</v>
      </c>
      <c r="B422" s="226" t="s">
        <v>1072</v>
      </c>
      <c r="C422" s="226" t="s">
        <v>271</v>
      </c>
      <c r="D422" s="226" t="s">
        <v>271</v>
      </c>
      <c r="E422" s="226" t="s">
        <v>19</v>
      </c>
      <c r="F422" s="226" t="s">
        <v>111</v>
      </c>
      <c r="G422" s="226" t="s">
        <v>47</v>
      </c>
      <c r="H422" s="226" t="s">
        <v>962</v>
      </c>
      <c r="I422" s="226" t="s">
        <v>44</v>
      </c>
      <c r="J422" s="101" t="s">
        <v>2515</v>
      </c>
      <c r="K422" s="226" t="s">
        <v>1219</v>
      </c>
      <c r="L422" s="226" t="s">
        <v>272</v>
      </c>
      <c r="M422" s="227">
        <v>12</v>
      </c>
      <c r="N422" s="226" t="s">
        <v>2097</v>
      </c>
      <c r="O422" s="229">
        <v>66</v>
      </c>
      <c r="P422" s="225">
        <v>44428</v>
      </c>
      <c r="Q422" s="226"/>
      <c r="R422" s="225">
        <v>43573</v>
      </c>
      <c r="S422" s="226" t="s">
        <v>53</v>
      </c>
      <c r="T422" s="226" t="s">
        <v>137</v>
      </c>
      <c r="U422" s="226" t="s">
        <v>1607</v>
      </c>
    </row>
    <row r="423" spans="1:21" ht="9.75" customHeight="1" x14ac:dyDescent="0.25">
      <c r="A423" s="226">
        <v>1903</v>
      </c>
      <c r="B423" s="226" t="s">
        <v>1927</v>
      </c>
      <c r="C423" s="226" t="s">
        <v>1404</v>
      </c>
      <c r="D423" s="226" t="s">
        <v>32</v>
      </c>
      <c r="E423" s="226" t="s">
        <v>19</v>
      </c>
      <c r="F423" s="226" t="s">
        <v>19</v>
      </c>
      <c r="G423" s="226" t="s">
        <v>47</v>
      </c>
      <c r="H423" s="226" t="s">
        <v>961</v>
      </c>
      <c r="I423" s="226" t="s">
        <v>735</v>
      </c>
      <c r="J423" s="101" t="s">
        <v>2515</v>
      </c>
      <c r="K423" s="226" t="s">
        <v>1219</v>
      </c>
      <c r="L423" s="226" t="s">
        <v>736</v>
      </c>
      <c r="M423" s="227">
        <v>8</v>
      </c>
      <c r="N423" s="226" t="s">
        <v>2097</v>
      </c>
      <c r="O423" s="229">
        <v>5</v>
      </c>
      <c r="P423" s="225">
        <v>44428</v>
      </c>
      <c r="Q423" s="225"/>
      <c r="R423" s="226">
        <v>43709</v>
      </c>
      <c r="S423" s="226" t="s">
        <v>53</v>
      </c>
      <c r="T423" s="226" t="s">
        <v>67</v>
      </c>
      <c r="U423" s="226" t="s">
        <v>32</v>
      </c>
    </row>
    <row r="424" spans="1:21" ht="9.75" customHeight="1" x14ac:dyDescent="0.25">
      <c r="A424" s="226">
        <v>1904</v>
      </c>
      <c r="B424" s="226" t="s">
        <v>1927</v>
      </c>
      <c r="C424" s="226" t="s">
        <v>1404</v>
      </c>
      <c r="D424" s="226" t="s">
        <v>32</v>
      </c>
      <c r="E424" s="226" t="s">
        <v>19</v>
      </c>
      <c r="F424" s="226" t="s">
        <v>19</v>
      </c>
      <c r="G424" s="226" t="s">
        <v>47</v>
      </c>
      <c r="H424" s="226" t="s">
        <v>961</v>
      </c>
      <c r="I424" s="226" t="s">
        <v>44</v>
      </c>
      <c r="J424" s="101" t="s">
        <v>2515</v>
      </c>
      <c r="K424" s="226" t="s">
        <v>1219</v>
      </c>
      <c r="L424" s="226" t="s">
        <v>736</v>
      </c>
      <c r="M424" s="227">
        <v>0</v>
      </c>
      <c r="N424" s="226" t="s">
        <v>2097</v>
      </c>
      <c r="O424" s="229">
        <v>3</v>
      </c>
      <c r="P424" s="225">
        <v>44428</v>
      </c>
      <c r="Q424" s="226"/>
      <c r="R424" s="225">
        <v>43539</v>
      </c>
      <c r="S424" s="226" t="s">
        <v>53</v>
      </c>
      <c r="T424" s="226" t="s">
        <v>67</v>
      </c>
      <c r="U424" s="226" t="s">
        <v>32</v>
      </c>
    </row>
    <row r="425" spans="1:21" ht="9.75" customHeight="1" x14ac:dyDescent="0.25">
      <c r="A425" s="226">
        <v>1629</v>
      </c>
      <c r="B425" s="226" t="s">
        <v>32</v>
      </c>
      <c r="C425" s="226" t="s">
        <v>545</v>
      </c>
      <c r="D425" s="226" t="s">
        <v>545</v>
      </c>
      <c r="E425" s="226" t="s">
        <v>19</v>
      </c>
      <c r="F425" s="226" t="s">
        <v>19</v>
      </c>
      <c r="G425" s="226" t="s">
        <v>47</v>
      </c>
      <c r="H425" s="226" t="s">
        <v>963</v>
      </c>
      <c r="I425" s="226" t="s">
        <v>44</v>
      </c>
      <c r="J425" s="101" t="s">
        <v>2515</v>
      </c>
      <c r="K425" s="226" t="s">
        <v>1219</v>
      </c>
      <c r="L425" s="226" t="s">
        <v>546</v>
      </c>
      <c r="M425" s="227">
        <v>27</v>
      </c>
      <c r="N425" s="226" t="s">
        <v>2097</v>
      </c>
      <c r="O425" s="229">
        <v>14</v>
      </c>
      <c r="P425" s="225">
        <v>44428</v>
      </c>
      <c r="Q425" s="226"/>
      <c r="R425" s="225"/>
      <c r="S425" s="226" t="s">
        <v>49</v>
      </c>
      <c r="T425" s="226" t="s">
        <v>2334</v>
      </c>
      <c r="U425" s="226" t="s">
        <v>32</v>
      </c>
    </row>
    <row r="426" spans="1:21" ht="9.75" customHeight="1" x14ac:dyDescent="0.25">
      <c r="A426" s="226">
        <v>1630</v>
      </c>
      <c r="B426" s="226" t="s">
        <v>32</v>
      </c>
      <c r="C426" s="226" t="s">
        <v>547</v>
      </c>
      <c r="D426" s="226" t="s">
        <v>547</v>
      </c>
      <c r="E426" s="226" t="s">
        <v>19</v>
      </c>
      <c r="F426" s="226" t="s">
        <v>19</v>
      </c>
      <c r="G426" s="226" t="s">
        <v>47</v>
      </c>
      <c r="H426" s="226" t="s">
        <v>963</v>
      </c>
      <c r="I426" s="226" t="s">
        <v>44</v>
      </c>
      <c r="J426" s="101" t="s">
        <v>2515</v>
      </c>
      <c r="K426" s="226" t="s">
        <v>1219</v>
      </c>
      <c r="L426" s="226" t="s">
        <v>548</v>
      </c>
      <c r="M426" s="227">
        <v>27</v>
      </c>
      <c r="N426" s="226" t="s">
        <v>2097</v>
      </c>
      <c r="O426" s="229">
        <v>15</v>
      </c>
      <c r="P426" s="225">
        <v>44428</v>
      </c>
      <c r="Q426" s="226"/>
      <c r="R426" s="226"/>
      <c r="S426" s="226" t="s">
        <v>49</v>
      </c>
      <c r="T426" s="226" t="s">
        <v>2334</v>
      </c>
      <c r="U426" s="226" t="s">
        <v>2306</v>
      </c>
    </row>
    <row r="427" spans="1:21" ht="9.75" customHeight="1" x14ac:dyDescent="0.25">
      <c r="A427" s="226">
        <v>1631</v>
      </c>
      <c r="B427" s="226" t="s">
        <v>1080</v>
      </c>
      <c r="C427" s="226" t="s">
        <v>549</v>
      </c>
      <c r="D427" s="226" t="s">
        <v>32</v>
      </c>
      <c r="E427" s="226" t="s">
        <v>19</v>
      </c>
      <c r="F427" s="226" t="s">
        <v>19</v>
      </c>
      <c r="G427" s="226" t="s">
        <v>47</v>
      </c>
      <c r="H427" s="226" t="s">
        <v>963</v>
      </c>
      <c r="I427" s="226" t="s">
        <v>48</v>
      </c>
      <c r="J427" s="101" t="s">
        <v>2515</v>
      </c>
      <c r="K427" s="226" t="s">
        <v>1219</v>
      </c>
      <c r="L427" s="226" t="s">
        <v>550</v>
      </c>
      <c r="M427" s="227">
        <v>28</v>
      </c>
      <c r="N427" s="226" t="s">
        <v>2097</v>
      </c>
      <c r="O427" s="229">
        <v>24</v>
      </c>
      <c r="P427" s="225">
        <v>44428</v>
      </c>
      <c r="Q427" s="226"/>
      <c r="R427" s="226">
        <v>43825</v>
      </c>
      <c r="S427" s="226" t="s">
        <v>53</v>
      </c>
      <c r="T427" s="226" t="s">
        <v>96</v>
      </c>
      <c r="U427" s="226" t="s">
        <v>1577</v>
      </c>
    </row>
    <row r="428" spans="1:21" ht="9.75" customHeight="1" x14ac:dyDescent="0.25">
      <c r="A428" s="226">
        <v>569</v>
      </c>
      <c r="B428" s="226" t="s">
        <v>471</v>
      </c>
      <c r="C428" s="226" t="s">
        <v>472</v>
      </c>
      <c r="D428" s="226" t="s">
        <v>472</v>
      </c>
      <c r="E428" s="226" t="s">
        <v>19</v>
      </c>
      <c r="F428" s="226" t="s">
        <v>165</v>
      </c>
      <c r="G428" s="226" t="s">
        <v>43</v>
      </c>
      <c r="H428" s="226" t="s">
        <v>961</v>
      </c>
      <c r="I428" s="226" t="s">
        <v>44</v>
      </c>
      <c r="J428" s="101" t="s">
        <v>2515</v>
      </c>
      <c r="K428" s="226" t="s">
        <v>1219</v>
      </c>
      <c r="L428" s="226" t="s">
        <v>473</v>
      </c>
      <c r="M428" s="227">
        <v>7</v>
      </c>
      <c r="N428" s="226" t="s">
        <v>2097</v>
      </c>
      <c r="O428" s="229">
        <v>1</v>
      </c>
      <c r="P428" s="225">
        <v>44428</v>
      </c>
      <c r="Q428" s="226"/>
      <c r="R428" s="225">
        <v>42608</v>
      </c>
      <c r="S428" s="226" t="s">
        <v>53</v>
      </c>
      <c r="T428" s="226" t="s">
        <v>317</v>
      </c>
      <c r="U428" s="226" t="s">
        <v>2356</v>
      </c>
    </row>
    <row r="429" spans="1:21" ht="9.75" customHeight="1" x14ac:dyDescent="0.25">
      <c r="A429" s="226">
        <v>1805</v>
      </c>
      <c r="B429" s="226" t="s">
        <v>1995</v>
      </c>
      <c r="C429" s="226" t="s">
        <v>950</v>
      </c>
      <c r="D429" s="226" t="s">
        <v>32</v>
      </c>
      <c r="E429" s="226" t="s">
        <v>17</v>
      </c>
      <c r="F429" s="226" t="s">
        <v>1503</v>
      </c>
      <c r="G429" s="226" t="s">
        <v>47</v>
      </c>
      <c r="H429" s="226" t="s">
        <v>963</v>
      </c>
      <c r="I429" s="226" t="s">
        <v>735</v>
      </c>
      <c r="J429" s="101" t="s">
        <v>2515</v>
      </c>
      <c r="K429" s="226" t="s">
        <v>1228</v>
      </c>
      <c r="L429" s="226" t="s">
        <v>1524</v>
      </c>
      <c r="M429" s="227">
        <v>8</v>
      </c>
      <c r="N429" s="226" t="s">
        <v>1798</v>
      </c>
      <c r="O429" s="229">
        <v>5</v>
      </c>
      <c r="P429" s="225">
        <v>44428</v>
      </c>
      <c r="Q429" s="226"/>
      <c r="R429" s="225">
        <v>43391</v>
      </c>
      <c r="S429" s="226" t="s">
        <v>53</v>
      </c>
      <c r="T429" s="226" t="s">
        <v>96</v>
      </c>
      <c r="U429" s="226" t="s">
        <v>2266</v>
      </c>
    </row>
    <row r="430" spans="1:21" ht="9.75" customHeight="1" x14ac:dyDescent="0.25">
      <c r="A430" s="101">
        <v>1623</v>
      </c>
      <c r="B430" s="101" t="s">
        <v>1179</v>
      </c>
      <c r="C430" s="101" t="s">
        <v>111</v>
      </c>
      <c r="D430" s="101" t="s">
        <v>111</v>
      </c>
      <c r="E430" s="101" t="s">
        <v>19</v>
      </c>
      <c r="F430" s="101" t="s">
        <v>111</v>
      </c>
      <c r="G430" s="101" t="s">
        <v>47</v>
      </c>
      <c r="H430" s="101" t="s">
        <v>961</v>
      </c>
      <c r="I430" s="101" t="s">
        <v>826</v>
      </c>
      <c r="J430" s="101"/>
      <c r="K430" s="101" t="s">
        <v>1219</v>
      </c>
      <c r="L430" s="101" t="s">
        <v>874</v>
      </c>
      <c r="M430" s="101">
        <v>10</v>
      </c>
      <c r="N430" s="102" t="s">
        <v>2097</v>
      </c>
      <c r="O430" s="172">
        <v>3</v>
      </c>
      <c r="P430" s="103">
        <v>44428</v>
      </c>
      <c r="Q430" s="103"/>
      <c r="R430" s="103">
        <v>42751</v>
      </c>
      <c r="S430" s="101" t="s">
        <v>53</v>
      </c>
      <c r="T430" s="101" t="s">
        <v>113</v>
      </c>
      <c r="U430" s="226" t="s">
        <v>32</v>
      </c>
    </row>
    <row r="431" spans="1:21" ht="10.5" customHeight="1" x14ac:dyDescent="0.25">
      <c r="A431" s="101">
        <v>970</v>
      </c>
      <c r="B431" s="101" t="s">
        <v>1181</v>
      </c>
      <c r="C431" s="101" t="s">
        <v>884</v>
      </c>
      <c r="D431" s="101" t="s">
        <v>884</v>
      </c>
      <c r="E431" s="101" t="s">
        <v>19</v>
      </c>
      <c r="F431" s="101" t="s">
        <v>19</v>
      </c>
      <c r="G431" s="101" t="s">
        <v>47</v>
      </c>
      <c r="H431" s="101" t="s">
        <v>960</v>
      </c>
      <c r="I431" s="101" t="s">
        <v>826</v>
      </c>
      <c r="J431" s="101"/>
      <c r="K431" s="101" t="s">
        <v>1219</v>
      </c>
      <c r="L431" s="101" t="s">
        <v>885</v>
      </c>
      <c r="M431" s="101">
        <v>10</v>
      </c>
      <c r="N431" s="102" t="s">
        <v>2097</v>
      </c>
      <c r="O431" s="172">
        <v>1</v>
      </c>
      <c r="P431" s="103">
        <v>44428</v>
      </c>
      <c r="Q431" s="103"/>
      <c r="R431" s="103">
        <v>41701</v>
      </c>
      <c r="S431" s="101" t="s">
        <v>53</v>
      </c>
      <c r="T431" s="101" t="s">
        <v>317</v>
      </c>
      <c r="U431" s="226" t="s">
        <v>2052</v>
      </c>
    </row>
    <row r="432" spans="1:21" ht="9.75" customHeight="1" x14ac:dyDescent="0.25">
      <c r="A432" s="101">
        <v>1632</v>
      </c>
      <c r="B432" s="101" t="s">
        <v>1182</v>
      </c>
      <c r="C432" s="101" t="s">
        <v>858</v>
      </c>
      <c r="D432" s="101" t="s">
        <v>858</v>
      </c>
      <c r="E432" s="101" t="s">
        <v>19</v>
      </c>
      <c r="F432" s="101" t="s">
        <v>19</v>
      </c>
      <c r="G432" s="101" t="s">
        <v>47</v>
      </c>
      <c r="H432" s="101" t="s">
        <v>961</v>
      </c>
      <c r="I432" s="101" t="s">
        <v>826</v>
      </c>
      <c r="J432" s="101"/>
      <c r="K432" s="101" t="s">
        <v>1219</v>
      </c>
      <c r="L432" s="101" t="s">
        <v>859</v>
      </c>
      <c r="M432" s="101">
        <v>10</v>
      </c>
      <c r="N432" s="102" t="s">
        <v>2097</v>
      </c>
      <c r="O432" s="172">
        <v>4</v>
      </c>
      <c r="P432" s="103">
        <v>44428</v>
      </c>
      <c r="Q432" s="103"/>
      <c r="R432" s="103">
        <v>43496</v>
      </c>
      <c r="S432" s="101" t="s">
        <v>53</v>
      </c>
      <c r="T432" s="101" t="s">
        <v>317</v>
      </c>
      <c r="U432" s="226" t="s">
        <v>2357</v>
      </c>
    </row>
    <row r="433" spans="1:21" s="10" customFormat="1" ht="9.75" customHeight="1" x14ac:dyDescent="0.25">
      <c r="A433" s="101">
        <v>940</v>
      </c>
      <c r="B433" s="101" t="s">
        <v>1164</v>
      </c>
      <c r="C433" s="101" t="s">
        <v>1636</v>
      </c>
      <c r="D433" s="101" t="s">
        <v>32</v>
      </c>
      <c r="E433" s="101" t="s">
        <v>23</v>
      </c>
      <c r="F433" s="101" t="s">
        <v>74</v>
      </c>
      <c r="G433" s="101" t="s">
        <v>47</v>
      </c>
      <c r="H433" s="101" t="s">
        <v>960</v>
      </c>
      <c r="I433" s="101" t="s">
        <v>826</v>
      </c>
      <c r="J433" s="101"/>
      <c r="K433" s="101" t="s">
        <v>1219</v>
      </c>
      <c r="L433" s="101" t="s">
        <v>850</v>
      </c>
      <c r="M433" s="101">
        <v>10</v>
      </c>
      <c r="N433" s="102" t="s">
        <v>2408</v>
      </c>
      <c r="O433" s="172">
        <v>3</v>
      </c>
      <c r="P433" s="103">
        <v>44428</v>
      </c>
      <c r="Q433" s="103"/>
      <c r="R433" s="103">
        <v>43546</v>
      </c>
      <c r="S433" s="101" t="s">
        <v>53</v>
      </c>
      <c r="T433" s="101" t="s">
        <v>141</v>
      </c>
      <c r="U433" s="8" t="s">
        <v>32</v>
      </c>
    </row>
    <row r="434" spans="1:21" s="10" customFormat="1" ht="9.75" customHeight="1" x14ac:dyDescent="0.25">
      <c r="A434" s="101">
        <v>1011</v>
      </c>
      <c r="B434" s="101" t="s">
        <v>1203</v>
      </c>
      <c r="C434" s="101" t="s">
        <v>889</v>
      </c>
      <c r="D434" s="101" t="s">
        <v>32</v>
      </c>
      <c r="E434" s="101" t="s">
        <v>17</v>
      </c>
      <c r="F434" s="101" t="s">
        <v>59</v>
      </c>
      <c r="G434" s="101" t="s">
        <v>47</v>
      </c>
      <c r="H434" s="101" t="s">
        <v>960</v>
      </c>
      <c r="I434" s="101" t="s">
        <v>826</v>
      </c>
      <c r="J434" s="101"/>
      <c r="K434" s="101" t="s">
        <v>1219</v>
      </c>
      <c r="L434" s="101" t="s">
        <v>890</v>
      </c>
      <c r="M434" s="101">
        <v>10</v>
      </c>
      <c r="N434" s="102" t="s">
        <v>1798</v>
      </c>
      <c r="O434" s="172">
        <v>5</v>
      </c>
      <c r="P434" s="103">
        <v>44428</v>
      </c>
      <c r="Q434" s="103"/>
      <c r="R434" s="103"/>
      <c r="S434" s="101" t="s">
        <v>1222</v>
      </c>
      <c r="T434" s="101" t="s">
        <v>114</v>
      </c>
      <c r="U434" s="8" t="s">
        <v>32</v>
      </c>
    </row>
    <row r="435" spans="1:21" s="10" customFormat="1" ht="9.75" customHeight="1" x14ac:dyDescent="0.25">
      <c r="A435" s="101">
        <v>1872</v>
      </c>
      <c r="B435" s="101" t="s">
        <v>32</v>
      </c>
      <c r="C435" s="101" t="s">
        <v>1780</v>
      </c>
      <c r="D435" s="101" t="s">
        <v>32</v>
      </c>
      <c r="E435" s="101" t="s">
        <v>17</v>
      </c>
      <c r="F435" s="101" t="s">
        <v>62</v>
      </c>
      <c r="G435" s="101" t="s">
        <v>47</v>
      </c>
      <c r="H435" s="101" t="s">
        <v>961</v>
      </c>
      <c r="I435" s="101" t="s">
        <v>826</v>
      </c>
      <c r="J435" s="101"/>
      <c r="K435" s="101" t="s">
        <v>1228</v>
      </c>
      <c r="L435" s="101" t="s">
        <v>1781</v>
      </c>
      <c r="M435" s="101">
        <v>10</v>
      </c>
      <c r="N435" s="102" t="s">
        <v>1798</v>
      </c>
      <c r="O435" s="172">
        <v>5</v>
      </c>
      <c r="P435" s="103">
        <v>44428</v>
      </c>
      <c r="Q435" s="103"/>
      <c r="R435" s="103">
        <v>43294</v>
      </c>
      <c r="S435" s="101" t="s">
        <v>49</v>
      </c>
      <c r="T435" s="101" t="s">
        <v>2334</v>
      </c>
      <c r="U435" s="8" t="s">
        <v>2476</v>
      </c>
    </row>
    <row r="436" spans="1:21" s="10" customFormat="1" ht="9.75" customHeight="1" x14ac:dyDescent="0.25">
      <c r="A436" s="226">
        <v>1666</v>
      </c>
      <c r="B436" s="226" t="s">
        <v>1109</v>
      </c>
      <c r="C436" s="226" t="s">
        <v>775</v>
      </c>
      <c r="D436" s="226" t="s">
        <v>32</v>
      </c>
      <c r="E436" s="226" t="s">
        <v>23</v>
      </c>
      <c r="F436" s="226" t="s">
        <v>23</v>
      </c>
      <c r="G436" s="226" t="s">
        <v>47</v>
      </c>
      <c r="H436" s="226" t="s">
        <v>963</v>
      </c>
      <c r="I436" s="226" t="s">
        <v>48</v>
      </c>
      <c r="J436" s="101" t="s">
        <v>2515</v>
      </c>
      <c r="K436" s="226" t="s">
        <v>1219</v>
      </c>
      <c r="L436" s="226" t="s">
        <v>776</v>
      </c>
      <c r="M436" s="227">
        <v>24</v>
      </c>
      <c r="N436" s="226" t="s">
        <v>2408</v>
      </c>
      <c r="O436" s="229">
        <v>1</v>
      </c>
      <c r="P436" s="225">
        <v>44429</v>
      </c>
      <c r="Q436" s="226"/>
      <c r="R436" s="226">
        <v>43398</v>
      </c>
      <c r="S436" s="226" t="s">
        <v>53</v>
      </c>
      <c r="T436" s="226" t="s">
        <v>211</v>
      </c>
      <c r="U436" s="8" t="s">
        <v>2477</v>
      </c>
    </row>
    <row r="437" spans="1:21" s="10" customFormat="1" ht="9.75" customHeight="1" x14ac:dyDescent="0.25">
      <c r="A437" s="226">
        <v>518</v>
      </c>
      <c r="B437" s="226" t="s">
        <v>502</v>
      </c>
      <c r="C437" s="226" t="s">
        <v>1209</v>
      </c>
      <c r="D437" s="226" t="s">
        <v>1861</v>
      </c>
      <c r="E437" s="226" t="s">
        <v>6</v>
      </c>
      <c r="F437" s="226" t="s">
        <v>6</v>
      </c>
      <c r="G437" s="226" t="s">
        <v>43</v>
      </c>
      <c r="H437" s="226" t="s">
        <v>961</v>
      </c>
      <c r="I437" s="226" t="s">
        <v>44</v>
      </c>
      <c r="J437" s="101" t="s">
        <v>2515</v>
      </c>
      <c r="K437" s="226" t="s">
        <v>1219</v>
      </c>
      <c r="L437" s="226" t="s">
        <v>503</v>
      </c>
      <c r="M437" s="227">
        <v>3</v>
      </c>
      <c r="N437" s="226" t="s">
        <v>1800</v>
      </c>
      <c r="O437" s="229">
        <v>4</v>
      </c>
      <c r="P437" s="225">
        <v>44431</v>
      </c>
      <c r="Q437" s="225"/>
      <c r="R437" s="226">
        <v>43766</v>
      </c>
      <c r="S437" s="226" t="s">
        <v>53</v>
      </c>
      <c r="T437" s="226" t="s">
        <v>50</v>
      </c>
      <c r="U437" s="8" t="s">
        <v>1875</v>
      </c>
    </row>
    <row r="438" spans="1:21" s="10" customFormat="1" ht="9.75" customHeight="1" x14ac:dyDescent="0.25">
      <c r="A438" s="226">
        <v>1570</v>
      </c>
      <c r="B438" s="226" t="s">
        <v>2014</v>
      </c>
      <c r="C438" s="226" t="s">
        <v>712</v>
      </c>
      <c r="D438" s="226" t="s">
        <v>32</v>
      </c>
      <c r="E438" s="226" t="s">
        <v>6</v>
      </c>
      <c r="F438" s="226" t="s">
        <v>6</v>
      </c>
      <c r="G438" s="226" t="s">
        <v>47</v>
      </c>
      <c r="H438" s="226" t="s">
        <v>963</v>
      </c>
      <c r="I438" s="226" t="s">
        <v>44</v>
      </c>
      <c r="J438" s="101" t="s">
        <v>2515</v>
      </c>
      <c r="K438" s="226" t="s">
        <v>1219</v>
      </c>
      <c r="L438" s="226" t="s">
        <v>713</v>
      </c>
      <c r="M438" s="227">
        <v>9</v>
      </c>
      <c r="N438" s="226" t="s">
        <v>1800</v>
      </c>
      <c r="O438" s="229">
        <v>8</v>
      </c>
      <c r="P438" s="225">
        <v>44431</v>
      </c>
      <c r="Q438" s="225"/>
      <c r="R438" s="226"/>
      <c r="S438" s="226" t="s">
        <v>49</v>
      </c>
      <c r="T438" s="226" t="s">
        <v>2334</v>
      </c>
      <c r="U438" s="8" t="s">
        <v>2479</v>
      </c>
    </row>
    <row r="439" spans="1:21" s="10" customFormat="1" ht="9.75" customHeight="1" x14ac:dyDescent="0.25">
      <c r="A439" s="226">
        <v>1573</v>
      </c>
      <c r="B439" s="226" t="s">
        <v>1816</v>
      </c>
      <c r="C439" s="226" t="s">
        <v>716</v>
      </c>
      <c r="D439" s="226" t="s">
        <v>32</v>
      </c>
      <c r="E439" s="226" t="s">
        <v>6</v>
      </c>
      <c r="F439" s="226" t="s">
        <v>6</v>
      </c>
      <c r="G439" s="226" t="s">
        <v>47</v>
      </c>
      <c r="H439" s="226" t="s">
        <v>963</v>
      </c>
      <c r="I439" s="226" t="s">
        <v>44</v>
      </c>
      <c r="J439" s="101" t="s">
        <v>2515</v>
      </c>
      <c r="K439" s="226" t="s">
        <v>1219</v>
      </c>
      <c r="L439" s="226" t="s">
        <v>711</v>
      </c>
      <c r="M439" s="227">
        <v>10</v>
      </c>
      <c r="N439" s="226" t="s">
        <v>1800</v>
      </c>
      <c r="O439" s="229">
        <v>6</v>
      </c>
      <c r="P439" s="225">
        <v>44431</v>
      </c>
      <c r="Q439" s="225"/>
      <c r="R439" s="226"/>
      <c r="S439" s="226" t="s">
        <v>49</v>
      </c>
      <c r="T439" s="226" t="s">
        <v>2334</v>
      </c>
      <c r="U439" s="8" t="s">
        <v>2480</v>
      </c>
    </row>
    <row r="440" spans="1:21" s="10" customFormat="1" ht="9.75" customHeight="1" x14ac:dyDescent="0.25">
      <c r="A440" s="226">
        <v>1646</v>
      </c>
      <c r="B440" s="226" t="s">
        <v>1091</v>
      </c>
      <c r="C440" s="226" t="s">
        <v>743</v>
      </c>
      <c r="D440" s="226" t="s">
        <v>743</v>
      </c>
      <c r="E440" s="226" t="s">
        <v>8</v>
      </c>
      <c r="F440" s="226" t="s">
        <v>172</v>
      </c>
      <c r="G440" s="226" t="s">
        <v>47</v>
      </c>
      <c r="H440" s="226" t="s">
        <v>963</v>
      </c>
      <c r="I440" s="226" t="s">
        <v>44</v>
      </c>
      <c r="J440" s="101" t="s">
        <v>2515</v>
      </c>
      <c r="K440" s="226" t="s">
        <v>1219</v>
      </c>
      <c r="L440" s="226" t="s">
        <v>744</v>
      </c>
      <c r="M440" s="227">
        <v>7</v>
      </c>
      <c r="N440" s="226" t="s">
        <v>1800</v>
      </c>
      <c r="O440" s="229">
        <v>5</v>
      </c>
      <c r="P440" s="225">
        <v>44431</v>
      </c>
      <c r="Q440" s="226"/>
      <c r="R440" s="225">
        <v>43738</v>
      </c>
      <c r="S440" s="226" t="s">
        <v>53</v>
      </c>
      <c r="T440" s="226" t="s">
        <v>50</v>
      </c>
      <c r="U440" s="8" t="s">
        <v>2403</v>
      </c>
    </row>
    <row r="441" spans="1:21" s="10" customFormat="1" ht="9.75" customHeight="1" x14ac:dyDescent="0.25">
      <c r="A441" s="226">
        <v>631</v>
      </c>
      <c r="B441" s="226" t="s">
        <v>531</v>
      </c>
      <c r="C441" s="226" t="s">
        <v>532</v>
      </c>
      <c r="D441" s="226" t="s">
        <v>532</v>
      </c>
      <c r="E441" s="226" t="s">
        <v>9</v>
      </c>
      <c r="F441" s="226" t="s">
        <v>528</v>
      </c>
      <c r="G441" s="226" t="s">
        <v>43</v>
      </c>
      <c r="H441" s="226" t="s">
        <v>961</v>
      </c>
      <c r="I441" s="226" t="s">
        <v>44</v>
      </c>
      <c r="J441" s="101" t="s">
        <v>2515</v>
      </c>
      <c r="K441" s="226" t="s">
        <v>1219</v>
      </c>
      <c r="L441" s="226" t="s">
        <v>533</v>
      </c>
      <c r="M441" s="227">
        <v>3</v>
      </c>
      <c r="N441" s="226" t="s">
        <v>1800</v>
      </c>
      <c r="O441" s="229">
        <v>24</v>
      </c>
      <c r="P441" s="225">
        <v>44431</v>
      </c>
      <c r="Q441" s="226"/>
      <c r="R441" s="225">
        <v>43249</v>
      </c>
      <c r="S441" s="226" t="s">
        <v>53</v>
      </c>
      <c r="T441" s="226" t="s">
        <v>141</v>
      </c>
      <c r="U441" s="8" t="s">
        <v>2090</v>
      </c>
    </row>
    <row r="442" spans="1:21" s="10" customFormat="1" ht="9.75" customHeight="1" x14ac:dyDescent="0.25">
      <c r="A442" s="226">
        <v>1765</v>
      </c>
      <c r="B442" s="226" t="s">
        <v>1991</v>
      </c>
      <c r="C442" s="226" t="s">
        <v>804</v>
      </c>
      <c r="D442" s="226" t="s">
        <v>1862</v>
      </c>
      <c r="E442" s="226" t="s">
        <v>9</v>
      </c>
      <c r="F442" s="226" t="s">
        <v>528</v>
      </c>
      <c r="G442" s="226" t="s">
        <v>47</v>
      </c>
      <c r="H442" s="226" t="s">
        <v>963</v>
      </c>
      <c r="I442" s="226" t="s">
        <v>168</v>
      </c>
      <c r="J442" s="101" t="s">
        <v>2515</v>
      </c>
      <c r="K442" s="226" t="s">
        <v>1219</v>
      </c>
      <c r="L442" s="226" t="s">
        <v>805</v>
      </c>
      <c r="M442" s="227">
        <v>0</v>
      </c>
      <c r="N442" s="226" t="s">
        <v>1800</v>
      </c>
      <c r="O442" s="229">
        <v>10</v>
      </c>
      <c r="P442" s="225">
        <v>44431</v>
      </c>
      <c r="Q442" s="226"/>
      <c r="R442" s="225">
        <v>43690</v>
      </c>
      <c r="S442" s="226" t="s">
        <v>53</v>
      </c>
      <c r="T442" s="226" t="s">
        <v>50</v>
      </c>
      <c r="U442" s="8" t="s">
        <v>2481</v>
      </c>
    </row>
    <row r="443" spans="1:21" s="10" customFormat="1" ht="9.75" customHeight="1" x14ac:dyDescent="0.25">
      <c r="A443" s="226">
        <v>603</v>
      </c>
      <c r="B443" s="226" t="s">
        <v>306</v>
      </c>
      <c r="C443" s="226" t="s">
        <v>2369</v>
      </c>
      <c r="D443" s="226" t="s">
        <v>307</v>
      </c>
      <c r="E443" s="226" t="s">
        <v>1211</v>
      </c>
      <c r="F443" s="226" t="s">
        <v>1255</v>
      </c>
      <c r="G443" s="226" t="s">
        <v>43</v>
      </c>
      <c r="H443" s="226" t="s">
        <v>961</v>
      </c>
      <c r="I443" s="226" t="s">
        <v>44</v>
      </c>
      <c r="J443" s="101" t="s">
        <v>2515</v>
      </c>
      <c r="K443" s="226" t="s">
        <v>1219</v>
      </c>
      <c r="L443" s="226" t="s">
        <v>308</v>
      </c>
      <c r="M443" s="227">
        <v>1</v>
      </c>
      <c r="N443" s="226" t="s">
        <v>1800</v>
      </c>
      <c r="O443" s="229">
        <v>1</v>
      </c>
      <c r="P443" s="225">
        <v>44433</v>
      </c>
      <c r="Q443" s="226"/>
      <c r="R443" s="225"/>
      <c r="S443" s="226" t="s">
        <v>1222</v>
      </c>
      <c r="T443" s="226" t="s">
        <v>211</v>
      </c>
      <c r="U443" s="8" t="s">
        <v>32</v>
      </c>
    </row>
    <row r="444" spans="1:21" s="10" customFormat="1" ht="9.75" customHeight="1" x14ac:dyDescent="0.25">
      <c r="A444" s="226">
        <v>33</v>
      </c>
      <c r="B444" s="226" t="s">
        <v>76</v>
      </c>
      <c r="C444" s="226" t="s">
        <v>77</v>
      </c>
      <c r="D444" s="226" t="s">
        <v>77</v>
      </c>
      <c r="E444" s="226" t="s">
        <v>6</v>
      </c>
      <c r="F444" s="226" t="s">
        <v>52</v>
      </c>
      <c r="G444" s="226" t="s">
        <v>47</v>
      </c>
      <c r="H444" s="226" t="s">
        <v>960</v>
      </c>
      <c r="I444" s="226" t="s">
        <v>48</v>
      </c>
      <c r="J444" s="101" t="s">
        <v>2515</v>
      </c>
      <c r="K444" s="226" t="s">
        <v>1219</v>
      </c>
      <c r="L444" s="226" t="s">
        <v>78</v>
      </c>
      <c r="M444" s="227">
        <v>6</v>
      </c>
      <c r="N444" s="226" t="s">
        <v>1800</v>
      </c>
      <c r="O444" s="229">
        <v>79</v>
      </c>
      <c r="P444" s="225">
        <v>44433</v>
      </c>
      <c r="Q444" s="225"/>
      <c r="R444" s="226">
        <v>42600</v>
      </c>
      <c r="S444" s="226" t="s">
        <v>53</v>
      </c>
      <c r="T444" s="226" t="s">
        <v>137</v>
      </c>
      <c r="U444" s="8" t="s">
        <v>2026</v>
      </c>
    </row>
    <row r="445" spans="1:21" s="10" customFormat="1" ht="9.75" customHeight="1" x14ac:dyDescent="0.25">
      <c r="A445" s="101">
        <v>1709</v>
      </c>
      <c r="B445" s="101" t="s">
        <v>1193</v>
      </c>
      <c r="C445" s="101" t="s">
        <v>872</v>
      </c>
      <c r="D445" s="101" t="s">
        <v>32</v>
      </c>
      <c r="E445" s="101" t="s">
        <v>9</v>
      </c>
      <c r="F445" s="101" t="s">
        <v>528</v>
      </c>
      <c r="G445" s="101" t="s">
        <v>47</v>
      </c>
      <c r="H445" s="101" t="s">
        <v>961</v>
      </c>
      <c r="I445" s="101" t="s">
        <v>826</v>
      </c>
      <c r="J445" s="101"/>
      <c r="K445" s="101" t="s">
        <v>1219</v>
      </c>
      <c r="L445" s="101" t="s">
        <v>873</v>
      </c>
      <c r="M445" s="101">
        <v>10</v>
      </c>
      <c r="N445" s="102" t="s">
        <v>1800</v>
      </c>
      <c r="O445" s="172">
        <v>19</v>
      </c>
      <c r="P445" s="103">
        <v>44433</v>
      </c>
      <c r="Q445" s="103"/>
      <c r="R445" s="103"/>
      <c r="S445" s="101" t="s">
        <v>49</v>
      </c>
      <c r="T445" s="101" t="s">
        <v>2334</v>
      </c>
      <c r="U445" s="8" t="s">
        <v>2267</v>
      </c>
    </row>
    <row r="446" spans="1:21" s="10" customFormat="1" ht="9.75" customHeight="1" x14ac:dyDescent="0.25">
      <c r="A446" s="226">
        <v>1908</v>
      </c>
      <c r="B446" s="226" t="s">
        <v>1019</v>
      </c>
      <c r="C446" s="226" t="s">
        <v>680</v>
      </c>
      <c r="D446" s="226" t="s">
        <v>32</v>
      </c>
      <c r="E446" s="226" t="s">
        <v>11</v>
      </c>
      <c r="F446" s="226" t="s">
        <v>681</v>
      </c>
      <c r="G446" s="226" t="s">
        <v>43</v>
      </c>
      <c r="H446" s="226" t="s">
        <v>963</v>
      </c>
      <c r="I446" s="226" t="s">
        <v>48</v>
      </c>
      <c r="J446" s="101" t="s">
        <v>2515</v>
      </c>
      <c r="K446" s="226" t="s">
        <v>1219</v>
      </c>
      <c r="L446" s="226" t="s">
        <v>958</v>
      </c>
      <c r="M446" s="227">
        <v>4</v>
      </c>
      <c r="N446" s="226" t="s">
        <v>1802</v>
      </c>
      <c r="O446" s="229">
        <v>1</v>
      </c>
      <c r="P446" s="225">
        <v>44438</v>
      </c>
      <c r="Q446" s="225"/>
      <c r="R446" s="226">
        <v>43039</v>
      </c>
      <c r="S446" s="226" t="s">
        <v>1222</v>
      </c>
      <c r="T446" s="226" t="s">
        <v>2337</v>
      </c>
      <c r="U446" s="8" t="s">
        <v>620</v>
      </c>
    </row>
    <row r="447" spans="1:21" s="10" customFormat="1" ht="9.75" customHeight="1" x14ac:dyDescent="0.25">
      <c r="A447" s="226">
        <v>1940</v>
      </c>
      <c r="B447" s="226" t="s">
        <v>32</v>
      </c>
      <c r="C447" s="226" t="s">
        <v>2041</v>
      </c>
      <c r="D447" s="226" t="s">
        <v>32</v>
      </c>
      <c r="E447" s="226" t="s">
        <v>18</v>
      </c>
      <c r="F447" s="226" t="s">
        <v>18</v>
      </c>
      <c r="G447" s="226" t="s">
        <v>47</v>
      </c>
      <c r="H447" s="226" t="s">
        <v>962</v>
      </c>
      <c r="I447" s="226" t="s">
        <v>735</v>
      </c>
      <c r="J447" s="101" t="s">
        <v>2515</v>
      </c>
      <c r="K447" s="226" t="s">
        <v>1219</v>
      </c>
      <c r="L447" s="226" t="s">
        <v>336</v>
      </c>
      <c r="M447" s="227">
        <v>0</v>
      </c>
      <c r="N447" s="226" t="s">
        <v>2097</v>
      </c>
      <c r="O447" s="229">
        <v>4</v>
      </c>
      <c r="P447" s="225">
        <v>44438</v>
      </c>
      <c r="Q447" s="226"/>
      <c r="R447" s="226"/>
      <c r="S447" s="226" t="s">
        <v>1222</v>
      </c>
      <c r="T447" s="226" t="s">
        <v>1903</v>
      </c>
      <c r="U447" s="8" t="s">
        <v>2307</v>
      </c>
    </row>
    <row r="448" spans="1:21" s="10" customFormat="1" ht="9.75" customHeight="1" x14ac:dyDescent="0.25">
      <c r="A448" s="226">
        <v>1500</v>
      </c>
      <c r="B448" s="226" t="s">
        <v>1020</v>
      </c>
      <c r="C448" s="226" t="s">
        <v>685</v>
      </c>
      <c r="D448" s="226" t="s">
        <v>32</v>
      </c>
      <c r="E448" s="226" t="s">
        <v>12</v>
      </c>
      <c r="F448" s="226" t="s">
        <v>200</v>
      </c>
      <c r="G448" s="226" t="s">
        <v>47</v>
      </c>
      <c r="H448" s="226" t="s">
        <v>963</v>
      </c>
      <c r="I448" s="226" t="s">
        <v>44</v>
      </c>
      <c r="J448" s="101" t="s">
        <v>2515</v>
      </c>
      <c r="K448" s="226" t="s">
        <v>1219</v>
      </c>
      <c r="L448" s="226" t="s">
        <v>686</v>
      </c>
      <c r="M448" s="227">
        <v>7</v>
      </c>
      <c r="N448" s="226" t="s">
        <v>1802</v>
      </c>
      <c r="O448" s="229">
        <v>5</v>
      </c>
      <c r="P448" s="225">
        <v>44438</v>
      </c>
      <c r="Q448" s="226"/>
      <c r="R448" s="225">
        <v>43419</v>
      </c>
      <c r="S448" s="226" t="s">
        <v>53</v>
      </c>
      <c r="T448" s="226" t="s">
        <v>96</v>
      </c>
      <c r="U448" s="8" t="s">
        <v>2307</v>
      </c>
    </row>
    <row r="449" spans="1:21" s="10" customFormat="1" ht="9.75" customHeight="1" x14ac:dyDescent="0.25">
      <c r="A449" s="226">
        <v>1067</v>
      </c>
      <c r="B449" s="226" t="s">
        <v>1024</v>
      </c>
      <c r="C449" s="226" t="s">
        <v>219</v>
      </c>
      <c r="D449" s="226" t="s">
        <v>219</v>
      </c>
      <c r="E449" s="226" t="s">
        <v>12</v>
      </c>
      <c r="F449" s="226" t="s">
        <v>220</v>
      </c>
      <c r="G449" s="226" t="s">
        <v>47</v>
      </c>
      <c r="H449" s="226" t="s">
        <v>962</v>
      </c>
      <c r="I449" s="226" t="s">
        <v>48</v>
      </c>
      <c r="J449" s="101" t="s">
        <v>2515</v>
      </c>
      <c r="K449" s="226" t="s">
        <v>1219</v>
      </c>
      <c r="L449" s="226" t="s">
        <v>221</v>
      </c>
      <c r="M449" s="227">
        <v>12</v>
      </c>
      <c r="N449" s="226" t="s">
        <v>1802</v>
      </c>
      <c r="O449" s="229">
        <v>18</v>
      </c>
      <c r="P449" s="225">
        <v>44438</v>
      </c>
      <c r="Q449" s="225"/>
      <c r="R449" s="226">
        <v>43592</v>
      </c>
      <c r="S449" s="226" t="s">
        <v>53</v>
      </c>
      <c r="T449" s="226" t="s">
        <v>211</v>
      </c>
      <c r="U449" s="8" t="s">
        <v>620</v>
      </c>
    </row>
    <row r="450" spans="1:21" s="10" customFormat="1" ht="9.75" customHeight="1" x14ac:dyDescent="0.25">
      <c r="A450" s="226">
        <v>1506</v>
      </c>
      <c r="B450" s="226" t="s">
        <v>1027</v>
      </c>
      <c r="C450" s="226" t="s">
        <v>691</v>
      </c>
      <c r="D450" s="226" t="s">
        <v>691</v>
      </c>
      <c r="E450" s="226" t="s">
        <v>5</v>
      </c>
      <c r="F450" s="226" t="s">
        <v>64</v>
      </c>
      <c r="G450" s="226" t="s">
        <v>47</v>
      </c>
      <c r="H450" s="226" t="s">
        <v>963</v>
      </c>
      <c r="I450" s="226" t="s">
        <v>44</v>
      </c>
      <c r="J450" s="101" t="s">
        <v>2515</v>
      </c>
      <c r="K450" s="226" t="s">
        <v>1219</v>
      </c>
      <c r="L450" s="226" t="s">
        <v>692</v>
      </c>
      <c r="M450" s="227">
        <v>9</v>
      </c>
      <c r="N450" s="226" t="s">
        <v>1800</v>
      </c>
      <c r="O450" s="229">
        <v>2</v>
      </c>
      <c r="P450" s="225">
        <v>44438</v>
      </c>
      <c r="Q450" s="226"/>
      <c r="R450" s="225">
        <v>43621</v>
      </c>
      <c r="S450" s="226" t="s">
        <v>53</v>
      </c>
      <c r="T450" s="226" t="s">
        <v>211</v>
      </c>
      <c r="U450" s="8" t="s">
        <v>620</v>
      </c>
    </row>
    <row r="451" spans="1:21" s="10" customFormat="1" ht="9.75" customHeight="1" x14ac:dyDescent="0.25">
      <c r="A451" s="226">
        <v>1513</v>
      </c>
      <c r="B451" s="226" t="s">
        <v>1031</v>
      </c>
      <c r="C451" s="226" t="s">
        <v>590</v>
      </c>
      <c r="D451" s="226" t="s">
        <v>590</v>
      </c>
      <c r="E451" s="226" t="s">
        <v>5</v>
      </c>
      <c r="F451" s="226" t="s">
        <v>65</v>
      </c>
      <c r="G451" s="226" t="s">
        <v>47</v>
      </c>
      <c r="H451" s="226" t="s">
        <v>963</v>
      </c>
      <c r="I451" s="226" t="s">
        <v>48</v>
      </c>
      <c r="J451" s="101" t="s">
        <v>2515</v>
      </c>
      <c r="K451" s="226" t="s">
        <v>1219</v>
      </c>
      <c r="L451" s="226" t="s">
        <v>591</v>
      </c>
      <c r="M451" s="227">
        <v>12</v>
      </c>
      <c r="N451" s="226" t="s">
        <v>1800</v>
      </c>
      <c r="O451" s="229">
        <v>1</v>
      </c>
      <c r="P451" s="225">
        <v>44438</v>
      </c>
      <c r="Q451" s="225"/>
      <c r="R451" s="226"/>
      <c r="S451" s="226" t="s">
        <v>49</v>
      </c>
      <c r="T451" s="226" t="s">
        <v>2334</v>
      </c>
      <c r="U451" s="8" t="s">
        <v>32</v>
      </c>
    </row>
    <row r="452" spans="1:21" s="10" customFormat="1" ht="9.75" customHeight="1" x14ac:dyDescent="0.25">
      <c r="A452" s="226">
        <v>1527</v>
      </c>
      <c r="B452" s="226" t="s">
        <v>1292</v>
      </c>
      <c r="C452" s="226" t="s">
        <v>1293</v>
      </c>
      <c r="D452" s="226" t="s">
        <v>32</v>
      </c>
      <c r="E452" s="226" t="s">
        <v>944</v>
      </c>
      <c r="F452" s="226" t="s">
        <v>1294</v>
      </c>
      <c r="G452" s="226" t="s">
        <v>47</v>
      </c>
      <c r="H452" s="226" t="s">
        <v>963</v>
      </c>
      <c r="I452" s="226" t="s">
        <v>44</v>
      </c>
      <c r="J452" s="101" t="s">
        <v>2515</v>
      </c>
      <c r="K452" s="226" t="s">
        <v>1228</v>
      </c>
      <c r="L452" s="226" t="s">
        <v>1295</v>
      </c>
      <c r="M452" s="227">
        <v>9</v>
      </c>
      <c r="N452" s="226" t="s">
        <v>1800</v>
      </c>
      <c r="O452" s="229">
        <v>3</v>
      </c>
      <c r="P452" s="225">
        <v>44438</v>
      </c>
      <c r="Q452" s="226"/>
      <c r="R452" s="226">
        <v>43136</v>
      </c>
      <c r="S452" s="226" t="s">
        <v>53</v>
      </c>
      <c r="T452" s="226" t="s">
        <v>1225</v>
      </c>
      <c r="U452" s="8" t="s">
        <v>32</v>
      </c>
    </row>
    <row r="453" spans="1:21" s="8" customFormat="1" ht="9.75" customHeight="1" x14ac:dyDescent="0.25">
      <c r="A453" s="226">
        <v>762</v>
      </c>
      <c r="B453" s="226" t="s">
        <v>1361</v>
      </c>
      <c r="C453" s="226" t="s">
        <v>1362</v>
      </c>
      <c r="D453" s="226" t="s">
        <v>32</v>
      </c>
      <c r="E453" s="226" t="s">
        <v>1212</v>
      </c>
      <c r="F453" s="226" t="s">
        <v>1359</v>
      </c>
      <c r="G453" s="226" t="s">
        <v>43</v>
      </c>
      <c r="H453" s="226" t="s">
        <v>961</v>
      </c>
      <c r="I453" s="226" t="s">
        <v>48</v>
      </c>
      <c r="J453" s="101" t="s">
        <v>2515</v>
      </c>
      <c r="K453" s="226" t="s">
        <v>1228</v>
      </c>
      <c r="L453" s="226" t="s">
        <v>1363</v>
      </c>
      <c r="M453" s="227">
        <v>6</v>
      </c>
      <c r="N453" s="226" t="s">
        <v>2097</v>
      </c>
      <c r="O453" s="229">
        <v>65</v>
      </c>
      <c r="P453" s="225">
        <v>44438</v>
      </c>
      <c r="Q453" s="226"/>
      <c r="R453" s="226">
        <v>43124</v>
      </c>
      <c r="S453" s="226" t="s">
        <v>53</v>
      </c>
      <c r="T453" s="226" t="s">
        <v>67</v>
      </c>
      <c r="U453" s="8" t="s">
        <v>32</v>
      </c>
    </row>
    <row r="454" spans="1:21" s="8" customFormat="1" ht="9.75" customHeight="1" x14ac:dyDescent="0.25">
      <c r="A454" s="226">
        <v>1191</v>
      </c>
      <c r="B454" s="226" t="s">
        <v>1087</v>
      </c>
      <c r="C454" s="226" t="s">
        <v>519</v>
      </c>
      <c r="D454" s="226" t="s">
        <v>519</v>
      </c>
      <c r="E454" s="226" t="s">
        <v>8</v>
      </c>
      <c r="F454" s="226" t="s">
        <v>8</v>
      </c>
      <c r="G454" s="226" t="s">
        <v>47</v>
      </c>
      <c r="H454" s="226" t="s">
        <v>962</v>
      </c>
      <c r="I454" s="226" t="s">
        <v>44</v>
      </c>
      <c r="J454" s="101" t="s">
        <v>2515</v>
      </c>
      <c r="K454" s="226" t="s">
        <v>1219</v>
      </c>
      <c r="L454" s="226" t="s">
        <v>520</v>
      </c>
      <c r="M454" s="227">
        <v>12</v>
      </c>
      <c r="N454" s="226" t="s">
        <v>1800</v>
      </c>
      <c r="O454" s="229">
        <v>1</v>
      </c>
      <c r="P454" s="225">
        <v>44438</v>
      </c>
      <c r="Q454" s="225"/>
      <c r="R454" s="226">
        <v>42572</v>
      </c>
      <c r="S454" s="226" t="s">
        <v>1222</v>
      </c>
      <c r="T454" s="226" t="s">
        <v>96</v>
      </c>
      <c r="U454" s="8" t="s">
        <v>620</v>
      </c>
    </row>
    <row r="455" spans="1:21" s="8" customFormat="1" ht="9.75" customHeight="1" x14ac:dyDescent="0.25">
      <c r="A455" s="226">
        <v>1957</v>
      </c>
      <c r="B455" s="226" t="s">
        <v>2332</v>
      </c>
      <c r="C455" s="226" t="s">
        <v>572</v>
      </c>
      <c r="D455" s="226" t="s">
        <v>32</v>
      </c>
      <c r="E455" s="226" t="s">
        <v>2</v>
      </c>
      <c r="F455" s="226" t="s">
        <v>2</v>
      </c>
      <c r="G455" s="226" t="s">
        <v>43</v>
      </c>
      <c r="H455" s="226" t="s">
        <v>961</v>
      </c>
      <c r="I455" s="226" t="s">
        <v>44</v>
      </c>
      <c r="J455" s="101" t="s">
        <v>2515</v>
      </c>
      <c r="K455" s="226" t="s">
        <v>1219</v>
      </c>
      <c r="L455" s="226" t="s">
        <v>2333</v>
      </c>
      <c r="M455" s="227">
        <v>0</v>
      </c>
      <c r="N455" s="226" t="s">
        <v>2408</v>
      </c>
      <c r="O455" s="229">
        <v>75</v>
      </c>
      <c r="P455" s="225">
        <v>44439</v>
      </c>
      <c r="Q455" s="226"/>
      <c r="R455" s="225">
        <v>43720</v>
      </c>
      <c r="S455" s="226" t="s">
        <v>53</v>
      </c>
      <c r="T455" s="226" t="s">
        <v>2275</v>
      </c>
      <c r="U455" s="8" t="s">
        <v>620</v>
      </c>
    </row>
    <row r="456" spans="1:21" s="8" customFormat="1" ht="9.75" customHeight="1" x14ac:dyDescent="0.25">
      <c r="A456" s="226">
        <v>1958</v>
      </c>
      <c r="B456" s="226" t="s">
        <v>2335</v>
      </c>
      <c r="C456" s="226" t="s">
        <v>413</v>
      </c>
      <c r="D456" s="226" t="s">
        <v>32</v>
      </c>
      <c r="E456" s="226" t="s">
        <v>2</v>
      </c>
      <c r="F456" s="226" t="s">
        <v>311</v>
      </c>
      <c r="G456" s="226" t="s">
        <v>47</v>
      </c>
      <c r="H456" s="226" t="s">
        <v>961</v>
      </c>
      <c r="I456" s="226" t="s">
        <v>48</v>
      </c>
      <c r="J456" s="101" t="s">
        <v>2515</v>
      </c>
      <c r="K456" s="226" t="s">
        <v>1219</v>
      </c>
      <c r="L456" s="226" t="s">
        <v>2336</v>
      </c>
      <c r="M456" s="227">
        <v>0</v>
      </c>
      <c r="N456" s="226" t="s">
        <v>2408</v>
      </c>
      <c r="O456" s="229">
        <v>80</v>
      </c>
      <c r="P456" s="225">
        <v>44439</v>
      </c>
      <c r="Q456" s="226"/>
      <c r="R456" s="225">
        <v>43740</v>
      </c>
      <c r="S456" s="226" t="s">
        <v>53</v>
      </c>
      <c r="T456" s="226" t="s">
        <v>2275</v>
      </c>
      <c r="U456" s="8" t="s">
        <v>620</v>
      </c>
    </row>
    <row r="457" spans="1:21" s="8" customFormat="1" ht="9.75" customHeight="1" x14ac:dyDescent="0.25">
      <c r="A457" s="226">
        <v>1928</v>
      </c>
      <c r="B457" s="226" t="s">
        <v>1906</v>
      </c>
      <c r="C457" s="226" t="s">
        <v>294</v>
      </c>
      <c r="D457" s="226" t="s">
        <v>32</v>
      </c>
      <c r="E457" s="226" t="s">
        <v>18</v>
      </c>
      <c r="F457" s="226" t="s">
        <v>295</v>
      </c>
      <c r="G457" s="226" t="s">
        <v>47</v>
      </c>
      <c r="H457" s="226" t="s">
        <v>961</v>
      </c>
      <c r="I457" s="226" t="s">
        <v>48</v>
      </c>
      <c r="J457" s="101" t="s">
        <v>2515</v>
      </c>
      <c r="K457" s="226" t="s">
        <v>1219</v>
      </c>
      <c r="L457" s="226" t="s">
        <v>1907</v>
      </c>
      <c r="M457" s="227">
        <v>0</v>
      </c>
      <c r="N457" s="226" t="s">
        <v>2097</v>
      </c>
      <c r="O457" s="229">
        <v>65</v>
      </c>
      <c r="P457" s="225">
        <v>44439</v>
      </c>
      <c r="Q457" s="226"/>
      <c r="R457" s="226">
        <v>43658</v>
      </c>
      <c r="S457" s="226" t="s">
        <v>53</v>
      </c>
      <c r="T457" s="226" t="s">
        <v>114</v>
      </c>
      <c r="U457" s="8" t="s">
        <v>620</v>
      </c>
    </row>
    <row r="458" spans="1:21" s="8" customFormat="1" ht="9.75" customHeight="1" x14ac:dyDescent="0.25">
      <c r="A458" s="226">
        <v>1652</v>
      </c>
      <c r="B458" s="226" t="s">
        <v>1990</v>
      </c>
      <c r="C458" s="226" t="s">
        <v>753</v>
      </c>
      <c r="D458" s="226" t="s">
        <v>753</v>
      </c>
      <c r="E458" s="226" t="s">
        <v>23</v>
      </c>
      <c r="F458" s="226" t="s">
        <v>74</v>
      </c>
      <c r="G458" s="226" t="s">
        <v>47</v>
      </c>
      <c r="H458" s="226" t="s">
        <v>963</v>
      </c>
      <c r="I458" s="226" t="s">
        <v>48</v>
      </c>
      <c r="J458" s="101" t="s">
        <v>2515</v>
      </c>
      <c r="K458" s="226" t="s">
        <v>1219</v>
      </c>
      <c r="L458" s="226" t="s">
        <v>754</v>
      </c>
      <c r="M458" s="227">
        <v>24</v>
      </c>
      <c r="N458" s="226" t="s">
        <v>2408</v>
      </c>
      <c r="O458" s="229">
        <v>6</v>
      </c>
      <c r="P458" s="225">
        <v>44439</v>
      </c>
      <c r="Q458" s="226"/>
      <c r="R458" s="225">
        <v>43512</v>
      </c>
      <c r="S458" s="226" t="s">
        <v>53</v>
      </c>
      <c r="T458" s="226" t="s">
        <v>211</v>
      </c>
      <c r="U458" s="8" t="s">
        <v>620</v>
      </c>
    </row>
    <row r="459" spans="1:21" s="8" customFormat="1" ht="9.75" customHeight="1" x14ac:dyDescent="0.25">
      <c r="A459" s="226">
        <v>1926</v>
      </c>
      <c r="B459" s="226" t="s">
        <v>1896</v>
      </c>
      <c r="C459" s="226" t="s">
        <v>282</v>
      </c>
      <c r="D459" s="226" t="s">
        <v>32</v>
      </c>
      <c r="E459" s="226" t="s">
        <v>23</v>
      </c>
      <c r="F459" s="226" t="s">
        <v>23</v>
      </c>
      <c r="G459" s="226" t="s">
        <v>47</v>
      </c>
      <c r="H459" s="226" t="s">
        <v>961</v>
      </c>
      <c r="I459" s="226" t="s">
        <v>44</v>
      </c>
      <c r="J459" s="101" t="s">
        <v>2515</v>
      </c>
      <c r="K459" s="226" t="s">
        <v>1219</v>
      </c>
      <c r="L459" s="226" t="s">
        <v>1897</v>
      </c>
      <c r="M459" s="227">
        <v>0</v>
      </c>
      <c r="N459" s="226" t="s">
        <v>2408</v>
      </c>
      <c r="O459" s="229">
        <v>5</v>
      </c>
      <c r="P459" s="225">
        <v>44439</v>
      </c>
      <c r="Q459" s="225"/>
      <c r="R459" s="226">
        <v>43411</v>
      </c>
      <c r="S459" s="226" t="s">
        <v>53</v>
      </c>
      <c r="T459" s="226" t="s">
        <v>211</v>
      </c>
      <c r="U459" s="8" t="s">
        <v>620</v>
      </c>
    </row>
    <row r="460" spans="1:21" s="8" customFormat="1" ht="9.75" customHeight="1" x14ac:dyDescent="0.25">
      <c r="A460" s="226">
        <v>1226</v>
      </c>
      <c r="B460" s="226" t="s">
        <v>1116</v>
      </c>
      <c r="C460" s="226" t="s">
        <v>655</v>
      </c>
      <c r="D460" s="226" t="s">
        <v>655</v>
      </c>
      <c r="E460" s="226" t="s">
        <v>26</v>
      </c>
      <c r="F460" s="226" t="s">
        <v>26</v>
      </c>
      <c r="G460" s="226" t="s">
        <v>47</v>
      </c>
      <c r="H460" s="226" t="s">
        <v>962</v>
      </c>
      <c r="I460" s="226" t="s">
        <v>48</v>
      </c>
      <c r="J460" s="101" t="s">
        <v>2515</v>
      </c>
      <c r="K460" s="226" t="s">
        <v>1219</v>
      </c>
      <c r="L460" s="226" t="s">
        <v>656</v>
      </c>
      <c r="M460" s="227">
        <v>6</v>
      </c>
      <c r="N460" s="226" t="s">
        <v>2408</v>
      </c>
      <c r="O460" s="229">
        <v>5</v>
      </c>
      <c r="P460" s="225">
        <v>44439</v>
      </c>
      <c r="Q460" s="225"/>
      <c r="R460" s="226"/>
      <c r="S460" s="226" t="s">
        <v>1222</v>
      </c>
      <c r="T460" s="226" t="s">
        <v>1225</v>
      </c>
      <c r="U460" s="8" t="s">
        <v>2268</v>
      </c>
    </row>
    <row r="461" spans="1:21" s="8" customFormat="1" ht="9.75" customHeight="1" x14ac:dyDescent="0.25">
      <c r="A461" s="226">
        <v>13</v>
      </c>
      <c r="B461" s="226" t="s">
        <v>452</v>
      </c>
      <c r="C461" s="226" t="s">
        <v>453</v>
      </c>
      <c r="D461" s="226" t="s">
        <v>453</v>
      </c>
      <c r="E461" s="226" t="s">
        <v>9</v>
      </c>
      <c r="F461" s="226" t="s">
        <v>61</v>
      </c>
      <c r="G461" s="226" t="s">
        <v>47</v>
      </c>
      <c r="H461" s="226" t="s">
        <v>960</v>
      </c>
      <c r="I461" s="226" t="s">
        <v>44</v>
      </c>
      <c r="J461" s="101" t="s">
        <v>2515</v>
      </c>
      <c r="K461" s="226" t="s">
        <v>1219</v>
      </c>
      <c r="L461" s="226" t="s">
        <v>454</v>
      </c>
      <c r="M461" s="227">
        <v>26</v>
      </c>
      <c r="N461" s="226" t="s">
        <v>1800</v>
      </c>
      <c r="O461" s="229">
        <v>75</v>
      </c>
      <c r="P461" s="225">
        <v>44455</v>
      </c>
      <c r="Q461" s="226"/>
      <c r="R461" s="225">
        <v>42313</v>
      </c>
      <c r="S461" s="226" t="s">
        <v>53</v>
      </c>
      <c r="T461" s="226" t="s">
        <v>137</v>
      </c>
      <c r="U461" s="8" t="s">
        <v>2068</v>
      </c>
    </row>
    <row r="462" spans="1:21" s="8" customFormat="1" ht="9.75" customHeight="1" x14ac:dyDescent="0.25">
      <c r="A462" s="226">
        <v>1897</v>
      </c>
      <c r="B462" s="226" t="s">
        <v>1044</v>
      </c>
      <c r="C462" s="226" t="s">
        <v>151</v>
      </c>
      <c r="D462" s="226" t="s">
        <v>1857</v>
      </c>
      <c r="E462" s="226" t="s">
        <v>6</v>
      </c>
      <c r="F462" s="226" t="s">
        <v>52</v>
      </c>
      <c r="G462" s="226" t="s">
        <v>43</v>
      </c>
      <c r="H462" s="226" t="s">
        <v>961</v>
      </c>
      <c r="I462" s="226" t="s">
        <v>44</v>
      </c>
      <c r="J462" s="101" t="s">
        <v>2515</v>
      </c>
      <c r="K462" s="226" t="s">
        <v>1219</v>
      </c>
      <c r="L462" s="226" t="s">
        <v>152</v>
      </c>
      <c r="M462" s="227">
        <v>4</v>
      </c>
      <c r="N462" s="226" t="s">
        <v>1800</v>
      </c>
      <c r="O462" s="229">
        <v>66</v>
      </c>
      <c r="P462" s="225">
        <v>44539</v>
      </c>
      <c r="Q462" s="225"/>
      <c r="R462" s="226">
        <v>42317</v>
      </c>
      <c r="S462" s="226" t="s">
        <v>53</v>
      </c>
      <c r="T462" s="226" t="s">
        <v>67</v>
      </c>
      <c r="U462" s="8" t="s">
        <v>32</v>
      </c>
    </row>
    <row r="463" spans="1:21" s="8" customFormat="1" ht="9.75" customHeight="1" x14ac:dyDescent="0.25">
      <c r="A463" s="226">
        <v>508</v>
      </c>
      <c r="B463" s="226" t="s">
        <v>495</v>
      </c>
      <c r="C463" s="226" t="s">
        <v>496</v>
      </c>
      <c r="D463" s="226" t="s">
        <v>1859</v>
      </c>
      <c r="E463" s="226" t="s">
        <v>6</v>
      </c>
      <c r="F463" s="226" t="s">
        <v>52</v>
      </c>
      <c r="G463" s="226" t="s">
        <v>43</v>
      </c>
      <c r="H463" s="226" t="s">
        <v>961</v>
      </c>
      <c r="I463" s="226" t="s">
        <v>44</v>
      </c>
      <c r="J463" s="101" t="s">
        <v>2515</v>
      </c>
      <c r="K463" s="226" t="s">
        <v>1219</v>
      </c>
      <c r="L463" s="226" t="s">
        <v>497</v>
      </c>
      <c r="M463" s="227">
        <v>3</v>
      </c>
      <c r="N463" s="226" t="s">
        <v>1800</v>
      </c>
      <c r="O463" s="229">
        <v>15</v>
      </c>
      <c r="P463" s="225">
        <v>44543</v>
      </c>
      <c r="Q463" s="225"/>
      <c r="R463" s="226">
        <v>42537</v>
      </c>
      <c r="S463" s="226" t="s">
        <v>53</v>
      </c>
      <c r="T463" s="226" t="s">
        <v>137</v>
      </c>
      <c r="U463" s="8" t="s">
        <v>620</v>
      </c>
    </row>
    <row r="464" spans="1:21" s="8" customFormat="1" ht="9.75" customHeight="1" x14ac:dyDescent="0.25">
      <c r="A464" s="226">
        <v>578</v>
      </c>
      <c r="B464" s="226" t="s">
        <v>516</v>
      </c>
      <c r="C464" s="226" t="s">
        <v>517</v>
      </c>
      <c r="D464" s="226" t="s">
        <v>517</v>
      </c>
      <c r="E464" s="226" t="s">
        <v>8</v>
      </c>
      <c r="F464" s="226" t="s">
        <v>8</v>
      </c>
      <c r="G464" s="226" t="s">
        <v>43</v>
      </c>
      <c r="H464" s="226" t="s">
        <v>961</v>
      </c>
      <c r="I464" s="226" t="s">
        <v>44</v>
      </c>
      <c r="J464" s="101" t="s">
        <v>2515</v>
      </c>
      <c r="K464" s="226" t="s">
        <v>1219</v>
      </c>
      <c r="L464" s="226" t="s">
        <v>518</v>
      </c>
      <c r="M464" s="227">
        <v>3</v>
      </c>
      <c r="N464" s="226" t="s">
        <v>1800</v>
      </c>
      <c r="O464" s="229">
        <v>10</v>
      </c>
      <c r="P464" s="225">
        <v>44544</v>
      </c>
      <c r="Q464" s="225"/>
      <c r="R464" s="226">
        <v>41893</v>
      </c>
      <c r="S464" s="226" t="s">
        <v>53</v>
      </c>
      <c r="T464" s="226" t="s">
        <v>96</v>
      </c>
      <c r="U464" s="8" t="s">
        <v>32</v>
      </c>
    </row>
    <row r="465" spans="1:21" s="8" customFormat="1" ht="9.75" customHeight="1" x14ac:dyDescent="0.25">
      <c r="A465" s="101">
        <v>1575</v>
      </c>
      <c r="B465" s="101" t="s">
        <v>1172</v>
      </c>
      <c r="C465" s="101" t="s">
        <v>6</v>
      </c>
      <c r="D465" s="101" t="s">
        <v>6</v>
      </c>
      <c r="E465" s="101" t="s">
        <v>6</v>
      </c>
      <c r="F465" s="101" t="s">
        <v>6</v>
      </c>
      <c r="G465" s="101" t="s">
        <v>47</v>
      </c>
      <c r="H465" s="101" t="s">
        <v>961</v>
      </c>
      <c r="I465" s="101" t="s">
        <v>826</v>
      </c>
      <c r="J465" s="101"/>
      <c r="K465" s="101" t="s">
        <v>1219</v>
      </c>
      <c r="L465" s="101" t="s">
        <v>869</v>
      </c>
      <c r="M465" s="101">
        <v>10</v>
      </c>
      <c r="N465" s="102" t="s">
        <v>1800</v>
      </c>
      <c r="O465" s="172">
        <v>3</v>
      </c>
      <c r="P465" s="103">
        <v>44544</v>
      </c>
      <c r="Q465" s="103"/>
      <c r="R465" s="103">
        <v>43640</v>
      </c>
      <c r="S465" s="101" t="s">
        <v>53</v>
      </c>
      <c r="T465" s="101" t="s">
        <v>67</v>
      </c>
      <c r="U465" s="8" t="s">
        <v>2308</v>
      </c>
    </row>
    <row r="466" spans="1:21" s="8" customFormat="1" ht="9.75" customHeight="1" x14ac:dyDescent="0.25">
      <c r="A466" s="226">
        <v>163</v>
      </c>
      <c r="B466" s="226" t="s">
        <v>142</v>
      </c>
      <c r="C466" s="226" t="s">
        <v>143</v>
      </c>
      <c r="D466" s="226" t="s">
        <v>32</v>
      </c>
      <c r="E466" s="226" t="s">
        <v>16</v>
      </c>
      <c r="F466" s="226" t="s">
        <v>55</v>
      </c>
      <c r="G466" s="226" t="s">
        <v>47</v>
      </c>
      <c r="H466" s="226" t="s">
        <v>960</v>
      </c>
      <c r="I466" s="226" t="s">
        <v>48</v>
      </c>
      <c r="J466" s="101" t="s">
        <v>2515</v>
      </c>
      <c r="K466" s="226" t="s">
        <v>1219</v>
      </c>
      <c r="L466" s="226" t="s">
        <v>144</v>
      </c>
      <c r="M466" s="227">
        <v>28</v>
      </c>
      <c r="N466" s="226" t="s">
        <v>1798</v>
      </c>
      <c r="O466" s="229">
        <v>75</v>
      </c>
      <c r="P466" s="225">
        <v>44545</v>
      </c>
      <c r="Q466" s="225"/>
      <c r="R466" s="226">
        <v>42912</v>
      </c>
      <c r="S466" s="226" t="s">
        <v>53</v>
      </c>
      <c r="T466" s="226" t="s">
        <v>137</v>
      </c>
      <c r="U466" s="8" t="s">
        <v>32</v>
      </c>
    </row>
    <row r="467" spans="1:21" s="8" customFormat="1" ht="9.75" customHeight="1" x14ac:dyDescent="0.25">
      <c r="A467" s="226">
        <v>1051</v>
      </c>
      <c r="B467" s="226" t="s">
        <v>1016</v>
      </c>
      <c r="C467" s="226" t="s">
        <v>359</v>
      </c>
      <c r="D467" s="226" t="s">
        <v>32</v>
      </c>
      <c r="E467" s="226" t="s">
        <v>16</v>
      </c>
      <c r="F467" s="226" t="s">
        <v>55</v>
      </c>
      <c r="G467" s="226" t="s">
        <v>47</v>
      </c>
      <c r="H467" s="226" t="s">
        <v>962</v>
      </c>
      <c r="I467" s="226" t="s">
        <v>44</v>
      </c>
      <c r="J467" s="101" t="s">
        <v>2515</v>
      </c>
      <c r="K467" s="226" t="s">
        <v>1219</v>
      </c>
      <c r="L467" s="226" t="s">
        <v>360</v>
      </c>
      <c r="M467" s="227">
        <v>18</v>
      </c>
      <c r="N467" s="226" t="s">
        <v>1798</v>
      </c>
      <c r="O467" s="229">
        <v>10</v>
      </c>
      <c r="P467" s="225">
        <v>44545</v>
      </c>
      <c r="Q467" s="226"/>
      <c r="R467" s="226">
        <v>42173</v>
      </c>
      <c r="S467" s="226" t="s">
        <v>53</v>
      </c>
      <c r="T467" s="226" t="s">
        <v>113</v>
      </c>
      <c r="U467" s="8" t="s">
        <v>620</v>
      </c>
    </row>
    <row r="468" spans="1:21" s="8" customFormat="1" ht="9.75" customHeight="1" x14ac:dyDescent="0.25">
      <c r="A468" s="226">
        <v>1947</v>
      </c>
      <c r="B468" s="226" t="s">
        <v>32</v>
      </c>
      <c r="C468" s="226" t="s">
        <v>2075</v>
      </c>
      <c r="D468" s="226" t="s">
        <v>32</v>
      </c>
      <c r="E468" s="226" t="s">
        <v>16</v>
      </c>
      <c r="F468" s="226" t="s">
        <v>55</v>
      </c>
      <c r="G468" s="226" t="s">
        <v>43</v>
      </c>
      <c r="H468" s="226" t="s">
        <v>963</v>
      </c>
      <c r="I468" s="226" t="s">
        <v>44</v>
      </c>
      <c r="J468" s="101" t="s">
        <v>2515</v>
      </c>
      <c r="K468" s="226" t="s">
        <v>1219</v>
      </c>
      <c r="L468" s="226" t="s">
        <v>2015</v>
      </c>
      <c r="M468" s="227">
        <v>0</v>
      </c>
      <c r="N468" s="226" t="s">
        <v>1798</v>
      </c>
      <c r="O468" s="229">
        <v>5</v>
      </c>
      <c r="P468" s="225">
        <v>44545</v>
      </c>
      <c r="Q468" s="226"/>
      <c r="R468" s="226">
        <v>43726</v>
      </c>
      <c r="S468" s="226" t="s">
        <v>53</v>
      </c>
      <c r="T468" s="226" t="s">
        <v>113</v>
      </c>
      <c r="U468" s="8" t="s">
        <v>2483</v>
      </c>
    </row>
    <row r="469" spans="1:21" s="8" customFormat="1" ht="9.75" customHeight="1" x14ac:dyDescent="0.25">
      <c r="A469" s="226">
        <v>1054</v>
      </c>
      <c r="B469" s="226" t="s">
        <v>1872</v>
      </c>
      <c r="C469" s="226" t="s">
        <v>1244</v>
      </c>
      <c r="D469" s="226" t="s">
        <v>32</v>
      </c>
      <c r="E469" s="226" t="s">
        <v>1211</v>
      </c>
      <c r="F469" s="226" t="s">
        <v>1245</v>
      </c>
      <c r="G469" s="226" t="s">
        <v>47</v>
      </c>
      <c r="H469" s="226" t="s">
        <v>962</v>
      </c>
      <c r="I469" s="226" t="s">
        <v>44</v>
      </c>
      <c r="J469" s="101" t="s">
        <v>2515</v>
      </c>
      <c r="K469" s="226" t="s">
        <v>1228</v>
      </c>
      <c r="L469" s="226" t="s">
        <v>1246</v>
      </c>
      <c r="M469" s="227">
        <v>4</v>
      </c>
      <c r="N469" s="226" t="s">
        <v>1800</v>
      </c>
      <c r="O469" s="229">
        <v>50</v>
      </c>
      <c r="P469" s="225">
        <v>44545</v>
      </c>
      <c r="Q469" s="226"/>
      <c r="R469" s="225">
        <v>43451</v>
      </c>
      <c r="S469" s="226" t="s">
        <v>53</v>
      </c>
      <c r="T469" s="226" t="s">
        <v>67</v>
      </c>
      <c r="U469" s="8" t="s">
        <v>620</v>
      </c>
    </row>
    <row r="470" spans="1:21" s="8" customFormat="1" ht="9.75" customHeight="1" x14ac:dyDescent="0.25">
      <c r="A470" s="226">
        <v>8</v>
      </c>
      <c r="B470" s="226" t="s">
        <v>343</v>
      </c>
      <c r="C470" s="226" t="s">
        <v>129</v>
      </c>
      <c r="D470" s="226" t="s">
        <v>129</v>
      </c>
      <c r="E470" s="226" t="s">
        <v>8</v>
      </c>
      <c r="F470" s="226" t="s">
        <v>172</v>
      </c>
      <c r="G470" s="226" t="s">
        <v>47</v>
      </c>
      <c r="H470" s="226" t="s">
        <v>960</v>
      </c>
      <c r="I470" s="226" t="s">
        <v>44</v>
      </c>
      <c r="J470" s="101" t="s">
        <v>2515</v>
      </c>
      <c r="K470" s="226" t="s">
        <v>1219</v>
      </c>
      <c r="L470" s="226" t="s">
        <v>344</v>
      </c>
      <c r="M470" s="227">
        <v>26</v>
      </c>
      <c r="N470" s="226" t="s">
        <v>1800</v>
      </c>
      <c r="O470" s="229">
        <v>70</v>
      </c>
      <c r="P470" s="225">
        <v>44545</v>
      </c>
      <c r="Q470" s="226"/>
      <c r="R470" s="225">
        <v>42334</v>
      </c>
      <c r="S470" s="226" t="s">
        <v>53</v>
      </c>
      <c r="T470" s="226" t="s">
        <v>67</v>
      </c>
      <c r="U470" s="8" t="s">
        <v>2484</v>
      </c>
    </row>
    <row r="471" spans="1:21" s="8" customFormat="1" ht="9.75" customHeight="1" x14ac:dyDescent="0.25">
      <c r="A471" s="226">
        <v>1320</v>
      </c>
      <c r="B471" s="226" t="s">
        <v>2139</v>
      </c>
      <c r="C471" s="226" t="s">
        <v>1464</v>
      </c>
      <c r="D471" s="226" t="s">
        <v>32</v>
      </c>
      <c r="E471" s="226" t="s">
        <v>17</v>
      </c>
      <c r="F471" s="226" t="s">
        <v>1459</v>
      </c>
      <c r="G471" s="226" t="s">
        <v>47</v>
      </c>
      <c r="H471" s="226" t="s">
        <v>962</v>
      </c>
      <c r="I471" s="226" t="s">
        <v>44</v>
      </c>
      <c r="J471" s="101" t="s">
        <v>2515</v>
      </c>
      <c r="K471" s="226" t="s">
        <v>1228</v>
      </c>
      <c r="L471" s="226" t="s">
        <v>1465</v>
      </c>
      <c r="M471" s="227">
        <v>24</v>
      </c>
      <c r="N471" s="226" t="s">
        <v>1798</v>
      </c>
      <c r="O471" s="229">
        <v>15</v>
      </c>
      <c r="P471" s="225">
        <v>44545</v>
      </c>
      <c r="Q471" s="226"/>
      <c r="R471" s="225">
        <v>43655</v>
      </c>
      <c r="S471" s="226" t="s">
        <v>53</v>
      </c>
      <c r="T471" s="226" t="s">
        <v>317</v>
      </c>
      <c r="U471" s="8" t="s">
        <v>2485</v>
      </c>
    </row>
    <row r="472" spans="1:21" s="8" customFormat="1" ht="9.75" customHeight="1" x14ac:dyDescent="0.25">
      <c r="A472" s="226">
        <v>1773</v>
      </c>
      <c r="B472" s="226" t="s">
        <v>1850</v>
      </c>
      <c r="C472" s="226" t="s">
        <v>1475</v>
      </c>
      <c r="D472" s="226" t="s">
        <v>32</v>
      </c>
      <c r="E472" s="226" t="s">
        <v>17</v>
      </c>
      <c r="F472" s="226" t="s">
        <v>1459</v>
      </c>
      <c r="G472" s="226" t="s">
        <v>47</v>
      </c>
      <c r="H472" s="226" t="s">
        <v>963</v>
      </c>
      <c r="I472" s="226" t="s">
        <v>44</v>
      </c>
      <c r="J472" s="101" t="s">
        <v>2515</v>
      </c>
      <c r="K472" s="226" t="s">
        <v>1228</v>
      </c>
      <c r="L472" s="226" t="s">
        <v>1476</v>
      </c>
      <c r="M472" s="227">
        <v>20</v>
      </c>
      <c r="N472" s="226" t="s">
        <v>1798</v>
      </c>
      <c r="O472" s="229">
        <v>5</v>
      </c>
      <c r="P472" s="225">
        <v>44545</v>
      </c>
      <c r="Q472" s="226"/>
      <c r="R472" s="225">
        <v>43363</v>
      </c>
      <c r="S472" s="226" t="s">
        <v>53</v>
      </c>
      <c r="T472" s="226" t="s">
        <v>96</v>
      </c>
      <c r="U472" s="8" t="s">
        <v>1672</v>
      </c>
    </row>
    <row r="473" spans="1:21" s="8" customFormat="1" ht="9.75" customHeight="1" x14ac:dyDescent="0.25">
      <c r="A473" s="226">
        <v>1658</v>
      </c>
      <c r="B473" s="226" t="s">
        <v>32</v>
      </c>
      <c r="C473" s="226" t="s">
        <v>2100</v>
      </c>
      <c r="D473" s="226" t="s">
        <v>32</v>
      </c>
      <c r="E473" s="226" t="s">
        <v>17</v>
      </c>
      <c r="F473" s="226" t="s">
        <v>1459</v>
      </c>
      <c r="G473" s="226" t="s">
        <v>47</v>
      </c>
      <c r="H473" s="226" t="s">
        <v>963</v>
      </c>
      <c r="I473" s="226" t="s">
        <v>44</v>
      </c>
      <c r="J473" s="101" t="s">
        <v>2515</v>
      </c>
      <c r="K473" s="226" t="s">
        <v>1219</v>
      </c>
      <c r="L473" s="226" t="s">
        <v>762</v>
      </c>
      <c r="M473" s="227">
        <v>24</v>
      </c>
      <c r="N473" s="226" t="s">
        <v>1798</v>
      </c>
      <c r="O473" s="229">
        <v>5</v>
      </c>
      <c r="P473" s="225">
        <v>44545</v>
      </c>
      <c r="Q473" s="226"/>
      <c r="R473" s="226">
        <v>44539</v>
      </c>
      <c r="S473" s="226" t="s">
        <v>53</v>
      </c>
      <c r="T473" s="226" t="s">
        <v>290</v>
      </c>
      <c r="U473" s="8" t="s">
        <v>2486</v>
      </c>
    </row>
    <row r="474" spans="1:21" s="8" customFormat="1" ht="9.75" customHeight="1" x14ac:dyDescent="0.25">
      <c r="A474" s="226">
        <v>1781</v>
      </c>
      <c r="B474" s="226" t="s">
        <v>32</v>
      </c>
      <c r="C474" s="226" t="s">
        <v>2101</v>
      </c>
      <c r="D474" s="226" t="s">
        <v>32</v>
      </c>
      <c r="E474" s="226" t="s">
        <v>17</v>
      </c>
      <c r="F474" s="226" t="s">
        <v>1459</v>
      </c>
      <c r="G474" s="226" t="s">
        <v>47</v>
      </c>
      <c r="H474" s="226" t="s">
        <v>963</v>
      </c>
      <c r="I474" s="226" t="s">
        <v>48</v>
      </c>
      <c r="J474" s="101" t="s">
        <v>2515</v>
      </c>
      <c r="K474" s="226" t="s">
        <v>1228</v>
      </c>
      <c r="L474" s="226" t="s">
        <v>1485</v>
      </c>
      <c r="M474" s="227">
        <v>24</v>
      </c>
      <c r="N474" s="226" t="s">
        <v>1798</v>
      </c>
      <c r="O474" s="229">
        <v>5</v>
      </c>
      <c r="P474" s="225">
        <v>44545</v>
      </c>
      <c r="Q474" s="226"/>
      <c r="R474" s="226">
        <v>43782</v>
      </c>
      <c r="S474" s="226" t="s">
        <v>53</v>
      </c>
      <c r="T474" s="226" t="s">
        <v>290</v>
      </c>
      <c r="U474" s="8" t="s">
        <v>2487</v>
      </c>
    </row>
    <row r="475" spans="1:21" s="8" customFormat="1" ht="9.75" customHeight="1" x14ac:dyDescent="0.25">
      <c r="A475" s="226">
        <v>1785</v>
      </c>
      <c r="B475" s="226" t="s">
        <v>1936</v>
      </c>
      <c r="C475" s="226" t="s">
        <v>1493</v>
      </c>
      <c r="D475" s="226" t="s">
        <v>32</v>
      </c>
      <c r="E475" s="226" t="s">
        <v>17</v>
      </c>
      <c r="F475" s="226" t="s">
        <v>1494</v>
      </c>
      <c r="G475" s="226" t="s">
        <v>47</v>
      </c>
      <c r="H475" s="226" t="s">
        <v>963</v>
      </c>
      <c r="I475" s="226" t="s">
        <v>44</v>
      </c>
      <c r="J475" s="101" t="s">
        <v>2515</v>
      </c>
      <c r="K475" s="226" t="s">
        <v>1228</v>
      </c>
      <c r="L475" s="226" t="s">
        <v>1495</v>
      </c>
      <c r="M475" s="227">
        <v>18</v>
      </c>
      <c r="N475" s="226" t="s">
        <v>1798</v>
      </c>
      <c r="O475" s="229">
        <v>5</v>
      </c>
      <c r="P475" s="225">
        <v>44545</v>
      </c>
      <c r="Q475" s="226"/>
      <c r="R475" s="225">
        <v>42954</v>
      </c>
      <c r="S475" s="226" t="s">
        <v>53</v>
      </c>
      <c r="T475" s="226" t="s">
        <v>1220</v>
      </c>
      <c r="U475" s="8" t="s">
        <v>32</v>
      </c>
    </row>
    <row r="476" spans="1:21" s="8" customFormat="1" ht="9.75" customHeight="1" x14ac:dyDescent="0.25">
      <c r="A476" s="226">
        <v>332</v>
      </c>
      <c r="B476" s="226" t="s">
        <v>1501</v>
      </c>
      <c r="C476" s="226" t="s">
        <v>1502</v>
      </c>
      <c r="D476" s="226" t="s">
        <v>32</v>
      </c>
      <c r="E476" s="226" t="s">
        <v>17</v>
      </c>
      <c r="F476" s="226" t="s">
        <v>1503</v>
      </c>
      <c r="G476" s="226" t="s">
        <v>47</v>
      </c>
      <c r="H476" s="226" t="s">
        <v>960</v>
      </c>
      <c r="I476" s="226" t="s">
        <v>44</v>
      </c>
      <c r="J476" s="101" t="s">
        <v>2515</v>
      </c>
      <c r="K476" s="226" t="s">
        <v>1228</v>
      </c>
      <c r="L476" s="226" t="s">
        <v>1504</v>
      </c>
      <c r="M476" s="227">
        <v>24</v>
      </c>
      <c r="N476" s="226" t="s">
        <v>1798</v>
      </c>
      <c r="O476" s="229">
        <v>20</v>
      </c>
      <c r="P476" s="225">
        <v>44545</v>
      </c>
      <c r="Q476" s="226"/>
      <c r="R476" s="226">
        <v>42837</v>
      </c>
      <c r="S476" s="226" t="s">
        <v>53</v>
      </c>
      <c r="T476" s="226" t="s">
        <v>137</v>
      </c>
      <c r="U476" s="8" t="s">
        <v>32</v>
      </c>
    </row>
    <row r="477" spans="1:21" s="8" customFormat="1" ht="9.75" customHeight="1" x14ac:dyDescent="0.25">
      <c r="A477" s="226">
        <v>1792</v>
      </c>
      <c r="B477" s="226" t="s">
        <v>32</v>
      </c>
      <c r="C477" s="226" t="s">
        <v>1509</v>
      </c>
      <c r="D477" s="226" t="s">
        <v>32</v>
      </c>
      <c r="E477" s="226" t="s">
        <v>17</v>
      </c>
      <c r="F477" s="226" t="s">
        <v>1503</v>
      </c>
      <c r="G477" s="226" t="s">
        <v>47</v>
      </c>
      <c r="H477" s="226" t="s">
        <v>963</v>
      </c>
      <c r="I477" s="226" t="s">
        <v>44</v>
      </c>
      <c r="J477" s="101" t="s">
        <v>2515</v>
      </c>
      <c r="K477" s="226" t="s">
        <v>1228</v>
      </c>
      <c r="L477" s="226" t="s">
        <v>1510</v>
      </c>
      <c r="M477" s="227">
        <v>24</v>
      </c>
      <c r="N477" s="226" t="s">
        <v>1798</v>
      </c>
      <c r="O477" s="229">
        <v>5</v>
      </c>
      <c r="P477" s="225">
        <v>44545</v>
      </c>
      <c r="Q477" s="226"/>
      <c r="R477" s="225">
        <v>43271</v>
      </c>
      <c r="S477" s="226" t="s">
        <v>53</v>
      </c>
      <c r="T477" s="226" t="s">
        <v>211</v>
      </c>
      <c r="U477" s="8" t="s">
        <v>2488</v>
      </c>
    </row>
    <row r="478" spans="1:21" s="8" customFormat="1" ht="9.75" customHeight="1" x14ac:dyDescent="0.25">
      <c r="A478" s="226">
        <v>1823</v>
      </c>
      <c r="B478" s="226" t="s">
        <v>1962</v>
      </c>
      <c r="C478" s="226" t="s">
        <v>1534</v>
      </c>
      <c r="D478" s="226" t="s">
        <v>32</v>
      </c>
      <c r="E478" s="226" t="s">
        <v>17</v>
      </c>
      <c r="F478" s="226" t="s">
        <v>1503</v>
      </c>
      <c r="G478" s="226" t="s">
        <v>47</v>
      </c>
      <c r="H478" s="226" t="s">
        <v>963</v>
      </c>
      <c r="I478" s="226" t="s">
        <v>63</v>
      </c>
      <c r="J478" s="101" t="s">
        <v>2515</v>
      </c>
      <c r="K478" s="226" t="s">
        <v>1228</v>
      </c>
      <c r="L478" s="226" t="s">
        <v>1535</v>
      </c>
      <c r="M478" s="227">
        <v>24</v>
      </c>
      <c r="N478" s="226" t="s">
        <v>1798</v>
      </c>
      <c r="O478" s="229">
        <v>5</v>
      </c>
      <c r="P478" s="225">
        <v>44545</v>
      </c>
      <c r="Q478" s="226"/>
      <c r="R478" s="225">
        <v>43714</v>
      </c>
      <c r="S478" s="226" t="s">
        <v>53</v>
      </c>
      <c r="T478" s="226" t="s">
        <v>290</v>
      </c>
      <c r="U478" s="8" t="s">
        <v>2489</v>
      </c>
    </row>
    <row r="479" spans="1:21" s="8" customFormat="1" ht="9.75" customHeight="1" x14ac:dyDescent="0.25">
      <c r="A479" s="226">
        <v>1913</v>
      </c>
      <c r="B479" s="226" t="s">
        <v>1536</v>
      </c>
      <c r="C479" s="226" t="s">
        <v>1537</v>
      </c>
      <c r="D479" s="226" t="s">
        <v>32</v>
      </c>
      <c r="E479" s="226" t="s">
        <v>17</v>
      </c>
      <c r="F479" s="226" t="s">
        <v>59</v>
      </c>
      <c r="G479" s="226" t="s">
        <v>47</v>
      </c>
      <c r="H479" s="226" t="s">
        <v>960</v>
      </c>
      <c r="I479" s="226" t="s">
        <v>44</v>
      </c>
      <c r="J479" s="101" t="s">
        <v>2515</v>
      </c>
      <c r="K479" s="226" t="s">
        <v>1228</v>
      </c>
      <c r="L479" s="226" t="s">
        <v>1538</v>
      </c>
      <c r="M479" s="227">
        <v>0</v>
      </c>
      <c r="N479" s="226" t="s">
        <v>1798</v>
      </c>
      <c r="O479" s="229">
        <v>15</v>
      </c>
      <c r="P479" s="225">
        <v>44545</v>
      </c>
      <c r="Q479" s="226"/>
      <c r="R479" s="225">
        <v>43418</v>
      </c>
      <c r="S479" s="226" t="s">
        <v>49</v>
      </c>
      <c r="T479" s="226" t="s">
        <v>2334</v>
      </c>
      <c r="U479" s="8" t="s">
        <v>2398</v>
      </c>
    </row>
    <row r="480" spans="1:21" s="8" customFormat="1" ht="9.75" customHeight="1" x14ac:dyDescent="0.25">
      <c r="A480" s="226">
        <v>1357</v>
      </c>
      <c r="B480" s="226" t="s">
        <v>2263</v>
      </c>
      <c r="C480" s="226" t="s">
        <v>1540</v>
      </c>
      <c r="D480" s="226" t="s">
        <v>32</v>
      </c>
      <c r="E480" s="226" t="s">
        <v>17</v>
      </c>
      <c r="F480" s="226" t="s">
        <v>59</v>
      </c>
      <c r="G480" s="226" t="s">
        <v>47</v>
      </c>
      <c r="H480" s="226" t="s">
        <v>962</v>
      </c>
      <c r="I480" s="226" t="s">
        <v>44</v>
      </c>
      <c r="J480" s="101" t="s">
        <v>2515</v>
      </c>
      <c r="K480" s="226" t="s">
        <v>1228</v>
      </c>
      <c r="L480" s="226" t="s">
        <v>1541</v>
      </c>
      <c r="M480" s="227">
        <v>9</v>
      </c>
      <c r="N480" s="226" t="s">
        <v>1798</v>
      </c>
      <c r="O480" s="229">
        <v>45</v>
      </c>
      <c r="P480" s="225">
        <v>44545</v>
      </c>
      <c r="Q480" s="226"/>
      <c r="R480" s="225">
        <v>43678</v>
      </c>
      <c r="S480" s="226" t="s">
        <v>53</v>
      </c>
      <c r="T480" s="226" t="s">
        <v>50</v>
      </c>
      <c r="U480" s="8" t="s">
        <v>2490</v>
      </c>
    </row>
    <row r="481" spans="1:21" s="8" customFormat="1" ht="9.75" customHeight="1" x14ac:dyDescent="0.25">
      <c r="A481" s="226">
        <v>1367</v>
      </c>
      <c r="B481" s="226" t="s">
        <v>977</v>
      </c>
      <c r="C481" s="226" t="s">
        <v>594</v>
      </c>
      <c r="D481" s="226" t="s">
        <v>594</v>
      </c>
      <c r="E481" s="226" t="s">
        <v>17</v>
      </c>
      <c r="F481" s="226" t="s">
        <v>59</v>
      </c>
      <c r="G481" s="226" t="s">
        <v>47</v>
      </c>
      <c r="H481" s="226" t="s">
        <v>962</v>
      </c>
      <c r="I481" s="226" t="s">
        <v>44</v>
      </c>
      <c r="J481" s="101" t="s">
        <v>2515</v>
      </c>
      <c r="K481" s="226" t="s">
        <v>1219</v>
      </c>
      <c r="L481" s="226" t="s">
        <v>595</v>
      </c>
      <c r="M481" s="227">
        <v>24</v>
      </c>
      <c r="N481" s="226" t="s">
        <v>1798</v>
      </c>
      <c r="O481" s="229">
        <v>5</v>
      </c>
      <c r="P481" s="225">
        <v>44545</v>
      </c>
      <c r="Q481" s="226"/>
      <c r="R481" s="225">
        <v>41892</v>
      </c>
      <c r="S481" s="226" t="s">
        <v>53</v>
      </c>
      <c r="T481" s="226" t="s">
        <v>211</v>
      </c>
      <c r="U481" s="8" t="s">
        <v>2033</v>
      </c>
    </row>
    <row r="482" spans="1:21" s="8" customFormat="1" ht="9.75" customHeight="1" x14ac:dyDescent="0.25">
      <c r="A482" s="226">
        <v>1379</v>
      </c>
      <c r="B482" s="226" t="s">
        <v>979</v>
      </c>
      <c r="C482" s="226" t="s">
        <v>632</v>
      </c>
      <c r="D482" s="226" t="s">
        <v>32</v>
      </c>
      <c r="E482" s="226" t="s">
        <v>17</v>
      </c>
      <c r="F482" s="226" t="s">
        <v>59</v>
      </c>
      <c r="G482" s="226" t="s">
        <v>47</v>
      </c>
      <c r="H482" s="226" t="s">
        <v>962</v>
      </c>
      <c r="I482" s="226" t="s">
        <v>44</v>
      </c>
      <c r="J482" s="101" t="s">
        <v>2515</v>
      </c>
      <c r="K482" s="226" t="s">
        <v>1219</v>
      </c>
      <c r="L482" s="226" t="s">
        <v>633</v>
      </c>
      <c r="M482" s="227">
        <v>24</v>
      </c>
      <c r="N482" s="226" t="s">
        <v>1798</v>
      </c>
      <c r="O482" s="229">
        <v>5</v>
      </c>
      <c r="P482" s="225">
        <v>44545</v>
      </c>
      <c r="Q482" s="226"/>
      <c r="R482" s="226">
        <v>43692</v>
      </c>
      <c r="S482" s="226" t="s">
        <v>53</v>
      </c>
      <c r="T482" s="226" t="s">
        <v>1220</v>
      </c>
      <c r="U482" s="8" t="s">
        <v>2491</v>
      </c>
    </row>
    <row r="483" spans="1:21" s="8" customFormat="1" ht="9.75" customHeight="1" x14ac:dyDescent="0.25">
      <c r="A483" s="226">
        <v>1836</v>
      </c>
      <c r="B483" s="226" t="s">
        <v>32</v>
      </c>
      <c r="C483" s="226" t="s">
        <v>1998</v>
      </c>
      <c r="D483" s="226" t="s">
        <v>32</v>
      </c>
      <c r="E483" s="226" t="s">
        <v>17</v>
      </c>
      <c r="F483" s="226" t="s">
        <v>59</v>
      </c>
      <c r="G483" s="226" t="s">
        <v>47</v>
      </c>
      <c r="H483" s="226" t="s">
        <v>963</v>
      </c>
      <c r="I483" s="226" t="s">
        <v>44</v>
      </c>
      <c r="J483" s="101" t="s">
        <v>2515</v>
      </c>
      <c r="K483" s="226" t="s">
        <v>1228</v>
      </c>
      <c r="L483" s="226" t="s">
        <v>1999</v>
      </c>
      <c r="M483" s="227">
        <v>24</v>
      </c>
      <c r="N483" s="226" t="s">
        <v>1798</v>
      </c>
      <c r="O483" s="229">
        <v>20</v>
      </c>
      <c r="P483" s="225">
        <v>44545</v>
      </c>
      <c r="Q483" s="226"/>
      <c r="R483" s="225">
        <v>43293</v>
      </c>
      <c r="S483" s="226" t="s">
        <v>53</v>
      </c>
      <c r="T483" s="226" t="s">
        <v>2337</v>
      </c>
      <c r="U483" s="8" t="s">
        <v>32</v>
      </c>
    </row>
    <row r="484" spans="1:21" s="8" customFormat="1" ht="9.75" customHeight="1" x14ac:dyDescent="0.25">
      <c r="A484" s="226">
        <v>1841</v>
      </c>
      <c r="B484" s="226" t="s">
        <v>32</v>
      </c>
      <c r="C484" s="226" t="s">
        <v>1572</v>
      </c>
      <c r="D484" s="226" t="s">
        <v>32</v>
      </c>
      <c r="E484" s="226" t="s">
        <v>17</v>
      </c>
      <c r="F484" s="226" t="s">
        <v>59</v>
      </c>
      <c r="G484" s="226" t="s">
        <v>47</v>
      </c>
      <c r="H484" s="226" t="s">
        <v>963</v>
      </c>
      <c r="I484" s="226" t="s">
        <v>48</v>
      </c>
      <c r="J484" s="101" t="s">
        <v>2515</v>
      </c>
      <c r="K484" s="226" t="s">
        <v>1228</v>
      </c>
      <c r="L484" s="226" t="s">
        <v>1573</v>
      </c>
      <c r="M484" s="227">
        <v>24</v>
      </c>
      <c r="N484" s="226" t="s">
        <v>1798</v>
      </c>
      <c r="O484" s="229">
        <v>10</v>
      </c>
      <c r="P484" s="225">
        <v>44545</v>
      </c>
      <c r="Q484" s="226"/>
      <c r="R484" s="225">
        <v>43418</v>
      </c>
      <c r="S484" s="226" t="s">
        <v>53</v>
      </c>
      <c r="T484" s="226" t="s">
        <v>96</v>
      </c>
      <c r="U484" s="8" t="s">
        <v>32</v>
      </c>
    </row>
    <row r="485" spans="1:21" s="8" customFormat="1" ht="9.75" customHeight="1" x14ac:dyDescent="0.25">
      <c r="A485" s="226">
        <v>1845</v>
      </c>
      <c r="B485" s="226" t="s">
        <v>2018</v>
      </c>
      <c r="C485" s="226" t="s">
        <v>1580</v>
      </c>
      <c r="D485" s="226" t="s">
        <v>32</v>
      </c>
      <c r="E485" s="226" t="s">
        <v>17</v>
      </c>
      <c r="F485" s="226" t="s">
        <v>59</v>
      </c>
      <c r="G485" s="226" t="s">
        <v>47</v>
      </c>
      <c r="H485" s="226" t="s">
        <v>963</v>
      </c>
      <c r="I485" s="226" t="s">
        <v>48</v>
      </c>
      <c r="J485" s="101" t="s">
        <v>2515</v>
      </c>
      <c r="K485" s="226" t="s">
        <v>1228</v>
      </c>
      <c r="L485" s="226" t="s">
        <v>1581</v>
      </c>
      <c r="M485" s="227">
        <v>24</v>
      </c>
      <c r="N485" s="226" t="s">
        <v>1798</v>
      </c>
      <c r="O485" s="229">
        <v>5</v>
      </c>
      <c r="P485" s="225">
        <v>44545</v>
      </c>
      <c r="Q485" s="226"/>
      <c r="R485" s="225">
        <v>43391</v>
      </c>
      <c r="S485" s="226" t="s">
        <v>53</v>
      </c>
      <c r="T485" s="226" t="s">
        <v>96</v>
      </c>
      <c r="U485" s="8" t="s">
        <v>2492</v>
      </c>
    </row>
    <row r="486" spans="1:21" s="8" customFormat="1" ht="9.75" customHeight="1" x14ac:dyDescent="0.25">
      <c r="A486" s="226">
        <v>1846</v>
      </c>
      <c r="B486" s="226" t="s">
        <v>2265</v>
      </c>
      <c r="C486" s="226" t="s">
        <v>1582</v>
      </c>
      <c r="D486" s="226" t="s">
        <v>32</v>
      </c>
      <c r="E486" s="226" t="s">
        <v>17</v>
      </c>
      <c r="F486" s="226" t="s">
        <v>59</v>
      </c>
      <c r="G486" s="226" t="s">
        <v>47</v>
      </c>
      <c r="H486" s="226" t="s">
        <v>963</v>
      </c>
      <c r="I486" s="226" t="s">
        <v>48</v>
      </c>
      <c r="J486" s="101" t="s">
        <v>2515</v>
      </c>
      <c r="K486" s="226" t="s">
        <v>1228</v>
      </c>
      <c r="L486" s="226" t="s">
        <v>1583</v>
      </c>
      <c r="M486" s="227">
        <v>24</v>
      </c>
      <c r="N486" s="226" t="s">
        <v>1798</v>
      </c>
      <c r="O486" s="229">
        <v>5</v>
      </c>
      <c r="P486" s="225">
        <v>44545</v>
      </c>
      <c r="Q486" s="226"/>
      <c r="R486" s="225">
        <v>43664</v>
      </c>
      <c r="S486" s="226" t="s">
        <v>53</v>
      </c>
      <c r="T486" s="226" t="s">
        <v>50</v>
      </c>
      <c r="U486" s="8" t="s">
        <v>2380</v>
      </c>
    </row>
    <row r="487" spans="1:21" s="8" customFormat="1" ht="9.75" customHeight="1" x14ac:dyDescent="0.25">
      <c r="A487" s="226">
        <v>1853</v>
      </c>
      <c r="B487" s="226" t="s">
        <v>32</v>
      </c>
      <c r="C487" s="226" t="s">
        <v>1592</v>
      </c>
      <c r="D487" s="226" t="s">
        <v>32</v>
      </c>
      <c r="E487" s="226" t="s">
        <v>17</v>
      </c>
      <c r="F487" s="226" t="s">
        <v>59</v>
      </c>
      <c r="G487" s="226" t="s">
        <v>47</v>
      </c>
      <c r="H487" s="226" t="s">
        <v>963</v>
      </c>
      <c r="I487" s="226" t="s">
        <v>63</v>
      </c>
      <c r="J487" s="101" t="s">
        <v>2515</v>
      </c>
      <c r="K487" s="226" t="s">
        <v>1228</v>
      </c>
      <c r="L487" s="226" t="s">
        <v>1593</v>
      </c>
      <c r="M487" s="227">
        <v>24</v>
      </c>
      <c r="N487" s="226" t="s">
        <v>1798</v>
      </c>
      <c r="O487" s="229">
        <v>0</v>
      </c>
      <c r="P487" s="225">
        <v>44545</v>
      </c>
      <c r="Q487" s="226"/>
      <c r="R487" s="225">
        <v>43181</v>
      </c>
      <c r="S487" s="226" t="s">
        <v>53</v>
      </c>
      <c r="T487" s="226" t="s">
        <v>1220</v>
      </c>
      <c r="U487" s="8" t="s">
        <v>2493</v>
      </c>
    </row>
    <row r="488" spans="1:21" s="8" customFormat="1" ht="9.75" customHeight="1" x14ac:dyDescent="0.25">
      <c r="A488" s="226">
        <v>1952</v>
      </c>
      <c r="B488" s="226" t="s">
        <v>32</v>
      </c>
      <c r="C488" s="226" t="s">
        <v>2110</v>
      </c>
      <c r="D488" s="226" t="s">
        <v>32</v>
      </c>
      <c r="E488" s="226" t="s">
        <v>17</v>
      </c>
      <c r="F488" s="226" t="s">
        <v>59</v>
      </c>
      <c r="G488" s="226" t="s">
        <v>47</v>
      </c>
      <c r="H488" s="226" t="s">
        <v>963</v>
      </c>
      <c r="I488" s="226" t="s">
        <v>48</v>
      </c>
      <c r="J488" s="101" t="s">
        <v>2515</v>
      </c>
      <c r="K488" s="226" t="s">
        <v>1219</v>
      </c>
      <c r="L488" s="226" t="s">
        <v>1588</v>
      </c>
      <c r="M488" s="227">
        <v>0</v>
      </c>
      <c r="N488" s="226" t="s">
        <v>1798</v>
      </c>
      <c r="O488" s="229">
        <v>5</v>
      </c>
      <c r="P488" s="225">
        <v>44545</v>
      </c>
      <c r="Q488" s="226"/>
      <c r="R488" s="226"/>
      <c r="S488" s="226" t="s">
        <v>49</v>
      </c>
      <c r="T488" s="226" t="s">
        <v>2334</v>
      </c>
      <c r="U488" s="8" t="s">
        <v>1223</v>
      </c>
    </row>
    <row r="489" spans="1:21" s="8" customFormat="1" ht="9.75" customHeight="1" x14ac:dyDescent="0.25">
      <c r="A489" s="226">
        <v>674</v>
      </c>
      <c r="B489" s="226" t="s">
        <v>410</v>
      </c>
      <c r="C489" s="226" t="s">
        <v>411</v>
      </c>
      <c r="D489" s="226" t="s">
        <v>32</v>
      </c>
      <c r="E489" s="226" t="s">
        <v>17</v>
      </c>
      <c r="F489" s="226" t="s">
        <v>62</v>
      </c>
      <c r="G489" s="226" t="s">
        <v>47</v>
      </c>
      <c r="H489" s="226" t="s">
        <v>961</v>
      </c>
      <c r="I489" s="226" t="s">
        <v>44</v>
      </c>
      <c r="J489" s="101" t="s">
        <v>2515</v>
      </c>
      <c r="K489" s="226" t="s">
        <v>1219</v>
      </c>
      <c r="L489" s="226" t="s">
        <v>412</v>
      </c>
      <c r="M489" s="227">
        <v>22</v>
      </c>
      <c r="N489" s="226" t="s">
        <v>1798</v>
      </c>
      <c r="O489" s="229">
        <v>80</v>
      </c>
      <c r="P489" s="225">
        <v>44545</v>
      </c>
      <c r="Q489" s="226"/>
      <c r="R489" s="225">
        <v>43272</v>
      </c>
      <c r="S489" s="226" t="s">
        <v>53</v>
      </c>
      <c r="T489" s="226" t="s">
        <v>137</v>
      </c>
      <c r="U489" s="8" t="s">
        <v>1447</v>
      </c>
    </row>
    <row r="490" spans="1:21" s="8" customFormat="1" ht="9.75" customHeight="1" x14ac:dyDescent="0.25">
      <c r="A490" s="226">
        <v>415</v>
      </c>
      <c r="B490" s="226" t="s">
        <v>1147</v>
      </c>
      <c r="C490" s="226" t="s">
        <v>275</v>
      </c>
      <c r="D490" s="226" t="s">
        <v>32</v>
      </c>
      <c r="E490" s="226" t="s">
        <v>17</v>
      </c>
      <c r="F490" s="226" t="s">
        <v>62</v>
      </c>
      <c r="G490" s="226" t="s">
        <v>47</v>
      </c>
      <c r="H490" s="226" t="s">
        <v>961</v>
      </c>
      <c r="I490" s="226" t="s">
        <v>44</v>
      </c>
      <c r="J490" s="101" t="s">
        <v>2515</v>
      </c>
      <c r="K490" s="226" t="s">
        <v>1219</v>
      </c>
      <c r="L490" s="226" t="s">
        <v>276</v>
      </c>
      <c r="M490" s="227">
        <v>26</v>
      </c>
      <c r="N490" s="226" t="s">
        <v>1798</v>
      </c>
      <c r="O490" s="229">
        <v>90</v>
      </c>
      <c r="P490" s="225">
        <v>44545</v>
      </c>
      <c r="Q490" s="226"/>
      <c r="R490" s="225">
        <v>43348</v>
      </c>
      <c r="S490" s="226" t="s">
        <v>53</v>
      </c>
      <c r="T490" s="226" t="s">
        <v>96</v>
      </c>
      <c r="U490" s="8" t="s">
        <v>32</v>
      </c>
    </row>
    <row r="491" spans="1:21" s="8" customFormat="1" ht="9.75" customHeight="1" x14ac:dyDescent="0.25">
      <c r="A491" s="226">
        <v>1867</v>
      </c>
      <c r="B491" s="226" t="s">
        <v>32</v>
      </c>
      <c r="C491" s="226" t="s">
        <v>1601</v>
      </c>
      <c r="D491" s="226" t="s">
        <v>32</v>
      </c>
      <c r="E491" s="226" t="s">
        <v>17</v>
      </c>
      <c r="F491" s="226" t="s">
        <v>62</v>
      </c>
      <c r="G491" s="226" t="s">
        <v>47</v>
      </c>
      <c r="H491" s="226" t="s">
        <v>963</v>
      </c>
      <c r="I491" s="226" t="s">
        <v>44</v>
      </c>
      <c r="J491" s="101" t="s">
        <v>2515</v>
      </c>
      <c r="K491" s="226" t="s">
        <v>1228</v>
      </c>
      <c r="L491" s="226" t="s">
        <v>1602</v>
      </c>
      <c r="M491" s="227">
        <v>10</v>
      </c>
      <c r="N491" s="226" t="s">
        <v>1798</v>
      </c>
      <c r="O491" s="229">
        <v>5</v>
      </c>
      <c r="P491" s="225">
        <v>44545</v>
      </c>
      <c r="Q491" s="226"/>
      <c r="R491" s="225">
        <v>42809</v>
      </c>
      <c r="S491" s="226" t="s">
        <v>53</v>
      </c>
      <c r="T491" s="226" t="s">
        <v>317</v>
      </c>
      <c r="U491" s="8" t="s">
        <v>32</v>
      </c>
    </row>
    <row r="492" spans="1:21" s="8" customFormat="1" ht="9.75" customHeight="1" x14ac:dyDescent="0.25">
      <c r="A492" s="226">
        <v>1868</v>
      </c>
      <c r="B492" s="226" t="s">
        <v>32</v>
      </c>
      <c r="C492" s="226" t="s">
        <v>1603</v>
      </c>
      <c r="D492" s="226" t="s">
        <v>32</v>
      </c>
      <c r="E492" s="226" t="s">
        <v>17</v>
      </c>
      <c r="F492" s="226" t="s">
        <v>62</v>
      </c>
      <c r="G492" s="226" t="s">
        <v>47</v>
      </c>
      <c r="H492" s="226" t="s">
        <v>963</v>
      </c>
      <c r="I492" s="226" t="s">
        <v>44</v>
      </c>
      <c r="J492" s="101" t="s">
        <v>2515</v>
      </c>
      <c r="K492" s="226" t="s">
        <v>1228</v>
      </c>
      <c r="L492" s="226" t="s">
        <v>1604</v>
      </c>
      <c r="M492" s="227">
        <v>24</v>
      </c>
      <c r="N492" s="226" t="s">
        <v>1798</v>
      </c>
      <c r="O492" s="229">
        <v>5</v>
      </c>
      <c r="P492" s="225">
        <v>44545</v>
      </c>
      <c r="Q492" s="226"/>
      <c r="R492" s="225">
        <v>43656</v>
      </c>
      <c r="S492" s="226" t="s">
        <v>53</v>
      </c>
      <c r="T492" s="226" t="s">
        <v>1903</v>
      </c>
      <c r="U492" s="8" t="s">
        <v>2148</v>
      </c>
    </row>
    <row r="493" spans="1:21" s="8" customFormat="1" ht="9.75" customHeight="1" x14ac:dyDescent="0.25">
      <c r="A493" s="226">
        <v>1644</v>
      </c>
      <c r="B493" s="226" t="s">
        <v>1918</v>
      </c>
      <c r="C493" s="226" t="s">
        <v>741</v>
      </c>
      <c r="D493" s="226" t="s">
        <v>32</v>
      </c>
      <c r="E493" s="226" t="s">
        <v>17</v>
      </c>
      <c r="F493" s="226" t="s">
        <v>62</v>
      </c>
      <c r="G493" s="226" t="s">
        <v>47</v>
      </c>
      <c r="H493" s="226" t="s">
        <v>963</v>
      </c>
      <c r="I493" s="226" t="s">
        <v>48</v>
      </c>
      <c r="J493" s="101" t="s">
        <v>2515</v>
      </c>
      <c r="K493" s="226" t="s">
        <v>1219</v>
      </c>
      <c r="L493" s="226" t="s">
        <v>742</v>
      </c>
      <c r="M493" s="227">
        <v>20</v>
      </c>
      <c r="N493" s="226" t="s">
        <v>1798</v>
      </c>
      <c r="O493" s="229">
        <v>45</v>
      </c>
      <c r="P493" s="225">
        <v>44545</v>
      </c>
      <c r="Q493" s="226"/>
      <c r="R493" s="225">
        <v>43724</v>
      </c>
      <c r="S493" s="226" t="s">
        <v>53</v>
      </c>
      <c r="T493" s="226" t="s">
        <v>290</v>
      </c>
      <c r="U493" s="8" t="s">
        <v>32</v>
      </c>
    </row>
    <row r="494" spans="1:21" s="8" customFormat="1" ht="9.75" customHeight="1" x14ac:dyDescent="0.25">
      <c r="A494" s="101">
        <v>928</v>
      </c>
      <c r="B494" s="101" t="s">
        <v>1158</v>
      </c>
      <c r="C494" s="101" t="s">
        <v>836</v>
      </c>
      <c r="D494" s="101" t="s">
        <v>32</v>
      </c>
      <c r="E494" s="101" t="s">
        <v>16</v>
      </c>
      <c r="F494" s="101" t="s">
        <v>55</v>
      </c>
      <c r="G494" s="101" t="s">
        <v>47</v>
      </c>
      <c r="H494" s="101" t="s">
        <v>960</v>
      </c>
      <c r="I494" s="101" t="s">
        <v>826</v>
      </c>
      <c r="J494" s="101"/>
      <c r="K494" s="101" t="s">
        <v>1219</v>
      </c>
      <c r="L494" s="101" t="s">
        <v>837</v>
      </c>
      <c r="M494" s="101">
        <v>10</v>
      </c>
      <c r="N494" s="102" t="s">
        <v>1798</v>
      </c>
      <c r="O494" s="172">
        <v>5</v>
      </c>
      <c r="P494" s="103">
        <v>44545</v>
      </c>
      <c r="Q494" s="103"/>
      <c r="R494" s="103">
        <v>43683</v>
      </c>
      <c r="S494" s="101" t="s">
        <v>53</v>
      </c>
      <c r="T494" s="101" t="s">
        <v>290</v>
      </c>
      <c r="U494" s="8" t="s">
        <v>2170</v>
      </c>
    </row>
    <row r="495" spans="1:21" s="280" customFormat="1" ht="9.75" customHeight="1" x14ac:dyDescent="0.25">
      <c r="A495" s="101">
        <v>929</v>
      </c>
      <c r="B495" s="101" t="s">
        <v>1159</v>
      </c>
      <c r="C495" s="101" t="s">
        <v>838</v>
      </c>
      <c r="D495" s="101" t="s">
        <v>32</v>
      </c>
      <c r="E495" s="101" t="s">
        <v>16</v>
      </c>
      <c r="F495" s="101" t="s">
        <v>55</v>
      </c>
      <c r="G495" s="101" t="s">
        <v>47</v>
      </c>
      <c r="H495" s="101" t="s">
        <v>960</v>
      </c>
      <c r="I495" s="101" t="s">
        <v>826</v>
      </c>
      <c r="J495" s="101"/>
      <c r="K495" s="101" t="s">
        <v>1219</v>
      </c>
      <c r="L495" s="101" t="s">
        <v>839</v>
      </c>
      <c r="M495" s="101">
        <v>10</v>
      </c>
      <c r="N495" s="102" t="s">
        <v>1798</v>
      </c>
      <c r="O495" s="172">
        <v>5</v>
      </c>
      <c r="P495" s="103">
        <v>44545</v>
      </c>
      <c r="Q495" s="103"/>
      <c r="R495" s="103">
        <v>43683</v>
      </c>
      <c r="S495" s="101" t="s">
        <v>53</v>
      </c>
      <c r="T495" s="101" t="s">
        <v>290</v>
      </c>
      <c r="U495" s="280" t="s">
        <v>2494</v>
      </c>
    </row>
    <row r="496" spans="1:21" s="8" customFormat="1" ht="9.75" customHeight="1" x14ac:dyDescent="0.25">
      <c r="A496" s="101">
        <v>1484</v>
      </c>
      <c r="B496" s="101" t="s">
        <v>32</v>
      </c>
      <c r="C496" s="101" t="s">
        <v>1661</v>
      </c>
      <c r="D496" s="101" t="s">
        <v>32</v>
      </c>
      <c r="E496" s="101" t="s">
        <v>16</v>
      </c>
      <c r="F496" s="101" t="s">
        <v>55</v>
      </c>
      <c r="G496" s="101" t="s">
        <v>47</v>
      </c>
      <c r="H496" s="101" t="s">
        <v>961</v>
      </c>
      <c r="I496" s="101" t="s">
        <v>826</v>
      </c>
      <c r="J496" s="101"/>
      <c r="K496" s="101" t="s">
        <v>1219</v>
      </c>
      <c r="L496" s="101" t="s">
        <v>1662</v>
      </c>
      <c r="M496" s="101">
        <v>10</v>
      </c>
      <c r="N496" s="102" t="s">
        <v>1798</v>
      </c>
      <c r="O496" s="172">
        <v>5</v>
      </c>
      <c r="P496" s="103">
        <v>44545</v>
      </c>
      <c r="Q496" s="103"/>
      <c r="R496" s="103">
        <v>43719</v>
      </c>
      <c r="S496" s="101" t="s">
        <v>53</v>
      </c>
      <c r="T496" s="101" t="s">
        <v>96</v>
      </c>
      <c r="U496" s="8" t="s">
        <v>2495</v>
      </c>
    </row>
    <row r="497" spans="1:21" s="8" customFormat="1" ht="9.75" customHeight="1" x14ac:dyDescent="0.25">
      <c r="A497" s="101">
        <v>1596</v>
      </c>
      <c r="B497" s="101" t="s">
        <v>1686</v>
      </c>
      <c r="C497" s="101" t="s">
        <v>1687</v>
      </c>
      <c r="D497" s="101" t="s">
        <v>32</v>
      </c>
      <c r="E497" s="101" t="s">
        <v>1212</v>
      </c>
      <c r="F497" s="101" t="s">
        <v>1687</v>
      </c>
      <c r="G497" s="101" t="s">
        <v>47</v>
      </c>
      <c r="H497" s="101" t="s">
        <v>961</v>
      </c>
      <c r="I497" s="101" t="s">
        <v>826</v>
      </c>
      <c r="J497" s="101"/>
      <c r="K497" s="101" t="s">
        <v>1228</v>
      </c>
      <c r="L497" s="101" t="s">
        <v>1688</v>
      </c>
      <c r="M497" s="101">
        <v>10</v>
      </c>
      <c r="N497" s="102" t="s">
        <v>2097</v>
      </c>
      <c r="O497" s="172">
        <v>6</v>
      </c>
      <c r="P497" s="103">
        <v>44545</v>
      </c>
      <c r="Q497" s="103"/>
      <c r="R497" s="103">
        <v>43531</v>
      </c>
      <c r="S497" s="101" t="s">
        <v>53</v>
      </c>
      <c r="T497" s="101" t="s">
        <v>67</v>
      </c>
      <c r="U497" s="8" t="s">
        <v>2112</v>
      </c>
    </row>
    <row r="498" spans="1:21" s="8" customFormat="1" ht="9.75" customHeight="1" x14ac:dyDescent="0.25">
      <c r="A498" s="101">
        <v>989</v>
      </c>
      <c r="B498" s="101" t="s">
        <v>1191</v>
      </c>
      <c r="C498" s="101" t="s">
        <v>528</v>
      </c>
      <c r="D498" s="101" t="s">
        <v>528</v>
      </c>
      <c r="E498" s="101" t="s">
        <v>9</v>
      </c>
      <c r="F498" s="101" t="s">
        <v>528</v>
      </c>
      <c r="G498" s="101" t="s">
        <v>47</v>
      </c>
      <c r="H498" s="101" t="s">
        <v>960</v>
      </c>
      <c r="I498" s="101" t="s">
        <v>826</v>
      </c>
      <c r="J498" s="101"/>
      <c r="K498" s="101" t="s">
        <v>1219</v>
      </c>
      <c r="L498" s="101" t="s">
        <v>871</v>
      </c>
      <c r="M498" s="101">
        <v>10</v>
      </c>
      <c r="N498" s="102" t="s">
        <v>1800</v>
      </c>
      <c r="O498" s="172">
        <v>69</v>
      </c>
      <c r="P498" s="103">
        <v>44545</v>
      </c>
      <c r="Q498" s="103"/>
      <c r="R498" s="103">
        <v>43480</v>
      </c>
      <c r="S498" s="101" t="s">
        <v>53</v>
      </c>
      <c r="T498" s="101" t="s">
        <v>137</v>
      </c>
      <c r="U498" s="8" t="s">
        <v>32</v>
      </c>
    </row>
    <row r="499" spans="1:21" s="8" customFormat="1" ht="9.75" customHeight="1" x14ac:dyDescent="0.25">
      <c r="A499" s="101">
        <v>1708</v>
      </c>
      <c r="B499" s="101" t="s">
        <v>1192</v>
      </c>
      <c r="C499" s="101" t="s">
        <v>927</v>
      </c>
      <c r="D499" s="101" t="s">
        <v>927</v>
      </c>
      <c r="E499" s="101" t="s">
        <v>9</v>
      </c>
      <c r="F499" s="101" t="s">
        <v>528</v>
      </c>
      <c r="G499" s="101" t="s">
        <v>47</v>
      </c>
      <c r="H499" s="101" t="s">
        <v>961</v>
      </c>
      <c r="I499" s="101" t="s">
        <v>826</v>
      </c>
      <c r="J499" s="101"/>
      <c r="K499" s="101" t="s">
        <v>1219</v>
      </c>
      <c r="L499" s="101" t="s">
        <v>928</v>
      </c>
      <c r="M499" s="101">
        <v>10</v>
      </c>
      <c r="N499" s="102" t="s">
        <v>1800</v>
      </c>
      <c r="O499" s="172">
        <v>1</v>
      </c>
      <c r="P499" s="103">
        <v>44545</v>
      </c>
      <c r="Q499" s="103"/>
      <c r="R499" s="103">
        <v>42403</v>
      </c>
      <c r="S499" s="101" t="s">
        <v>53</v>
      </c>
      <c r="T499" s="101" t="s">
        <v>620</v>
      </c>
      <c r="U499" s="8" t="s">
        <v>2309</v>
      </c>
    </row>
    <row r="500" spans="1:21" s="8" customFormat="1" ht="9.75" customHeight="1" x14ac:dyDescent="0.25">
      <c r="A500" s="101">
        <v>1852</v>
      </c>
      <c r="B500" s="101" t="s">
        <v>32</v>
      </c>
      <c r="C500" s="101" t="s">
        <v>1753</v>
      </c>
      <c r="D500" s="101" t="s">
        <v>32</v>
      </c>
      <c r="E500" s="101" t="s">
        <v>17</v>
      </c>
      <c r="F500" s="101" t="s">
        <v>59</v>
      </c>
      <c r="G500" s="101" t="s">
        <v>47</v>
      </c>
      <c r="H500" s="101" t="s">
        <v>961</v>
      </c>
      <c r="I500" s="101" t="s">
        <v>826</v>
      </c>
      <c r="J500" s="101"/>
      <c r="K500" s="101" t="s">
        <v>1228</v>
      </c>
      <c r="L500" s="101" t="s">
        <v>1754</v>
      </c>
      <c r="M500" s="101">
        <v>10</v>
      </c>
      <c r="N500" s="102" t="s">
        <v>1798</v>
      </c>
      <c r="O500" s="172">
        <v>5</v>
      </c>
      <c r="P500" s="103">
        <v>44545</v>
      </c>
      <c r="Q500" s="103"/>
      <c r="R500" s="103">
        <v>43683</v>
      </c>
      <c r="S500" s="101" t="s">
        <v>53</v>
      </c>
      <c r="T500" s="101" t="s">
        <v>1220</v>
      </c>
      <c r="U500" s="8" t="s">
        <v>2171</v>
      </c>
    </row>
    <row r="501" spans="1:21" s="8" customFormat="1" ht="9.75" customHeight="1" x14ac:dyDescent="0.25">
      <c r="A501" s="101">
        <v>1855</v>
      </c>
      <c r="B501" s="101" t="s">
        <v>1757</v>
      </c>
      <c r="C501" s="101" t="s">
        <v>1758</v>
      </c>
      <c r="D501" s="101" t="s">
        <v>32</v>
      </c>
      <c r="E501" s="101" t="s">
        <v>17</v>
      </c>
      <c r="F501" s="101" t="s">
        <v>59</v>
      </c>
      <c r="G501" s="101" t="s">
        <v>47</v>
      </c>
      <c r="H501" s="101" t="s">
        <v>961</v>
      </c>
      <c r="I501" s="101" t="s">
        <v>826</v>
      </c>
      <c r="J501" s="101"/>
      <c r="K501" s="101" t="s">
        <v>1228</v>
      </c>
      <c r="L501" s="101" t="s">
        <v>1759</v>
      </c>
      <c r="M501" s="101">
        <v>10</v>
      </c>
      <c r="N501" s="102" t="s">
        <v>1798</v>
      </c>
      <c r="O501" s="172">
        <v>5</v>
      </c>
      <c r="P501" s="103">
        <v>44545</v>
      </c>
      <c r="Q501" s="103"/>
      <c r="R501" s="103">
        <v>43672</v>
      </c>
      <c r="S501" s="101" t="s">
        <v>53</v>
      </c>
      <c r="T501" s="101" t="s">
        <v>96</v>
      </c>
      <c r="U501" s="8" t="s">
        <v>2310</v>
      </c>
    </row>
    <row r="502" spans="1:21" s="8" customFormat="1" ht="9.75" customHeight="1" x14ac:dyDescent="0.25">
      <c r="A502" s="101">
        <v>1861</v>
      </c>
      <c r="B502" s="101" t="s">
        <v>1971</v>
      </c>
      <c r="C502" s="101" t="s">
        <v>1767</v>
      </c>
      <c r="D502" s="101" t="s">
        <v>32</v>
      </c>
      <c r="E502" s="101" t="s">
        <v>17</v>
      </c>
      <c r="F502" s="101" t="s">
        <v>59</v>
      </c>
      <c r="G502" s="101" t="s">
        <v>47</v>
      </c>
      <c r="H502" s="101" t="s">
        <v>961</v>
      </c>
      <c r="I502" s="101" t="s">
        <v>826</v>
      </c>
      <c r="J502" s="101"/>
      <c r="K502" s="101" t="s">
        <v>1228</v>
      </c>
      <c r="L502" s="101" t="s">
        <v>1768</v>
      </c>
      <c r="M502" s="101">
        <v>10</v>
      </c>
      <c r="N502" s="102" t="s">
        <v>1798</v>
      </c>
      <c r="O502" s="172">
        <v>65</v>
      </c>
      <c r="P502" s="103">
        <v>44545</v>
      </c>
      <c r="Q502" s="103"/>
      <c r="R502" s="103">
        <v>43782</v>
      </c>
      <c r="S502" s="101" t="s">
        <v>53</v>
      </c>
      <c r="T502" s="101" t="s">
        <v>67</v>
      </c>
      <c r="U502" s="8" t="s">
        <v>2496</v>
      </c>
    </row>
    <row r="503" spans="1:21" s="8" customFormat="1" ht="9.75" customHeight="1" x14ac:dyDescent="0.25">
      <c r="A503" s="101">
        <v>1862</v>
      </c>
      <c r="B503" s="101" t="s">
        <v>32</v>
      </c>
      <c r="C503" s="101" t="s">
        <v>1769</v>
      </c>
      <c r="D503" s="101" t="s">
        <v>32</v>
      </c>
      <c r="E503" s="101" t="s">
        <v>17</v>
      </c>
      <c r="F503" s="101" t="s">
        <v>59</v>
      </c>
      <c r="G503" s="101" t="s">
        <v>47</v>
      </c>
      <c r="H503" s="101" t="s">
        <v>961</v>
      </c>
      <c r="I503" s="101" t="s">
        <v>826</v>
      </c>
      <c r="J503" s="101"/>
      <c r="K503" s="101" t="s">
        <v>1228</v>
      </c>
      <c r="L503" s="101" t="s">
        <v>1770</v>
      </c>
      <c r="M503" s="101">
        <v>10</v>
      </c>
      <c r="N503" s="102" t="s">
        <v>1798</v>
      </c>
      <c r="O503" s="172">
        <v>5</v>
      </c>
      <c r="P503" s="103">
        <v>44545</v>
      </c>
      <c r="Q503" s="103"/>
      <c r="R503" s="103">
        <v>42871</v>
      </c>
      <c r="S503" s="101" t="s">
        <v>53</v>
      </c>
      <c r="T503" s="101" t="s">
        <v>956</v>
      </c>
      <c r="U503" s="8" t="s">
        <v>2055</v>
      </c>
    </row>
    <row r="504" spans="1:21" s="8" customFormat="1" ht="9.75" customHeight="1" x14ac:dyDescent="0.25">
      <c r="A504" s="101">
        <v>1870</v>
      </c>
      <c r="B504" s="101" t="s">
        <v>32</v>
      </c>
      <c r="C504" s="101" t="s">
        <v>1776</v>
      </c>
      <c r="D504" s="101" t="s">
        <v>32</v>
      </c>
      <c r="E504" s="101" t="s">
        <v>17</v>
      </c>
      <c r="F504" s="101" t="s">
        <v>62</v>
      </c>
      <c r="G504" s="101" t="s">
        <v>47</v>
      </c>
      <c r="H504" s="101" t="s">
        <v>961</v>
      </c>
      <c r="I504" s="101" t="s">
        <v>826</v>
      </c>
      <c r="J504" s="101"/>
      <c r="K504" s="101" t="s">
        <v>1228</v>
      </c>
      <c r="L504" s="101" t="s">
        <v>1777</v>
      </c>
      <c r="M504" s="101">
        <v>10</v>
      </c>
      <c r="N504" s="102" t="s">
        <v>1798</v>
      </c>
      <c r="O504" s="172">
        <v>5</v>
      </c>
      <c r="P504" s="103">
        <v>44545</v>
      </c>
      <c r="Q504" s="103"/>
      <c r="R504" s="103">
        <v>43398</v>
      </c>
      <c r="S504" s="101" t="s">
        <v>53</v>
      </c>
      <c r="T504" s="101" t="s">
        <v>1220</v>
      </c>
      <c r="U504" s="8" t="s">
        <v>2311</v>
      </c>
    </row>
    <row r="505" spans="1:21" s="8" customFormat="1" ht="9.75" customHeight="1" x14ac:dyDescent="0.25">
      <c r="A505" s="101">
        <v>1877</v>
      </c>
      <c r="B505" s="101" t="s">
        <v>32</v>
      </c>
      <c r="C505" s="101" t="s">
        <v>1788</v>
      </c>
      <c r="D505" s="101" t="s">
        <v>32</v>
      </c>
      <c r="E505" s="101" t="s">
        <v>17</v>
      </c>
      <c r="F505" s="101" t="s">
        <v>62</v>
      </c>
      <c r="G505" s="101" t="s">
        <v>47</v>
      </c>
      <c r="H505" s="101" t="s">
        <v>961</v>
      </c>
      <c r="I505" s="101" t="s">
        <v>826</v>
      </c>
      <c r="J505" s="101"/>
      <c r="K505" s="101" t="s">
        <v>1228</v>
      </c>
      <c r="L505" s="101" t="s">
        <v>1790</v>
      </c>
      <c r="M505" s="101">
        <v>10</v>
      </c>
      <c r="N505" s="102" t="s">
        <v>1798</v>
      </c>
      <c r="O505" s="172">
        <v>5</v>
      </c>
      <c r="P505" s="103">
        <v>44545</v>
      </c>
      <c r="Q505" s="103"/>
      <c r="R505" s="103">
        <v>43192</v>
      </c>
      <c r="S505" s="101" t="s">
        <v>53</v>
      </c>
      <c r="T505" s="101" t="s">
        <v>1220</v>
      </c>
      <c r="U505" s="8" t="s">
        <v>2056</v>
      </c>
    </row>
    <row r="506" spans="1:21" s="8" customFormat="1" ht="9.75" customHeight="1" x14ac:dyDescent="0.25">
      <c r="A506" s="101">
        <v>1878</v>
      </c>
      <c r="B506" s="101" t="s">
        <v>32</v>
      </c>
      <c r="C506" s="101" t="s">
        <v>1791</v>
      </c>
      <c r="D506" s="101" t="s">
        <v>32</v>
      </c>
      <c r="E506" s="101" t="s">
        <v>17</v>
      </c>
      <c r="F506" s="101" t="s">
        <v>62</v>
      </c>
      <c r="G506" s="101" t="s">
        <v>47</v>
      </c>
      <c r="H506" s="101" t="s">
        <v>961</v>
      </c>
      <c r="I506" s="101" t="s">
        <v>826</v>
      </c>
      <c r="J506" s="101"/>
      <c r="K506" s="101" t="s">
        <v>1228</v>
      </c>
      <c r="L506" s="101" t="s">
        <v>1792</v>
      </c>
      <c r="M506" s="101">
        <v>10</v>
      </c>
      <c r="N506" s="102" t="s">
        <v>1798</v>
      </c>
      <c r="O506" s="172">
        <v>5</v>
      </c>
      <c r="P506" s="103">
        <v>44545</v>
      </c>
      <c r="Q506" s="103"/>
      <c r="R506" s="103">
        <v>43384</v>
      </c>
      <c r="S506" s="101" t="s">
        <v>53</v>
      </c>
      <c r="T506" s="101" t="s">
        <v>1220</v>
      </c>
      <c r="U506" s="8" t="s">
        <v>1666</v>
      </c>
    </row>
    <row r="507" spans="1:21" s="8" customFormat="1" ht="9.75" customHeight="1" x14ac:dyDescent="0.25">
      <c r="A507" s="226">
        <v>1516</v>
      </c>
      <c r="B507" s="226" t="s">
        <v>1034</v>
      </c>
      <c r="C507" s="226" t="s">
        <v>695</v>
      </c>
      <c r="D507" s="226" t="s">
        <v>32</v>
      </c>
      <c r="E507" s="226" t="s">
        <v>5</v>
      </c>
      <c r="F507" s="226" t="s">
        <v>65</v>
      </c>
      <c r="G507" s="226" t="s">
        <v>47</v>
      </c>
      <c r="H507" s="226" t="s">
        <v>963</v>
      </c>
      <c r="I507" s="226" t="s">
        <v>48</v>
      </c>
      <c r="J507" s="101" t="s">
        <v>2515</v>
      </c>
      <c r="K507" s="226" t="s">
        <v>1219</v>
      </c>
      <c r="L507" s="226" t="s">
        <v>696</v>
      </c>
      <c r="M507" s="227">
        <v>12</v>
      </c>
      <c r="N507" s="226" t="s">
        <v>1800</v>
      </c>
      <c r="O507" s="229">
        <v>1</v>
      </c>
      <c r="P507" s="225">
        <v>44546</v>
      </c>
      <c r="Q507" s="226"/>
      <c r="R507" s="225">
        <v>42969</v>
      </c>
      <c r="S507" s="226" t="s">
        <v>53</v>
      </c>
      <c r="T507" s="226" t="s">
        <v>113</v>
      </c>
      <c r="U507" s="8" t="s">
        <v>2269</v>
      </c>
    </row>
    <row r="508" spans="1:21" s="8" customFormat="1" ht="9.75" customHeight="1" x14ac:dyDescent="0.25">
      <c r="A508" s="226">
        <v>495</v>
      </c>
      <c r="B508" s="226" t="s">
        <v>376</v>
      </c>
      <c r="C508" s="226" t="s">
        <v>377</v>
      </c>
      <c r="D508" s="226" t="s">
        <v>377</v>
      </c>
      <c r="E508" s="226" t="s">
        <v>6</v>
      </c>
      <c r="F508" s="226" t="s">
        <v>6</v>
      </c>
      <c r="G508" s="226" t="s">
        <v>47</v>
      </c>
      <c r="H508" s="226" t="s">
        <v>961</v>
      </c>
      <c r="I508" s="226" t="s">
        <v>48</v>
      </c>
      <c r="J508" s="101" t="s">
        <v>2515</v>
      </c>
      <c r="K508" s="226" t="s">
        <v>1219</v>
      </c>
      <c r="L508" s="226" t="s">
        <v>378</v>
      </c>
      <c r="M508" s="227">
        <v>20</v>
      </c>
      <c r="N508" s="226" t="s">
        <v>1800</v>
      </c>
      <c r="O508" s="229">
        <v>89</v>
      </c>
      <c r="P508" s="225">
        <v>44546</v>
      </c>
      <c r="Q508" s="225"/>
      <c r="R508" s="226">
        <v>43754</v>
      </c>
      <c r="S508" s="226" t="s">
        <v>53</v>
      </c>
      <c r="T508" s="226" t="s">
        <v>67</v>
      </c>
      <c r="U508" s="8" t="s">
        <v>32</v>
      </c>
    </row>
    <row r="509" spans="1:21" s="8" customFormat="1" ht="9.75" customHeight="1" x14ac:dyDescent="0.25">
      <c r="A509" s="226">
        <v>1134</v>
      </c>
      <c r="B509" s="226" t="s">
        <v>1988</v>
      </c>
      <c r="C509" s="226" t="s">
        <v>398</v>
      </c>
      <c r="D509" s="226" t="s">
        <v>398</v>
      </c>
      <c r="E509" s="226" t="s">
        <v>6</v>
      </c>
      <c r="F509" s="226" t="s">
        <v>6</v>
      </c>
      <c r="G509" s="226" t="s">
        <v>47</v>
      </c>
      <c r="H509" s="226" t="s">
        <v>962</v>
      </c>
      <c r="I509" s="226" t="s">
        <v>63</v>
      </c>
      <c r="J509" s="101" t="s">
        <v>2515</v>
      </c>
      <c r="K509" s="226" t="s">
        <v>1219</v>
      </c>
      <c r="L509" s="226" t="s">
        <v>399</v>
      </c>
      <c r="M509" s="227">
        <v>33</v>
      </c>
      <c r="N509" s="226" t="s">
        <v>1800</v>
      </c>
      <c r="O509" s="229">
        <v>55</v>
      </c>
      <c r="P509" s="225">
        <v>44546</v>
      </c>
      <c r="Q509" s="225"/>
      <c r="R509" s="226">
        <v>43726</v>
      </c>
      <c r="S509" s="226" t="s">
        <v>53</v>
      </c>
      <c r="T509" s="226" t="s">
        <v>67</v>
      </c>
      <c r="U509" s="8" t="s">
        <v>45</v>
      </c>
    </row>
    <row r="510" spans="1:21" s="8" customFormat="1" ht="9.75" customHeight="1" x14ac:dyDescent="0.25">
      <c r="A510" s="226">
        <v>579</v>
      </c>
      <c r="B510" s="226" t="s">
        <v>521</v>
      </c>
      <c r="C510" s="226" t="s">
        <v>522</v>
      </c>
      <c r="D510" s="226" t="s">
        <v>522</v>
      </c>
      <c r="E510" s="226" t="s">
        <v>8</v>
      </c>
      <c r="F510" s="226" t="s">
        <v>172</v>
      </c>
      <c r="G510" s="226" t="s">
        <v>43</v>
      </c>
      <c r="H510" s="226" t="s">
        <v>961</v>
      </c>
      <c r="I510" s="226" t="s">
        <v>44</v>
      </c>
      <c r="J510" s="101" t="s">
        <v>2515</v>
      </c>
      <c r="K510" s="226" t="s">
        <v>1219</v>
      </c>
      <c r="L510" s="226" t="s">
        <v>523</v>
      </c>
      <c r="M510" s="227">
        <v>13</v>
      </c>
      <c r="N510" s="226" t="s">
        <v>1800</v>
      </c>
      <c r="O510" s="229">
        <v>95</v>
      </c>
      <c r="P510" s="225">
        <v>44546</v>
      </c>
      <c r="Q510" s="226"/>
      <c r="R510" s="225">
        <v>42272</v>
      </c>
      <c r="S510" s="226" t="s">
        <v>53</v>
      </c>
      <c r="T510" s="226" t="s">
        <v>137</v>
      </c>
      <c r="U510" s="8" t="s">
        <v>32</v>
      </c>
    </row>
    <row r="511" spans="1:21" s="8" customFormat="1" ht="9.75" customHeight="1" x14ac:dyDescent="0.25">
      <c r="A511" s="226">
        <v>628</v>
      </c>
      <c r="B511" s="226" t="s">
        <v>286</v>
      </c>
      <c r="C511" s="226" t="s">
        <v>287</v>
      </c>
      <c r="D511" s="226" t="s">
        <v>287</v>
      </c>
      <c r="E511" s="226" t="s">
        <v>9</v>
      </c>
      <c r="F511" s="226" t="s">
        <v>72</v>
      </c>
      <c r="G511" s="226" t="s">
        <v>47</v>
      </c>
      <c r="H511" s="226" t="s">
        <v>961</v>
      </c>
      <c r="I511" s="226" t="s">
        <v>48</v>
      </c>
      <c r="J511" s="101" t="s">
        <v>2515</v>
      </c>
      <c r="K511" s="226" t="s">
        <v>1219</v>
      </c>
      <c r="L511" s="226" t="s">
        <v>288</v>
      </c>
      <c r="M511" s="227">
        <v>7</v>
      </c>
      <c r="N511" s="226" t="s">
        <v>1800</v>
      </c>
      <c r="O511" s="229">
        <v>76</v>
      </c>
      <c r="P511" s="225">
        <v>44546</v>
      </c>
      <c r="Q511" s="225"/>
      <c r="R511" s="226">
        <v>42381</v>
      </c>
      <c r="S511" s="226" t="s">
        <v>53</v>
      </c>
      <c r="T511" s="226" t="s">
        <v>137</v>
      </c>
      <c r="U511" s="8" t="s">
        <v>2172</v>
      </c>
    </row>
    <row r="512" spans="1:21" s="8" customFormat="1" ht="9.75" customHeight="1" x14ac:dyDescent="0.25">
      <c r="A512" s="226">
        <v>889</v>
      </c>
      <c r="B512" s="226" t="s">
        <v>1251</v>
      </c>
      <c r="C512" s="226" t="s">
        <v>1252</v>
      </c>
      <c r="D512" s="226" t="s">
        <v>32</v>
      </c>
      <c r="E512" s="226" t="s">
        <v>1211</v>
      </c>
      <c r="F512" s="226" t="s">
        <v>1253</v>
      </c>
      <c r="G512" s="226" t="s">
        <v>43</v>
      </c>
      <c r="H512" s="226" t="s">
        <v>961</v>
      </c>
      <c r="I512" s="226" t="s">
        <v>48</v>
      </c>
      <c r="J512" s="101" t="s">
        <v>2515</v>
      </c>
      <c r="K512" s="226" t="s">
        <v>1228</v>
      </c>
      <c r="L512" s="226" t="s">
        <v>1254</v>
      </c>
      <c r="M512" s="227">
        <v>14</v>
      </c>
      <c r="N512" s="226" t="s">
        <v>1800</v>
      </c>
      <c r="O512" s="229">
        <v>60</v>
      </c>
      <c r="P512" s="225">
        <v>44547</v>
      </c>
      <c r="Q512" s="226"/>
      <c r="R512" s="225">
        <v>43717</v>
      </c>
      <c r="S512" s="226" t="s">
        <v>53</v>
      </c>
      <c r="T512" s="226" t="s">
        <v>67</v>
      </c>
      <c r="U512" s="8" t="s">
        <v>1447</v>
      </c>
    </row>
    <row r="513" spans="1:21" s="8" customFormat="1" ht="9.75" customHeight="1" x14ac:dyDescent="0.25">
      <c r="A513" s="226">
        <v>755</v>
      </c>
      <c r="B513" s="226" t="s">
        <v>1351</v>
      </c>
      <c r="C513" s="226" t="s">
        <v>1352</v>
      </c>
      <c r="D513" s="226" t="s">
        <v>32</v>
      </c>
      <c r="E513" s="226" t="s">
        <v>209</v>
      </c>
      <c r="F513" s="226" t="s">
        <v>1353</v>
      </c>
      <c r="G513" s="226" t="s">
        <v>47</v>
      </c>
      <c r="H513" s="226" t="s">
        <v>961</v>
      </c>
      <c r="I513" s="226" t="s">
        <v>48</v>
      </c>
      <c r="J513" s="101" t="s">
        <v>2515</v>
      </c>
      <c r="K513" s="226" t="s">
        <v>1228</v>
      </c>
      <c r="L513" s="226" t="s">
        <v>1354</v>
      </c>
      <c r="M513" s="227">
        <v>9</v>
      </c>
      <c r="N513" s="226" t="s">
        <v>1800</v>
      </c>
      <c r="O513" s="229">
        <v>40</v>
      </c>
      <c r="P513" s="225">
        <v>44547</v>
      </c>
      <c r="Q513" s="226"/>
      <c r="R513" s="226">
        <v>42291</v>
      </c>
      <c r="S513" s="226" t="s">
        <v>53</v>
      </c>
      <c r="T513" s="226" t="s">
        <v>67</v>
      </c>
      <c r="U513" s="8" t="s">
        <v>32</v>
      </c>
    </row>
    <row r="514" spans="1:21" s="8" customFormat="1" ht="9.75" customHeight="1" x14ac:dyDescent="0.25">
      <c r="A514" s="226">
        <v>1194</v>
      </c>
      <c r="B514" s="226" t="s">
        <v>1090</v>
      </c>
      <c r="C514" s="226" t="s">
        <v>2184</v>
      </c>
      <c r="D514" s="226" t="s">
        <v>99</v>
      </c>
      <c r="E514" s="226" t="s">
        <v>8</v>
      </c>
      <c r="F514" s="226" t="s">
        <v>8</v>
      </c>
      <c r="G514" s="226" t="s">
        <v>47</v>
      </c>
      <c r="H514" s="226" t="s">
        <v>962</v>
      </c>
      <c r="I514" s="226" t="s">
        <v>48</v>
      </c>
      <c r="J514" s="101" t="s">
        <v>2515</v>
      </c>
      <c r="K514" s="226" t="s">
        <v>1219</v>
      </c>
      <c r="L514" s="226" t="s">
        <v>100</v>
      </c>
      <c r="M514" s="227">
        <v>13</v>
      </c>
      <c r="N514" s="226" t="s">
        <v>1800</v>
      </c>
      <c r="O514" s="229">
        <v>92</v>
      </c>
      <c r="P514" s="225">
        <v>44547</v>
      </c>
      <c r="Q514" s="226"/>
      <c r="R514" s="226"/>
      <c r="S514" s="226" t="s">
        <v>49</v>
      </c>
      <c r="T514" s="226" t="s">
        <v>2334</v>
      </c>
      <c r="U514" s="8" t="s">
        <v>1817</v>
      </c>
    </row>
    <row r="515" spans="1:21" s="8" customFormat="1" ht="9.75" customHeight="1" x14ac:dyDescent="0.25">
      <c r="A515" s="226">
        <v>911</v>
      </c>
      <c r="B515" s="226" t="s">
        <v>1268</v>
      </c>
      <c r="C515" s="226" t="s">
        <v>1269</v>
      </c>
      <c r="D515" s="226" t="s">
        <v>32</v>
      </c>
      <c r="E515" s="226" t="s">
        <v>1211</v>
      </c>
      <c r="F515" s="226" t="s">
        <v>1270</v>
      </c>
      <c r="G515" s="226" t="s">
        <v>43</v>
      </c>
      <c r="H515" s="226" t="s">
        <v>961</v>
      </c>
      <c r="I515" s="226" t="s">
        <v>44</v>
      </c>
      <c r="J515" s="101" t="s">
        <v>2515</v>
      </c>
      <c r="K515" s="226" t="s">
        <v>1228</v>
      </c>
      <c r="L515" s="226" t="s">
        <v>1271</v>
      </c>
      <c r="M515" s="227">
        <v>7</v>
      </c>
      <c r="N515" s="226" t="s">
        <v>1800</v>
      </c>
      <c r="O515" s="229">
        <v>46</v>
      </c>
      <c r="P515" s="225">
        <v>44550</v>
      </c>
      <c r="Q515" s="226"/>
      <c r="R515" s="226">
        <v>42235</v>
      </c>
      <c r="S515" s="226" t="s">
        <v>53</v>
      </c>
      <c r="T515" s="226" t="s">
        <v>67</v>
      </c>
      <c r="U515" s="8" t="s">
        <v>2497</v>
      </c>
    </row>
    <row r="516" spans="1:21" s="8" customFormat="1" ht="9.75" customHeight="1" x14ac:dyDescent="0.25">
      <c r="A516" s="226">
        <v>705</v>
      </c>
      <c r="B516" s="226" t="s">
        <v>1281</v>
      </c>
      <c r="C516" s="226" t="s">
        <v>1282</v>
      </c>
      <c r="D516" s="226" t="s">
        <v>32</v>
      </c>
      <c r="E516" s="226" t="s">
        <v>944</v>
      </c>
      <c r="F516" s="226" t="s">
        <v>1279</v>
      </c>
      <c r="G516" s="226" t="s">
        <v>43</v>
      </c>
      <c r="H516" s="226" t="s">
        <v>961</v>
      </c>
      <c r="I516" s="226" t="s">
        <v>48</v>
      </c>
      <c r="J516" s="101" t="s">
        <v>2515</v>
      </c>
      <c r="K516" s="226" t="s">
        <v>1228</v>
      </c>
      <c r="L516" s="226" t="s">
        <v>1283</v>
      </c>
      <c r="M516" s="227">
        <v>2</v>
      </c>
      <c r="N516" s="226" t="s">
        <v>1800</v>
      </c>
      <c r="O516" s="229">
        <v>50</v>
      </c>
      <c r="P516" s="225">
        <v>44550</v>
      </c>
      <c r="Q516" s="226"/>
      <c r="R516" s="225">
        <v>42291</v>
      </c>
      <c r="S516" s="226" t="s">
        <v>53</v>
      </c>
      <c r="T516" s="226" t="s">
        <v>137</v>
      </c>
      <c r="U516" s="8" t="s">
        <v>2498</v>
      </c>
    </row>
    <row r="517" spans="1:21" s="8" customFormat="1" ht="9.75" customHeight="1" x14ac:dyDescent="0.25">
      <c r="A517" s="226">
        <v>715</v>
      </c>
      <c r="B517" s="226" t="s">
        <v>1284</v>
      </c>
      <c r="C517" s="226" t="s">
        <v>1285</v>
      </c>
      <c r="D517" s="226" t="s">
        <v>32</v>
      </c>
      <c r="E517" s="226" t="s">
        <v>944</v>
      </c>
      <c r="F517" s="226" t="s">
        <v>1286</v>
      </c>
      <c r="G517" s="226" t="s">
        <v>43</v>
      </c>
      <c r="H517" s="226" t="s">
        <v>961</v>
      </c>
      <c r="I517" s="226" t="s">
        <v>48</v>
      </c>
      <c r="J517" s="101" t="s">
        <v>2515</v>
      </c>
      <c r="K517" s="226" t="s">
        <v>1228</v>
      </c>
      <c r="L517" s="226" t="s">
        <v>1287</v>
      </c>
      <c r="M517" s="227">
        <v>2</v>
      </c>
      <c r="N517" s="226" t="s">
        <v>1800</v>
      </c>
      <c r="O517" s="229">
        <v>94</v>
      </c>
      <c r="P517" s="225">
        <v>44550</v>
      </c>
      <c r="Q517" s="226"/>
      <c r="R517" s="225">
        <v>43707</v>
      </c>
      <c r="S517" s="226" t="s">
        <v>53</v>
      </c>
      <c r="T517" s="226" t="s">
        <v>67</v>
      </c>
      <c r="U517" s="8" t="s">
        <v>2173</v>
      </c>
    </row>
    <row r="518" spans="1:21" s="8" customFormat="1" ht="9.75" customHeight="1" x14ac:dyDescent="0.25">
      <c r="A518" s="226">
        <v>1563</v>
      </c>
      <c r="B518" s="226" t="s">
        <v>1043</v>
      </c>
      <c r="C518" s="226" t="s">
        <v>588</v>
      </c>
      <c r="D518" s="226" t="s">
        <v>588</v>
      </c>
      <c r="E518" s="226" t="s">
        <v>6</v>
      </c>
      <c r="F518" s="226" t="s">
        <v>66</v>
      </c>
      <c r="G518" s="226" t="s">
        <v>47</v>
      </c>
      <c r="H518" s="226" t="s">
        <v>963</v>
      </c>
      <c r="I518" s="226" t="s">
        <v>168</v>
      </c>
      <c r="J518" s="101" t="s">
        <v>2515</v>
      </c>
      <c r="K518" s="226" t="s">
        <v>1219</v>
      </c>
      <c r="L518" s="226" t="s">
        <v>589</v>
      </c>
      <c r="M518" s="227">
        <v>0</v>
      </c>
      <c r="N518" s="226" t="s">
        <v>1800</v>
      </c>
      <c r="O518" s="229">
        <v>30</v>
      </c>
      <c r="P518" s="225">
        <v>44550</v>
      </c>
      <c r="Q518" s="226"/>
      <c r="R518" s="226">
        <v>43626</v>
      </c>
      <c r="S518" s="226" t="s">
        <v>53</v>
      </c>
      <c r="T518" s="226" t="s">
        <v>67</v>
      </c>
      <c r="U518" s="8" t="s">
        <v>2312</v>
      </c>
    </row>
    <row r="519" spans="1:21" s="8" customFormat="1" ht="9.75" customHeight="1" x14ac:dyDescent="0.25">
      <c r="A519" s="226">
        <v>503</v>
      </c>
      <c r="B519" s="226" t="s">
        <v>390</v>
      </c>
      <c r="C519" s="226" t="s">
        <v>391</v>
      </c>
      <c r="D519" s="226" t="s">
        <v>1858</v>
      </c>
      <c r="E519" s="226" t="s">
        <v>6</v>
      </c>
      <c r="F519" s="226" t="s">
        <v>52</v>
      </c>
      <c r="G519" s="226" t="s">
        <v>43</v>
      </c>
      <c r="H519" s="226" t="s">
        <v>961</v>
      </c>
      <c r="I519" s="226" t="s">
        <v>44</v>
      </c>
      <c r="J519" s="101" t="s">
        <v>2515</v>
      </c>
      <c r="K519" s="226" t="s">
        <v>1219</v>
      </c>
      <c r="L519" s="226" t="s">
        <v>392</v>
      </c>
      <c r="M519" s="227">
        <v>7</v>
      </c>
      <c r="N519" s="226" t="s">
        <v>1800</v>
      </c>
      <c r="O519" s="229">
        <v>95</v>
      </c>
      <c r="P519" s="225">
        <v>44550</v>
      </c>
      <c r="Q519" s="226"/>
      <c r="R519" s="225">
        <v>43035</v>
      </c>
      <c r="S519" s="226" t="s">
        <v>53</v>
      </c>
      <c r="T519" s="226" t="s">
        <v>137</v>
      </c>
      <c r="U519" s="8" t="s">
        <v>2174</v>
      </c>
    </row>
    <row r="520" spans="1:21" s="8" customFormat="1" ht="9.75" customHeight="1" x14ac:dyDescent="0.25">
      <c r="A520" s="226">
        <v>483</v>
      </c>
      <c r="B520" s="226" t="s">
        <v>492</v>
      </c>
      <c r="C520" s="226" t="s">
        <v>493</v>
      </c>
      <c r="D520" s="226" t="s">
        <v>493</v>
      </c>
      <c r="E520" s="226" t="s">
        <v>6</v>
      </c>
      <c r="F520" s="226" t="s">
        <v>52</v>
      </c>
      <c r="G520" s="226" t="s">
        <v>47</v>
      </c>
      <c r="H520" s="226" t="s">
        <v>961</v>
      </c>
      <c r="I520" s="226" t="s">
        <v>48</v>
      </c>
      <c r="J520" s="101" t="s">
        <v>2515</v>
      </c>
      <c r="K520" s="226" t="s">
        <v>1219</v>
      </c>
      <c r="L520" s="226" t="s">
        <v>494</v>
      </c>
      <c r="M520" s="227">
        <v>14</v>
      </c>
      <c r="N520" s="226" t="s">
        <v>1800</v>
      </c>
      <c r="O520" s="229">
        <v>73</v>
      </c>
      <c r="P520" s="225">
        <v>44550</v>
      </c>
      <c r="Q520" s="226"/>
      <c r="R520" s="225">
        <v>42339</v>
      </c>
      <c r="S520" s="226" t="s">
        <v>53</v>
      </c>
      <c r="T520" s="226" t="s">
        <v>137</v>
      </c>
      <c r="U520" s="8" t="s">
        <v>2175</v>
      </c>
    </row>
    <row r="521" spans="1:21" s="8" customFormat="1" ht="9.75" customHeight="1" x14ac:dyDescent="0.25">
      <c r="A521" s="226">
        <v>506</v>
      </c>
      <c r="B521" s="226" t="s">
        <v>566</v>
      </c>
      <c r="C521" s="226" t="s">
        <v>567</v>
      </c>
      <c r="D521" s="226" t="s">
        <v>567</v>
      </c>
      <c r="E521" s="226" t="s">
        <v>6</v>
      </c>
      <c r="F521" s="226" t="s">
        <v>52</v>
      </c>
      <c r="G521" s="226" t="s">
        <v>43</v>
      </c>
      <c r="H521" s="226" t="s">
        <v>961</v>
      </c>
      <c r="I521" s="226" t="s">
        <v>44</v>
      </c>
      <c r="J521" s="101" t="s">
        <v>2515</v>
      </c>
      <c r="K521" s="226" t="s">
        <v>1219</v>
      </c>
      <c r="L521" s="226" t="s">
        <v>568</v>
      </c>
      <c r="M521" s="227">
        <v>9</v>
      </c>
      <c r="N521" s="226" t="s">
        <v>1800</v>
      </c>
      <c r="O521" s="229">
        <v>13</v>
      </c>
      <c r="P521" s="225">
        <v>44550</v>
      </c>
      <c r="Q521" s="225"/>
      <c r="R521" s="226">
        <v>43083</v>
      </c>
      <c r="S521" s="226" t="s">
        <v>53</v>
      </c>
      <c r="T521" s="226" t="s">
        <v>67</v>
      </c>
      <c r="U521" s="8" t="s">
        <v>2176</v>
      </c>
    </row>
    <row r="522" spans="1:21" s="8" customFormat="1" ht="9.75" customHeight="1" x14ac:dyDescent="0.25">
      <c r="A522" s="226">
        <v>509</v>
      </c>
      <c r="B522" s="226" t="s">
        <v>349</v>
      </c>
      <c r="C522" s="226" t="s">
        <v>350</v>
      </c>
      <c r="D522" s="226" t="s">
        <v>350</v>
      </c>
      <c r="E522" s="226" t="s">
        <v>6</v>
      </c>
      <c r="F522" s="226" t="s">
        <v>52</v>
      </c>
      <c r="G522" s="226" t="s">
        <v>43</v>
      </c>
      <c r="H522" s="226" t="s">
        <v>961</v>
      </c>
      <c r="I522" s="226" t="s">
        <v>44</v>
      </c>
      <c r="J522" s="101" t="s">
        <v>2515</v>
      </c>
      <c r="K522" s="226" t="s">
        <v>1219</v>
      </c>
      <c r="L522" s="226" t="s">
        <v>351</v>
      </c>
      <c r="M522" s="227">
        <v>8</v>
      </c>
      <c r="N522" s="226" t="s">
        <v>1800</v>
      </c>
      <c r="O522" s="229">
        <v>40</v>
      </c>
      <c r="P522" s="225">
        <v>44550</v>
      </c>
      <c r="Q522" s="226"/>
      <c r="R522" s="225">
        <v>42186</v>
      </c>
      <c r="S522" s="226" t="s">
        <v>53</v>
      </c>
      <c r="T522" s="226" t="s">
        <v>137</v>
      </c>
      <c r="U522" s="8" t="s">
        <v>2070</v>
      </c>
    </row>
    <row r="523" spans="1:21" s="8" customFormat="1" ht="9.75" customHeight="1" x14ac:dyDescent="0.25">
      <c r="A523" s="226">
        <v>1121</v>
      </c>
      <c r="B523" s="226" t="s">
        <v>1045</v>
      </c>
      <c r="C523" s="226" t="s">
        <v>153</v>
      </c>
      <c r="D523" s="226" t="s">
        <v>153</v>
      </c>
      <c r="E523" s="226" t="s">
        <v>6</v>
      </c>
      <c r="F523" s="226" t="s">
        <v>52</v>
      </c>
      <c r="G523" s="226" t="s">
        <v>47</v>
      </c>
      <c r="H523" s="226" t="s">
        <v>962</v>
      </c>
      <c r="I523" s="226" t="s">
        <v>48</v>
      </c>
      <c r="J523" s="101" t="s">
        <v>2515</v>
      </c>
      <c r="K523" s="226" t="s">
        <v>1219</v>
      </c>
      <c r="L523" s="226" t="s">
        <v>154</v>
      </c>
      <c r="M523" s="227">
        <v>14</v>
      </c>
      <c r="N523" s="226" t="s">
        <v>1800</v>
      </c>
      <c r="O523" s="229">
        <v>55</v>
      </c>
      <c r="P523" s="225">
        <v>44550</v>
      </c>
      <c r="Q523" s="225"/>
      <c r="R523" s="226">
        <v>43599</v>
      </c>
      <c r="S523" s="226" t="s">
        <v>49</v>
      </c>
      <c r="T523" s="226" t="s">
        <v>1224</v>
      </c>
      <c r="U523" s="8" t="s">
        <v>2177</v>
      </c>
    </row>
    <row r="524" spans="1:21" s="8" customFormat="1" ht="9.75" customHeight="1" x14ac:dyDescent="0.25">
      <c r="A524" s="226">
        <v>1124</v>
      </c>
      <c r="B524" s="226" t="s">
        <v>1048</v>
      </c>
      <c r="C524" s="226" t="s">
        <v>388</v>
      </c>
      <c r="D524" s="226" t="s">
        <v>388</v>
      </c>
      <c r="E524" s="226" t="s">
        <v>6</v>
      </c>
      <c r="F524" s="226" t="s">
        <v>79</v>
      </c>
      <c r="G524" s="226" t="s">
        <v>47</v>
      </c>
      <c r="H524" s="226" t="s">
        <v>962</v>
      </c>
      <c r="I524" s="226" t="s">
        <v>44</v>
      </c>
      <c r="J524" s="101" t="s">
        <v>2515</v>
      </c>
      <c r="K524" s="226" t="s">
        <v>1219</v>
      </c>
      <c r="L524" s="226" t="s">
        <v>389</v>
      </c>
      <c r="M524" s="227">
        <v>9</v>
      </c>
      <c r="N524" s="226" t="s">
        <v>1800</v>
      </c>
      <c r="O524" s="229">
        <v>62</v>
      </c>
      <c r="P524" s="225">
        <v>44550</v>
      </c>
      <c r="Q524" s="225"/>
      <c r="R524" s="226">
        <v>43738</v>
      </c>
      <c r="S524" s="226" t="s">
        <v>53</v>
      </c>
      <c r="T524" s="226" t="s">
        <v>67</v>
      </c>
      <c r="U524" s="8" t="s">
        <v>2091</v>
      </c>
    </row>
    <row r="525" spans="1:21" s="8" customFormat="1" ht="9.75" customHeight="1" x14ac:dyDescent="0.25">
      <c r="A525" s="226">
        <v>514</v>
      </c>
      <c r="B525" s="226" t="s">
        <v>101</v>
      </c>
      <c r="C525" s="226" t="s">
        <v>102</v>
      </c>
      <c r="D525" s="226" t="s">
        <v>102</v>
      </c>
      <c r="E525" s="226" t="s">
        <v>6</v>
      </c>
      <c r="F525" s="226" t="s">
        <v>6</v>
      </c>
      <c r="G525" s="226" t="s">
        <v>43</v>
      </c>
      <c r="H525" s="226" t="s">
        <v>961</v>
      </c>
      <c r="I525" s="226" t="s">
        <v>44</v>
      </c>
      <c r="J525" s="101" t="s">
        <v>2515</v>
      </c>
      <c r="K525" s="226" t="s">
        <v>1219</v>
      </c>
      <c r="L525" s="226" t="s">
        <v>103</v>
      </c>
      <c r="M525" s="227">
        <v>4</v>
      </c>
      <c r="N525" s="226" t="s">
        <v>1800</v>
      </c>
      <c r="O525" s="229">
        <v>70</v>
      </c>
      <c r="P525" s="225">
        <v>44550</v>
      </c>
      <c r="Q525" s="225"/>
      <c r="R525" s="226">
        <v>42468</v>
      </c>
      <c r="S525" s="226" t="s">
        <v>53</v>
      </c>
      <c r="T525" s="226" t="s">
        <v>67</v>
      </c>
      <c r="U525" s="8" t="s">
        <v>2499</v>
      </c>
    </row>
    <row r="526" spans="1:21" s="8" customFormat="1" ht="9.75" customHeight="1" x14ac:dyDescent="0.25">
      <c r="A526" s="226">
        <v>172</v>
      </c>
      <c r="B526" s="226" t="s">
        <v>657</v>
      </c>
      <c r="C526" s="226" t="s">
        <v>2157</v>
      </c>
      <c r="D526" s="226" t="s">
        <v>658</v>
      </c>
      <c r="E526" s="226" t="s">
        <v>209</v>
      </c>
      <c r="F526" s="226" t="s">
        <v>1346</v>
      </c>
      <c r="G526" s="226" t="s">
        <v>47</v>
      </c>
      <c r="H526" s="226" t="s">
        <v>960</v>
      </c>
      <c r="I526" s="226" t="s">
        <v>44</v>
      </c>
      <c r="J526" s="101" t="s">
        <v>2515</v>
      </c>
      <c r="K526" s="226" t="s">
        <v>1219</v>
      </c>
      <c r="L526" s="226" t="s">
        <v>659</v>
      </c>
      <c r="M526" s="227">
        <v>18</v>
      </c>
      <c r="N526" s="226" t="s">
        <v>1800</v>
      </c>
      <c r="O526" s="229">
        <v>5</v>
      </c>
      <c r="P526" s="225">
        <v>44550</v>
      </c>
      <c r="Q526" s="226"/>
      <c r="R526" s="226">
        <v>42464</v>
      </c>
      <c r="S526" s="226" t="s">
        <v>53</v>
      </c>
      <c r="T526" s="226" t="s">
        <v>113</v>
      </c>
      <c r="U526" s="8" t="s">
        <v>2500</v>
      </c>
    </row>
    <row r="527" spans="1:21" s="8" customFormat="1" ht="9.75" customHeight="1" x14ac:dyDescent="0.25">
      <c r="A527" s="226">
        <v>573</v>
      </c>
      <c r="B527" s="226" t="s">
        <v>524</v>
      </c>
      <c r="C527" s="226" t="s">
        <v>525</v>
      </c>
      <c r="D527" s="226" t="s">
        <v>525</v>
      </c>
      <c r="E527" s="226" t="s">
        <v>8</v>
      </c>
      <c r="F527" s="226" t="s">
        <v>172</v>
      </c>
      <c r="G527" s="226" t="s">
        <v>47</v>
      </c>
      <c r="H527" s="226" t="s">
        <v>961</v>
      </c>
      <c r="I527" s="226" t="s">
        <v>44</v>
      </c>
      <c r="J527" s="101" t="s">
        <v>2515</v>
      </c>
      <c r="K527" s="226" t="s">
        <v>1219</v>
      </c>
      <c r="L527" s="226" t="s">
        <v>526</v>
      </c>
      <c r="M527" s="227">
        <v>9</v>
      </c>
      <c r="N527" s="226" t="s">
        <v>1800</v>
      </c>
      <c r="O527" s="229">
        <v>85</v>
      </c>
      <c r="P527" s="225">
        <v>44550</v>
      </c>
      <c r="Q527" s="225"/>
      <c r="R527" s="226">
        <v>42236</v>
      </c>
      <c r="S527" s="226" t="s">
        <v>53</v>
      </c>
      <c r="T527" s="226" t="s">
        <v>137</v>
      </c>
      <c r="U527" s="8" t="s">
        <v>2399</v>
      </c>
    </row>
    <row r="528" spans="1:21" s="8" customFormat="1" ht="9.75" customHeight="1" x14ac:dyDescent="0.25">
      <c r="A528" s="226">
        <v>16</v>
      </c>
      <c r="B528" s="226" t="s">
        <v>534</v>
      </c>
      <c r="C528" s="226" t="s">
        <v>535</v>
      </c>
      <c r="D528" s="226" t="s">
        <v>535</v>
      </c>
      <c r="E528" s="226" t="s">
        <v>9</v>
      </c>
      <c r="F528" s="226" t="s">
        <v>61</v>
      </c>
      <c r="G528" s="226" t="s">
        <v>47</v>
      </c>
      <c r="H528" s="226" t="s">
        <v>960</v>
      </c>
      <c r="I528" s="226" t="s">
        <v>44</v>
      </c>
      <c r="J528" s="101" t="s">
        <v>2515</v>
      </c>
      <c r="K528" s="226" t="s">
        <v>1219</v>
      </c>
      <c r="L528" s="226" t="s">
        <v>536</v>
      </c>
      <c r="M528" s="227">
        <v>16</v>
      </c>
      <c r="N528" s="226" t="s">
        <v>1800</v>
      </c>
      <c r="O528" s="229">
        <v>77</v>
      </c>
      <c r="P528" s="225">
        <v>44550</v>
      </c>
      <c r="Q528" s="226"/>
      <c r="R528" s="225">
        <v>42044</v>
      </c>
      <c r="S528" s="226" t="s">
        <v>53</v>
      </c>
      <c r="T528" s="226" t="s">
        <v>137</v>
      </c>
      <c r="U528" s="8" t="s">
        <v>1223</v>
      </c>
    </row>
    <row r="529" spans="1:21" s="8" customFormat="1" ht="9.75" customHeight="1" x14ac:dyDescent="0.25">
      <c r="A529" s="226">
        <v>1270</v>
      </c>
      <c r="B529" s="226" t="s">
        <v>969</v>
      </c>
      <c r="C529" s="226" t="s">
        <v>337</v>
      </c>
      <c r="D529" s="226" t="s">
        <v>337</v>
      </c>
      <c r="E529" s="226" t="s">
        <v>20</v>
      </c>
      <c r="F529" s="226" t="s">
        <v>20</v>
      </c>
      <c r="G529" s="226" t="s">
        <v>47</v>
      </c>
      <c r="H529" s="226" t="s">
        <v>962</v>
      </c>
      <c r="I529" s="226" t="s">
        <v>44</v>
      </c>
      <c r="J529" s="101" t="s">
        <v>2515</v>
      </c>
      <c r="K529" s="226" t="s">
        <v>1219</v>
      </c>
      <c r="L529" s="226" t="s">
        <v>338</v>
      </c>
      <c r="M529" s="227">
        <v>9</v>
      </c>
      <c r="N529" s="226" t="s">
        <v>2097</v>
      </c>
      <c r="O529" s="229">
        <v>1</v>
      </c>
      <c r="P529" s="225">
        <v>44550</v>
      </c>
      <c r="Q529" s="225"/>
      <c r="R529" s="226">
        <v>41698</v>
      </c>
      <c r="S529" s="226" t="s">
        <v>53</v>
      </c>
      <c r="T529" s="226" t="s">
        <v>317</v>
      </c>
      <c r="U529" s="8" t="s">
        <v>2501</v>
      </c>
    </row>
    <row r="530" spans="1:21" s="8" customFormat="1" ht="9.75" customHeight="1" x14ac:dyDescent="0.25">
      <c r="A530" s="101">
        <v>969</v>
      </c>
      <c r="B530" s="101" t="s">
        <v>1180</v>
      </c>
      <c r="C530" s="101" t="s">
        <v>910</v>
      </c>
      <c r="D530" s="101" t="s">
        <v>32</v>
      </c>
      <c r="E530" s="101" t="s">
        <v>19</v>
      </c>
      <c r="F530" s="101" t="s">
        <v>19</v>
      </c>
      <c r="G530" s="101" t="s">
        <v>47</v>
      </c>
      <c r="H530" s="101" t="s">
        <v>960</v>
      </c>
      <c r="I530" s="101" t="s">
        <v>826</v>
      </c>
      <c r="J530" s="101"/>
      <c r="K530" s="101" t="s">
        <v>1219</v>
      </c>
      <c r="L530" s="101" t="s">
        <v>911</v>
      </c>
      <c r="M530" s="101">
        <v>10</v>
      </c>
      <c r="N530" s="102" t="s">
        <v>2097</v>
      </c>
      <c r="O530" s="172">
        <v>11</v>
      </c>
      <c r="P530" s="103">
        <v>44550</v>
      </c>
      <c r="Q530" s="103"/>
      <c r="R530" s="103">
        <v>43741</v>
      </c>
      <c r="S530" s="101" t="s">
        <v>53</v>
      </c>
      <c r="T530" s="101" t="s">
        <v>96</v>
      </c>
      <c r="U530" s="8" t="s">
        <v>2114</v>
      </c>
    </row>
    <row r="531" spans="1:21" s="8" customFormat="1" ht="9.75" customHeight="1" x14ac:dyDescent="0.25">
      <c r="A531" s="101">
        <v>1727</v>
      </c>
      <c r="B531" s="101" t="s">
        <v>1198</v>
      </c>
      <c r="C531" s="101" t="s">
        <v>862</v>
      </c>
      <c r="D531" s="101" t="s">
        <v>862</v>
      </c>
      <c r="E531" s="101" t="s">
        <v>20</v>
      </c>
      <c r="F531" s="101" t="s">
        <v>20</v>
      </c>
      <c r="G531" s="101" t="s">
        <v>47</v>
      </c>
      <c r="H531" s="101" t="s">
        <v>961</v>
      </c>
      <c r="I531" s="101" t="s">
        <v>826</v>
      </c>
      <c r="J531" s="101"/>
      <c r="K531" s="101" t="s">
        <v>1219</v>
      </c>
      <c r="L531" s="101" t="s">
        <v>863</v>
      </c>
      <c r="M531" s="101">
        <v>10</v>
      </c>
      <c r="N531" s="102" t="s">
        <v>2097</v>
      </c>
      <c r="O531" s="172">
        <v>1</v>
      </c>
      <c r="P531" s="103">
        <v>44550</v>
      </c>
      <c r="Q531" s="103"/>
      <c r="R531" s="103">
        <v>42829</v>
      </c>
      <c r="S531" s="101" t="s">
        <v>53</v>
      </c>
      <c r="T531" s="101" t="s">
        <v>317</v>
      </c>
      <c r="U531" s="8" t="s">
        <v>2270</v>
      </c>
    </row>
    <row r="532" spans="1:21" s="8" customFormat="1" ht="9.75" customHeight="1" x14ac:dyDescent="0.25">
      <c r="A532" s="101">
        <v>1732</v>
      </c>
      <c r="B532" s="101" t="s">
        <v>1200</v>
      </c>
      <c r="C532" s="101" t="s">
        <v>854</v>
      </c>
      <c r="D532" s="101" t="s">
        <v>854</v>
      </c>
      <c r="E532" s="101" t="s">
        <v>20</v>
      </c>
      <c r="F532" s="101" t="s">
        <v>20</v>
      </c>
      <c r="G532" s="101" t="s">
        <v>47</v>
      </c>
      <c r="H532" s="101" t="s">
        <v>961</v>
      </c>
      <c r="I532" s="101" t="s">
        <v>826</v>
      </c>
      <c r="J532" s="101"/>
      <c r="K532" s="101" t="s">
        <v>1219</v>
      </c>
      <c r="L532" s="101" t="s">
        <v>855</v>
      </c>
      <c r="M532" s="101">
        <v>10</v>
      </c>
      <c r="N532" s="102" t="s">
        <v>2097</v>
      </c>
      <c r="O532" s="172">
        <v>1</v>
      </c>
      <c r="P532" s="103">
        <v>44550</v>
      </c>
      <c r="Q532" s="103"/>
      <c r="R532" s="103">
        <v>42618</v>
      </c>
      <c r="S532" s="101" t="s">
        <v>53</v>
      </c>
      <c r="T532" s="101" t="s">
        <v>317</v>
      </c>
      <c r="U532" s="8" t="s">
        <v>32</v>
      </c>
    </row>
    <row r="533" spans="1:21" s="8" customFormat="1" ht="9.75" customHeight="1" x14ac:dyDescent="0.25">
      <c r="A533" s="101">
        <v>1743</v>
      </c>
      <c r="B533" s="101" t="s">
        <v>1201</v>
      </c>
      <c r="C533" s="101" t="s">
        <v>2072</v>
      </c>
      <c r="D533" s="101" t="s">
        <v>856</v>
      </c>
      <c r="E533" s="101" t="s">
        <v>20</v>
      </c>
      <c r="F533" s="101" t="s">
        <v>20</v>
      </c>
      <c r="G533" s="101" t="s">
        <v>47</v>
      </c>
      <c r="H533" s="101" t="s">
        <v>961</v>
      </c>
      <c r="I533" s="101" t="s">
        <v>826</v>
      </c>
      <c r="J533" s="101"/>
      <c r="K533" s="101" t="s">
        <v>1219</v>
      </c>
      <c r="L533" s="101" t="s">
        <v>857</v>
      </c>
      <c r="M533" s="101">
        <v>10</v>
      </c>
      <c r="N533" s="102" t="s">
        <v>2097</v>
      </c>
      <c r="O533" s="172">
        <v>1</v>
      </c>
      <c r="P533" s="103">
        <v>44550</v>
      </c>
      <c r="Q533" s="103"/>
      <c r="R533" s="103">
        <v>42250</v>
      </c>
      <c r="S533" s="101" t="s">
        <v>53</v>
      </c>
      <c r="T533" s="101" t="s">
        <v>113</v>
      </c>
      <c r="U533" s="8" t="s">
        <v>2382</v>
      </c>
    </row>
    <row r="534" spans="1:21" s="8" customFormat="1" ht="9.75" customHeight="1" x14ac:dyDescent="0.25">
      <c r="A534" s="101">
        <v>1749</v>
      </c>
      <c r="B534" s="101" t="s">
        <v>32</v>
      </c>
      <c r="C534" s="101" t="s">
        <v>940</v>
      </c>
      <c r="D534" s="101" t="s">
        <v>32</v>
      </c>
      <c r="E534" s="101" t="s">
        <v>20</v>
      </c>
      <c r="F534" s="101" t="s">
        <v>130</v>
      </c>
      <c r="G534" s="101" t="s">
        <v>47</v>
      </c>
      <c r="H534" s="101" t="s">
        <v>961</v>
      </c>
      <c r="I534" s="101" t="s">
        <v>826</v>
      </c>
      <c r="J534" s="101"/>
      <c r="K534" s="101" t="s">
        <v>1219</v>
      </c>
      <c r="L534" s="101" t="s">
        <v>941</v>
      </c>
      <c r="M534" s="101">
        <v>10</v>
      </c>
      <c r="N534" s="102" t="s">
        <v>2097</v>
      </c>
      <c r="O534" s="172">
        <v>5</v>
      </c>
      <c r="P534" s="103">
        <v>44550</v>
      </c>
      <c r="Q534" s="103"/>
      <c r="R534" s="103">
        <v>43419</v>
      </c>
      <c r="S534" s="101" t="s">
        <v>53</v>
      </c>
      <c r="T534" s="101" t="s">
        <v>1220</v>
      </c>
      <c r="U534" s="8" t="s">
        <v>2271</v>
      </c>
    </row>
    <row r="535" spans="1:21" s="8" customFormat="1" ht="9.75" customHeight="1" x14ac:dyDescent="0.25">
      <c r="A535" s="226">
        <v>30</v>
      </c>
      <c r="B535" s="226" t="s">
        <v>569</v>
      </c>
      <c r="C535" s="226" t="s">
        <v>570</v>
      </c>
      <c r="D535" s="226" t="s">
        <v>32</v>
      </c>
      <c r="E535" s="226" t="s">
        <v>2</v>
      </c>
      <c r="F535" s="226" t="s">
        <v>2</v>
      </c>
      <c r="G535" s="226" t="s">
        <v>47</v>
      </c>
      <c r="H535" s="226" t="s">
        <v>960</v>
      </c>
      <c r="I535" s="226" t="s">
        <v>48</v>
      </c>
      <c r="J535" s="101" t="s">
        <v>2515</v>
      </c>
      <c r="K535" s="226" t="s">
        <v>1219</v>
      </c>
      <c r="L535" s="226" t="s">
        <v>571</v>
      </c>
      <c r="M535" s="227">
        <v>20</v>
      </c>
      <c r="N535" s="226" t="s">
        <v>2408</v>
      </c>
      <c r="O535" s="229">
        <v>95</v>
      </c>
      <c r="P535" s="225">
        <v>44551</v>
      </c>
      <c r="Q535" s="226"/>
      <c r="R535" s="225">
        <v>42643</v>
      </c>
      <c r="S535" s="226" t="s">
        <v>53</v>
      </c>
      <c r="T535" s="226" t="s">
        <v>137</v>
      </c>
      <c r="U535" s="8" t="s">
        <v>32</v>
      </c>
    </row>
    <row r="536" spans="1:21" s="8" customFormat="1" ht="9.75" customHeight="1" x14ac:dyDescent="0.25">
      <c r="A536" s="226">
        <v>25</v>
      </c>
      <c r="B536" s="226" t="s">
        <v>384</v>
      </c>
      <c r="C536" s="226" t="s">
        <v>385</v>
      </c>
      <c r="D536" s="226" t="s">
        <v>32</v>
      </c>
      <c r="E536" s="226" t="s">
        <v>2</v>
      </c>
      <c r="F536" s="226" t="s">
        <v>386</v>
      </c>
      <c r="G536" s="226" t="s">
        <v>47</v>
      </c>
      <c r="H536" s="226" t="s">
        <v>960</v>
      </c>
      <c r="I536" s="226" t="s">
        <v>48</v>
      </c>
      <c r="J536" s="101" t="s">
        <v>2515</v>
      </c>
      <c r="K536" s="226" t="s">
        <v>1219</v>
      </c>
      <c r="L536" s="226" t="s">
        <v>387</v>
      </c>
      <c r="M536" s="227">
        <v>14</v>
      </c>
      <c r="N536" s="226" t="s">
        <v>2408</v>
      </c>
      <c r="O536" s="229">
        <v>80</v>
      </c>
      <c r="P536" s="225">
        <v>44551</v>
      </c>
      <c r="Q536" s="226"/>
      <c r="R536" s="225">
        <v>42341</v>
      </c>
      <c r="S536" s="226" t="s">
        <v>53</v>
      </c>
      <c r="T536" s="226" t="s">
        <v>137</v>
      </c>
      <c r="U536" s="8" t="s">
        <v>32</v>
      </c>
    </row>
    <row r="537" spans="1:21" s="8" customFormat="1" ht="9.75" customHeight="1" x14ac:dyDescent="0.25">
      <c r="A537" s="226">
        <v>1025</v>
      </c>
      <c r="B537" s="226" t="s">
        <v>992</v>
      </c>
      <c r="C537" s="226" t="s">
        <v>310</v>
      </c>
      <c r="D537" s="226" t="s">
        <v>32</v>
      </c>
      <c r="E537" s="226" t="s">
        <v>2</v>
      </c>
      <c r="F537" s="226" t="s">
        <v>311</v>
      </c>
      <c r="G537" s="226" t="s">
        <v>47</v>
      </c>
      <c r="H537" s="226" t="s">
        <v>962</v>
      </c>
      <c r="I537" s="226" t="s">
        <v>48</v>
      </c>
      <c r="J537" s="101" t="s">
        <v>2515</v>
      </c>
      <c r="K537" s="226" t="s">
        <v>1219</v>
      </c>
      <c r="L537" s="226" t="s">
        <v>312</v>
      </c>
      <c r="M537" s="227">
        <v>17</v>
      </c>
      <c r="N537" s="226" t="s">
        <v>2408</v>
      </c>
      <c r="O537" s="229">
        <v>55</v>
      </c>
      <c r="P537" s="225">
        <v>44551</v>
      </c>
      <c r="Q537" s="226"/>
      <c r="R537" s="225">
        <v>43231</v>
      </c>
      <c r="S537" s="226" t="s">
        <v>53</v>
      </c>
      <c r="T537" s="226" t="s">
        <v>137</v>
      </c>
      <c r="U537" s="8" t="s">
        <v>32</v>
      </c>
    </row>
    <row r="538" spans="1:21" s="8" customFormat="1" ht="9.75" customHeight="1" x14ac:dyDescent="0.25">
      <c r="A538" s="226">
        <v>1440</v>
      </c>
      <c r="B538" s="226" t="s">
        <v>997</v>
      </c>
      <c r="C538" s="226" t="s">
        <v>1905</v>
      </c>
      <c r="D538" s="226" t="s">
        <v>670</v>
      </c>
      <c r="E538" s="226" t="s">
        <v>2</v>
      </c>
      <c r="F538" s="226" t="s">
        <v>580</v>
      </c>
      <c r="G538" s="226" t="s">
        <v>47</v>
      </c>
      <c r="H538" s="226" t="s">
        <v>963</v>
      </c>
      <c r="I538" s="226" t="s">
        <v>44</v>
      </c>
      <c r="J538" s="101" t="s">
        <v>2515</v>
      </c>
      <c r="K538" s="226" t="s">
        <v>1219</v>
      </c>
      <c r="L538" s="226" t="s">
        <v>671</v>
      </c>
      <c r="M538" s="227">
        <v>9</v>
      </c>
      <c r="N538" s="226" t="s">
        <v>2408</v>
      </c>
      <c r="O538" s="229">
        <v>6</v>
      </c>
      <c r="P538" s="225">
        <v>44551</v>
      </c>
      <c r="Q538" s="226"/>
      <c r="R538" s="225">
        <v>43689</v>
      </c>
      <c r="S538" s="226" t="s">
        <v>53</v>
      </c>
      <c r="T538" s="226" t="s">
        <v>113</v>
      </c>
      <c r="U538" s="8" t="s">
        <v>32</v>
      </c>
    </row>
    <row r="539" spans="1:21" s="8" customFormat="1" ht="9.75" customHeight="1" x14ac:dyDescent="0.25">
      <c r="A539" s="226">
        <v>23</v>
      </c>
      <c r="B539" s="226" t="s">
        <v>414</v>
      </c>
      <c r="C539" s="226" t="s">
        <v>415</v>
      </c>
      <c r="D539" s="226" t="s">
        <v>32</v>
      </c>
      <c r="E539" s="226" t="s">
        <v>2</v>
      </c>
      <c r="F539" s="226" t="s">
        <v>123</v>
      </c>
      <c r="G539" s="226" t="s">
        <v>47</v>
      </c>
      <c r="H539" s="226" t="s">
        <v>960</v>
      </c>
      <c r="I539" s="226" t="s">
        <v>44</v>
      </c>
      <c r="J539" s="101" t="s">
        <v>2515</v>
      </c>
      <c r="K539" s="226" t="s">
        <v>1219</v>
      </c>
      <c r="L539" s="226" t="s">
        <v>416</v>
      </c>
      <c r="M539" s="227">
        <v>17</v>
      </c>
      <c r="N539" s="226" t="s">
        <v>2408</v>
      </c>
      <c r="O539" s="229">
        <v>70</v>
      </c>
      <c r="P539" s="225">
        <v>44551</v>
      </c>
      <c r="Q539" s="226"/>
      <c r="R539" s="225">
        <v>43531</v>
      </c>
      <c r="S539" s="226" t="s">
        <v>53</v>
      </c>
      <c r="T539" s="226" t="s">
        <v>67</v>
      </c>
      <c r="U539" s="8" t="s">
        <v>32</v>
      </c>
    </row>
    <row r="540" spans="1:21" s="8" customFormat="1" ht="9.75" customHeight="1" x14ac:dyDescent="0.25">
      <c r="A540" s="226">
        <v>721</v>
      </c>
      <c r="B540" s="226" t="s">
        <v>965</v>
      </c>
      <c r="C540" s="226" t="s">
        <v>582</v>
      </c>
      <c r="D540" s="226" t="s">
        <v>32</v>
      </c>
      <c r="E540" s="226" t="s">
        <v>2</v>
      </c>
      <c r="F540" s="226" t="s">
        <v>54</v>
      </c>
      <c r="G540" s="226" t="s">
        <v>43</v>
      </c>
      <c r="H540" s="226" t="s">
        <v>961</v>
      </c>
      <c r="I540" s="226" t="s">
        <v>44</v>
      </c>
      <c r="J540" s="101" t="s">
        <v>2515</v>
      </c>
      <c r="K540" s="226" t="s">
        <v>1219</v>
      </c>
      <c r="L540" s="226" t="s">
        <v>583</v>
      </c>
      <c r="M540" s="227">
        <v>15</v>
      </c>
      <c r="N540" s="226" t="s">
        <v>2408</v>
      </c>
      <c r="O540" s="229">
        <v>65</v>
      </c>
      <c r="P540" s="225">
        <v>44551</v>
      </c>
      <c r="Q540" s="226"/>
      <c r="R540" s="225">
        <v>43668</v>
      </c>
      <c r="S540" s="226" t="s">
        <v>53</v>
      </c>
      <c r="T540" s="226" t="s">
        <v>1903</v>
      </c>
      <c r="U540" s="8" t="s">
        <v>2502</v>
      </c>
    </row>
    <row r="541" spans="1:21" s="8" customFormat="1" ht="9.75" customHeight="1" x14ac:dyDescent="0.25">
      <c r="A541" s="226">
        <v>703</v>
      </c>
      <c r="B541" s="226" t="s">
        <v>1277</v>
      </c>
      <c r="C541" s="226" t="s">
        <v>1278</v>
      </c>
      <c r="D541" s="226" t="s">
        <v>32</v>
      </c>
      <c r="E541" s="226" t="s">
        <v>944</v>
      </c>
      <c r="F541" s="226" t="s">
        <v>1279</v>
      </c>
      <c r="G541" s="226" t="s">
        <v>43</v>
      </c>
      <c r="H541" s="226" t="s">
        <v>961</v>
      </c>
      <c r="I541" s="226" t="s">
        <v>48</v>
      </c>
      <c r="J541" s="101" t="s">
        <v>2515</v>
      </c>
      <c r="K541" s="226" t="s">
        <v>1228</v>
      </c>
      <c r="L541" s="226" t="s">
        <v>1280</v>
      </c>
      <c r="M541" s="227">
        <v>1</v>
      </c>
      <c r="N541" s="226" t="s">
        <v>1800</v>
      </c>
      <c r="O541" s="229">
        <v>5</v>
      </c>
      <c r="P541" s="225">
        <v>44551</v>
      </c>
      <c r="Q541" s="226"/>
      <c r="R541" s="225">
        <v>42892</v>
      </c>
      <c r="S541" s="226" t="s">
        <v>53</v>
      </c>
      <c r="T541" s="226" t="s">
        <v>113</v>
      </c>
      <c r="U541" s="8" t="s">
        <v>32</v>
      </c>
    </row>
    <row r="542" spans="1:21" s="8" customFormat="1" ht="9.75" customHeight="1" x14ac:dyDescent="0.25">
      <c r="A542" s="226">
        <v>1131</v>
      </c>
      <c r="B542" s="226" t="s">
        <v>1052</v>
      </c>
      <c r="C542" s="226" t="s">
        <v>125</v>
      </c>
      <c r="D542" s="226" t="s">
        <v>125</v>
      </c>
      <c r="E542" s="226" t="s">
        <v>6</v>
      </c>
      <c r="F542" s="226" t="s">
        <v>6</v>
      </c>
      <c r="G542" s="226" t="s">
        <v>47</v>
      </c>
      <c r="H542" s="226" t="s">
        <v>962</v>
      </c>
      <c r="I542" s="226" t="s">
        <v>48</v>
      </c>
      <c r="J542" s="101" t="s">
        <v>2515</v>
      </c>
      <c r="K542" s="226" t="s">
        <v>1219</v>
      </c>
      <c r="L542" s="226" t="s">
        <v>126</v>
      </c>
      <c r="M542" s="227">
        <v>30</v>
      </c>
      <c r="N542" s="226" t="s">
        <v>1800</v>
      </c>
      <c r="O542" s="229">
        <v>85</v>
      </c>
      <c r="P542" s="225">
        <v>44551</v>
      </c>
      <c r="Q542" s="225"/>
      <c r="R542" s="226">
        <v>43563</v>
      </c>
      <c r="S542" s="226" t="s">
        <v>53</v>
      </c>
      <c r="T542" s="226" t="s">
        <v>67</v>
      </c>
      <c r="U542" s="8" t="s">
        <v>1223</v>
      </c>
    </row>
    <row r="543" spans="1:21" s="8" customFormat="1" ht="9.75" customHeight="1" x14ac:dyDescent="0.25">
      <c r="A543" s="226">
        <v>1145</v>
      </c>
      <c r="B543" s="226" t="s">
        <v>1056</v>
      </c>
      <c r="C543" s="226" t="s">
        <v>514</v>
      </c>
      <c r="D543" s="226" t="s">
        <v>514</v>
      </c>
      <c r="E543" s="226" t="s">
        <v>7</v>
      </c>
      <c r="F543" s="226" t="s">
        <v>94</v>
      </c>
      <c r="G543" s="226" t="s">
        <v>47</v>
      </c>
      <c r="H543" s="226" t="s">
        <v>962</v>
      </c>
      <c r="I543" s="226" t="s">
        <v>48</v>
      </c>
      <c r="J543" s="101" t="s">
        <v>2515</v>
      </c>
      <c r="K543" s="226" t="s">
        <v>1219</v>
      </c>
      <c r="L543" s="226" t="s">
        <v>515</v>
      </c>
      <c r="M543" s="227">
        <v>12</v>
      </c>
      <c r="N543" s="226" t="s">
        <v>1800</v>
      </c>
      <c r="O543" s="229">
        <v>68</v>
      </c>
      <c r="P543" s="225">
        <v>44551</v>
      </c>
      <c r="Q543" s="225"/>
      <c r="R543" s="226">
        <v>43487</v>
      </c>
      <c r="S543" s="226" t="s">
        <v>53</v>
      </c>
      <c r="T543" s="226" t="s">
        <v>137</v>
      </c>
      <c r="U543" s="8" t="s">
        <v>1692</v>
      </c>
    </row>
    <row r="544" spans="1:21" s="8" customFormat="1" ht="9.75" customHeight="1" x14ac:dyDescent="0.25">
      <c r="A544" s="226">
        <v>1954</v>
      </c>
      <c r="B544" s="226" t="s">
        <v>2283</v>
      </c>
      <c r="C544" s="226" t="s">
        <v>289</v>
      </c>
      <c r="D544" s="226" t="s">
        <v>32</v>
      </c>
      <c r="E544" s="226" t="s">
        <v>3</v>
      </c>
      <c r="F544" s="226" t="s">
        <v>68</v>
      </c>
      <c r="G544" s="226" t="s">
        <v>47</v>
      </c>
      <c r="H544" s="226" t="s">
        <v>960</v>
      </c>
      <c r="I544" s="226" t="s">
        <v>44</v>
      </c>
      <c r="J544" s="101" t="s">
        <v>2515</v>
      </c>
      <c r="K544" s="226" t="s">
        <v>1219</v>
      </c>
      <c r="L544" s="226" t="s">
        <v>2284</v>
      </c>
      <c r="M544" s="227">
        <v>0</v>
      </c>
      <c r="N544" s="226" t="s">
        <v>2408</v>
      </c>
      <c r="O544" s="229">
        <v>85</v>
      </c>
      <c r="P544" s="225">
        <v>44551</v>
      </c>
      <c r="Q544" s="225"/>
      <c r="R544" s="226">
        <v>43329</v>
      </c>
      <c r="S544" s="226" t="s">
        <v>53</v>
      </c>
      <c r="T544" s="226" t="s">
        <v>113</v>
      </c>
      <c r="U544" s="8" t="s">
        <v>2503</v>
      </c>
    </row>
    <row r="545" spans="1:22" s="8" customFormat="1" ht="9.75" customHeight="1" x14ac:dyDescent="0.25">
      <c r="A545" s="226">
        <v>540</v>
      </c>
      <c r="B545" s="226" t="s">
        <v>356</v>
      </c>
      <c r="C545" s="226" t="s">
        <v>357</v>
      </c>
      <c r="D545" s="226" t="s">
        <v>357</v>
      </c>
      <c r="E545" s="226" t="s">
        <v>3</v>
      </c>
      <c r="F545" s="226" t="s">
        <v>68</v>
      </c>
      <c r="G545" s="226" t="s">
        <v>47</v>
      </c>
      <c r="H545" s="226" t="s">
        <v>961</v>
      </c>
      <c r="I545" s="226" t="s">
        <v>48</v>
      </c>
      <c r="J545" s="101" t="s">
        <v>2515</v>
      </c>
      <c r="K545" s="226" t="s">
        <v>1219</v>
      </c>
      <c r="L545" s="226" t="s">
        <v>358</v>
      </c>
      <c r="M545" s="227">
        <v>18</v>
      </c>
      <c r="N545" s="226" t="s">
        <v>2408</v>
      </c>
      <c r="O545" s="229">
        <v>68</v>
      </c>
      <c r="P545" s="225">
        <v>44551</v>
      </c>
      <c r="Q545" s="225"/>
      <c r="R545" s="226">
        <v>41729</v>
      </c>
      <c r="S545" s="226" t="s">
        <v>53</v>
      </c>
      <c r="T545" s="226" t="s">
        <v>137</v>
      </c>
      <c r="U545" s="8" t="s">
        <v>32</v>
      </c>
    </row>
    <row r="546" spans="1:22" s="8" customFormat="1" ht="9.75" customHeight="1" x14ac:dyDescent="0.25">
      <c r="A546" s="226">
        <v>1615</v>
      </c>
      <c r="B546" s="226" t="s">
        <v>1065</v>
      </c>
      <c r="C546" s="226" t="s">
        <v>727</v>
      </c>
      <c r="D546" s="226" t="s">
        <v>727</v>
      </c>
      <c r="E546" s="226" t="s">
        <v>3</v>
      </c>
      <c r="F546" s="226" t="s">
        <v>68</v>
      </c>
      <c r="G546" s="226" t="s">
        <v>47</v>
      </c>
      <c r="H546" s="226" t="s">
        <v>963</v>
      </c>
      <c r="I546" s="226" t="s">
        <v>44</v>
      </c>
      <c r="J546" s="101" t="s">
        <v>2515</v>
      </c>
      <c r="K546" s="226" t="s">
        <v>1219</v>
      </c>
      <c r="L546" s="226" t="s">
        <v>728</v>
      </c>
      <c r="M546" s="227">
        <v>12</v>
      </c>
      <c r="N546" s="226" t="s">
        <v>2408</v>
      </c>
      <c r="O546" s="229">
        <v>58</v>
      </c>
      <c r="P546" s="225">
        <v>44551</v>
      </c>
      <c r="Q546" s="225"/>
      <c r="R546" s="226"/>
      <c r="S546" s="226" t="s">
        <v>49</v>
      </c>
      <c r="T546" s="226" t="s">
        <v>2334</v>
      </c>
      <c r="U546" s="8" t="s">
        <v>2178</v>
      </c>
    </row>
    <row r="547" spans="1:22" s="8" customFormat="1" ht="9.75" customHeight="1" x14ac:dyDescent="0.25">
      <c r="A547" s="226">
        <v>1618</v>
      </c>
      <c r="B547" s="226" t="s">
        <v>1066</v>
      </c>
      <c r="C547" s="226" t="s">
        <v>729</v>
      </c>
      <c r="D547" s="226" t="s">
        <v>729</v>
      </c>
      <c r="E547" s="226" t="s">
        <v>3</v>
      </c>
      <c r="F547" s="226" t="s">
        <v>68</v>
      </c>
      <c r="G547" s="226" t="s">
        <v>47</v>
      </c>
      <c r="H547" s="226" t="s">
        <v>963</v>
      </c>
      <c r="I547" s="226" t="s">
        <v>48</v>
      </c>
      <c r="J547" s="101" t="s">
        <v>2515</v>
      </c>
      <c r="K547" s="226" t="s">
        <v>1219</v>
      </c>
      <c r="L547" s="226" t="s">
        <v>730</v>
      </c>
      <c r="M547" s="227">
        <v>20</v>
      </c>
      <c r="N547" s="226" t="s">
        <v>2408</v>
      </c>
      <c r="O547" s="229">
        <v>65</v>
      </c>
      <c r="P547" s="225">
        <v>44551</v>
      </c>
      <c r="Q547" s="226"/>
      <c r="R547" s="226">
        <v>43808</v>
      </c>
      <c r="S547" s="226" t="s">
        <v>53</v>
      </c>
      <c r="T547" s="226" t="s">
        <v>67</v>
      </c>
      <c r="U547" s="8" t="s">
        <v>2358</v>
      </c>
    </row>
    <row r="548" spans="1:22" s="8" customFormat="1" ht="9.75" customHeight="1" x14ac:dyDescent="0.25">
      <c r="A548" s="226">
        <v>273</v>
      </c>
      <c r="B548" s="226" t="s">
        <v>1092</v>
      </c>
      <c r="C548" s="226" t="s">
        <v>422</v>
      </c>
      <c r="D548" s="226" t="s">
        <v>422</v>
      </c>
      <c r="E548" s="226" t="s">
        <v>23</v>
      </c>
      <c r="F548" s="226" t="s">
        <v>74</v>
      </c>
      <c r="G548" s="226" t="s">
        <v>47</v>
      </c>
      <c r="H548" s="226" t="s">
        <v>960</v>
      </c>
      <c r="I548" s="226" t="s">
        <v>44</v>
      </c>
      <c r="J548" s="101" t="s">
        <v>2515</v>
      </c>
      <c r="K548" s="226" t="s">
        <v>1219</v>
      </c>
      <c r="L548" s="226" t="s">
        <v>423</v>
      </c>
      <c r="M548" s="227">
        <v>20</v>
      </c>
      <c r="N548" s="226" t="s">
        <v>2408</v>
      </c>
      <c r="O548" s="229">
        <v>87</v>
      </c>
      <c r="P548" s="225">
        <v>44551</v>
      </c>
      <c r="Q548" s="226"/>
      <c r="R548" s="225">
        <v>42184</v>
      </c>
      <c r="S548" s="226" t="s">
        <v>53</v>
      </c>
      <c r="T548" s="226" t="s">
        <v>137</v>
      </c>
      <c r="U548" s="8" t="s">
        <v>959</v>
      </c>
    </row>
    <row r="549" spans="1:22" s="8" customFormat="1" ht="9.75" customHeight="1" x14ac:dyDescent="0.25">
      <c r="A549" s="226">
        <v>1198</v>
      </c>
      <c r="B549" s="226" t="s">
        <v>1094</v>
      </c>
      <c r="C549" s="226" t="s">
        <v>148</v>
      </c>
      <c r="D549" s="226" t="s">
        <v>148</v>
      </c>
      <c r="E549" s="226" t="s">
        <v>23</v>
      </c>
      <c r="F549" s="226" t="s">
        <v>74</v>
      </c>
      <c r="G549" s="226" t="s">
        <v>47</v>
      </c>
      <c r="H549" s="226" t="s">
        <v>962</v>
      </c>
      <c r="I549" s="226" t="s">
        <v>44</v>
      </c>
      <c r="J549" s="101" t="s">
        <v>2515</v>
      </c>
      <c r="K549" s="226" t="s">
        <v>1219</v>
      </c>
      <c r="L549" s="226" t="s">
        <v>149</v>
      </c>
      <c r="M549" s="227">
        <v>20</v>
      </c>
      <c r="N549" s="226" t="s">
        <v>2408</v>
      </c>
      <c r="O549" s="229">
        <v>50</v>
      </c>
      <c r="P549" s="225">
        <v>44551</v>
      </c>
      <c r="Q549" s="225"/>
      <c r="R549" s="226">
        <v>43518</v>
      </c>
      <c r="S549" s="226" t="s">
        <v>53</v>
      </c>
      <c r="T549" s="226" t="s">
        <v>67</v>
      </c>
      <c r="U549" s="8" t="s">
        <v>32</v>
      </c>
    </row>
    <row r="550" spans="1:22" s="8" customFormat="1" ht="9.75" customHeight="1" x14ac:dyDescent="0.25">
      <c r="A550" s="226">
        <v>1200</v>
      </c>
      <c r="B550" s="226" t="s">
        <v>1095</v>
      </c>
      <c r="C550" s="226" t="s">
        <v>296</v>
      </c>
      <c r="D550" s="226" t="s">
        <v>32</v>
      </c>
      <c r="E550" s="226" t="s">
        <v>23</v>
      </c>
      <c r="F550" s="226" t="s">
        <v>74</v>
      </c>
      <c r="G550" s="226" t="s">
        <v>47</v>
      </c>
      <c r="H550" s="226" t="s">
        <v>962</v>
      </c>
      <c r="I550" s="226" t="s">
        <v>48</v>
      </c>
      <c r="J550" s="101" t="s">
        <v>2515</v>
      </c>
      <c r="K550" s="226" t="s">
        <v>1219</v>
      </c>
      <c r="L550" s="226" t="s">
        <v>297</v>
      </c>
      <c r="M550" s="227">
        <v>20</v>
      </c>
      <c r="N550" s="226" t="s">
        <v>2408</v>
      </c>
      <c r="O550" s="229">
        <v>85</v>
      </c>
      <c r="P550" s="225">
        <v>44551</v>
      </c>
      <c r="Q550" s="226"/>
      <c r="R550" s="225">
        <v>43619</v>
      </c>
      <c r="S550" s="226" t="s">
        <v>53</v>
      </c>
      <c r="T550" s="226" t="s">
        <v>67</v>
      </c>
      <c r="U550" s="8" t="s">
        <v>2504</v>
      </c>
      <c r="V550" s="10"/>
    </row>
    <row r="551" spans="1:22" s="8" customFormat="1" ht="9.75" customHeight="1" x14ac:dyDescent="0.25">
      <c r="A551" s="226">
        <v>583</v>
      </c>
      <c r="B551" s="226" t="s">
        <v>155</v>
      </c>
      <c r="C551" s="226" t="s">
        <v>156</v>
      </c>
      <c r="D551" s="226" t="s">
        <v>156</v>
      </c>
      <c r="E551" s="226" t="s">
        <v>23</v>
      </c>
      <c r="F551" s="226" t="s">
        <v>136</v>
      </c>
      <c r="G551" s="226" t="s">
        <v>47</v>
      </c>
      <c r="H551" s="226" t="s">
        <v>961</v>
      </c>
      <c r="I551" s="226" t="s">
        <v>48</v>
      </c>
      <c r="J551" s="101" t="s">
        <v>2515</v>
      </c>
      <c r="K551" s="226" t="s">
        <v>1219</v>
      </c>
      <c r="L551" s="226" t="s">
        <v>157</v>
      </c>
      <c r="M551" s="227">
        <v>12</v>
      </c>
      <c r="N551" s="226" t="s">
        <v>2408</v>
      </c>
      <c r="O551" s="229">
        <v>65</v>
      </c>
      <c r="P551" s="225">
        <v>44551</v>
      </c>
      <c r="Q551" s="225"/>
      <c r="R551" s="226">
        <v>43026</v>
      </c>
      <c r="S551" s="226" t="s">
        <v>53</v>
      </c>
      <c r="T551" s="226" t="s">
        <v>67</v>
      </c>
      <c r="U551" s="8" t="s">
        <v>2131</v>
      </c>
    </row>
    <row r="552" spans="1:22" s="8" customFormat="1" ht="9.75" customHeight="1" x14ac:dyDescent="0.25">
      <c r="A552" s="226">
        <v>1943</v>
      </c>
      <c r="B552" s="226" t="s">
        <v>2209</v>
      </c>
      <c r="C552" s="226" t="s">
        <v>135</v>
      </c>
      <c r="D552" s="226" t="s">
        <v>32</v>
      </c>
      <c r="E552" s="226" t="s">
        <v>23</v>
      </c>
      <c r="F552" s="226" t="s">
        <v>136</v>
      </c>
      <c r="G552" s="226" t="s">
        <v>47</v>
      </c>
      <c r="H552" s="226" t="s">
        <v>962</v>
      </c>
      <c r="I552" s="226" t="s">
        <v>44</v>
      </c>
      <c r="J552" s="101" t="s">
        <v>2515</v>
      </c>
      <c r="K552" s="226" t="s">
        <v>1219</v>
      </c>
      <c r="L552" s="226" t="s">
        <v>2045</v>
      </c>
      <c r="M552" s="227">
        <v>0</v>
      </c>
      <c r="N552" s="226" t="s">
        <v>2408</v>
      </c>
      <c r="O552" s="229">
        <v>15</v>
      </c>
      <c r="P552" s="225">
        <v>44551</v>
      </c>
      <c r="Q552" s="225"/>
      <c r="R552" s="226">
        <v>43507</v>
      </c>
      <c r="S552" s="226" t="s">
        <v>53</v>
      </c>
      <c r="T552" s="226" t="s">
        <v>491</v>
      </c>
      <c r="U552" s="8" t="s">
        <v>2505</v>
      </c>
    </row>
    <row r="553" spans="1:22" s="8" customFormat="1" ht="9.75" customHeight="1" x14ac:dyDescent="0.25">
      <c r="A553" s="226">
        <v>588</v>
      </c>
      <c r="B553" s="226" t="s">
        <v>283</v>
      </c>
      <c r="C553" s="226" t="s">
        <v>284</v>
      </c>
      <c r="D553" s="226" t="s">
        <v>284</v>
      </c>
      <c r="E553" s="226" t="s">
        <v>23</v>
      </c>
      <c r="F553" s="226" t="s">
        <v>23</v>
      </c>
      <c r="G553" s="226" t="s">
        <v>47</v>
      </c>
      <c r="H553" s="226" t="s">
        <v>961</v>
      </c>
      <c r="I553" s="226" t="s">
        <v>44</v>
      </c>
      <c r="J553" s="101" t="s">
        <v>2515</v>
      </c>
      <c r="K553" s="226" t="s">
        <v>1219</v>
      </c>
      <c r="L553" s="226" t="s">
        <v>285</v>
      </c>
      <c r="M553" s="227">
        <v>20</v>
      </c>
      <c r="N553" s="226" t="s">
        <v>2408</v>
      </c>
      <c r="O553" s="229">
        <v>1</v>
      </c>
      <c r="P553" s="225">
        <v>44551</v>
      </c>
      <c r="Q553" s="226"/>
      <c r="R553" s="226">
        <v>42915</v>
      </c>
      <c r="S553" s="226" t="s">
        <v>53</v>
      </c>
      <c r="T553" s="226" t="s">
        <v>113</v>
      </c>
      <c r="U553" s="8" t="s">
        <v>1818</v>
      </c>
    </row>
    <row r="554" spans="1:22" s="21" customFormat="1" ht="9.75" customHeight="1" x14ac:dyDescent="0.25">
      <c r="A554" s="226">
        <v>597</v>
      </c>
      <c r="B554" s="226" t="s">
        <v>91</v>
      </c>
      <c r="C554" s="226" t="s">
        <v>92</v>
      </c>
      <c r="D554" s="226" t="s">
        <v>92</v>
      </c>
      <c r="E554" s="226" t="s">
        <v>23</v>
      </c>
      <c r="F554" s="226" t="s">
        <v>23</v>
      </c>
      <c r="G554" s="226" t="s">
        <v>43</v>
      </c>
      <c r="H554" s="226" t="s">
        <v>961</v>
      </c>
      <c r="I554" s="226" t="s">
        <v>44</v>
      </c>
      <c r="J554" s="101" t="s">
        <v>2515</v>
      </c>
      <c r="K554" s="226" t="s">
        <v>1219</v>
      </c>
      <c r="L554" s="226" t="s">
        <v>93</v>
      </c>
      <c r="M554" s="227">
        <v>14</v>
      </c>
      <c r="N554" s="226" t="s">
        <v>2408</v>
      </c>
      <c r="O554" s="229">
        <v>90</v>
      </c>
      <c r="P554" s="225">
        <v>44551</v>
      </c>
      <c r="Q554" s="226"/>
      <c r="R554" s="225">
        <v>42685</v>
      </c>
      <c r="S554" s="226" t="s">
        <v>53</v>
      </c>
      <c r="T554" s="226" t="s">
        <v>137</v>
      </c>
      <c r="U554" s="8" t="s">
        <v>2313</v>
      </c>
    </row>
    <row r="555" spans="1:22" s="8" customFormat="1" ht="9.75" customHeight="1" x14ac:dyDescent="0.25">
      <c r="A555" s="226">
        <v>586</v>
      </c>
      <c r="B555" s="226" t="s">
        <v>277</v>
      </c>
      <c r="C555" s="226" t="s">
        <v>278</v>
      </c>
      <c r="D555" s="226" t="s">
        <v>278</v>
      </c>
      <c r="E555" s="226" t="s">
        <v>23</v>
      </c>
      <c r="F555" s="226" t="s">
        <v>23</v>
      </c>
      <c r="G555" s="226" t="s">
        <v>47</v>
      </c>
      <c r="H555" s="226" t="s">
        <v>961</v>
      </c>
      <c r="I555" s="226" t="s">
        <v>48</v>
      </c>
      <c r="J555" s="101" t="s">
        <v>2515</v>
      </c>
      <c r="K555" s="226" t="s">
        <v>1219</v>
      </c>
      <c r="L555" s="226" t="s">
        <v>279</v>
      </c>
      <c r="M555" s="227">
        <v>27</v>
      </c>
      <c r="N555" s="226" t="s">
        <v>2408</v>
      </c>
      <c r="O555" s="229">
        <v>81</v>
      </c>
      <c r="P555" s="225">
        <v>44551</v>
      </c>
      <c r="Q555" s="226"/>
      <c r="R555" s="225">
        <v>42185</v>
      </c>
      <c r="S555" s="226" t="s">
        <v>53</v>
      </c>
      <c r="T555" s="226" t="s">
        <v>67</v>
      </c>
      <c r="U555" s="8" t="s">
        <v>2400</v>
      </c>
    </row>
    <row r="556" spans="1:22" s="8" customFormat="1" ht="9.75" customHeight="1" x14ac:dyDescent="0.25">
      <c r="A556" s="226">
        <v>1915</v>
      </c>
      <c r="B556" s="226" t="s">
        <v>1411</v>
      </c>
      <c r="C556" s="226" t="s">
        <v>1954</v>
      </c>
      <c r="D556" s="226" t="s">
        <v>32</v>
      </c>
      <c r="E556" s="226" t="s">
        <v>23</v>
      </c>
      <c r="F556" s="226" t="s">
        <v>23</v>
      </c>
      <c r="G556" s="226" t="s">
        <v>47</v>
      </c>
      <c r="H556" s="226" t="s">
        <v>963</v>
      </c>
      <c r="I556" s="226" t="s">
        <v>44</v>
      </c>
      <c r="J556" s="101" t="s">
        <v>2515</v>
      </c>
      <c r="K556" s="226" t="s">
        <v>1219</v>
      </c>
      <c r="L556" s="226" t="s">
        <v>785</v>
      </c>
      <c r="M556" s="227">
        <v>0</v>
      </c>
      <c r="N556" s="226" t="s">
        <v>2408</v>
      </c>
      <c r="O556" s="229">
        <v>1</v>
      </c>
      <c r="P556" s="225">
        <v>44551</v>
      </c>
      <c r="Q556" s="226"/>
      <c r="R556" s="225">
        <v>43108</v>
      </c>
      <c r="S556" s="226" t="s">
        <v>53</v>
      </c>
      <c r="T556" s="226" t="s">
        <v>137</v>
      </c>
      <c r="U556" s="8" t="s">
        <v>2401</v>
      </c>
    </row>
    <row r="557" spans="1:22" s="8" customFormat="1" ht="9.75" customHeight="1" x14ac:dyDescent="0.25">
      <c r="A557" s="226">
        <v>601</v>
      </c>
      <c r="B557" s="226" t="s">
        <v>179</v>
      </c>
      <c r="C557" s="226" t="s">
        <v>180</v>
      </c>
      <c r="D557" s="226" t="s">
        <v>180</v>
      </c>
      <c r="E557" s="226" t="s">
        <v>23</v>
      </c>
      <c r="F557" s="226" t="s">
        <v>134</v>
      </c>
      <c r="G557" s="226" t="s">
        <v>43</v>
      </c>
      <c r="H557" s="226" t="s">
        <v>961</v>
      </c>
      <c r="I557" s="226" t="s">
        <v>44</v>
      </c>
      <c r="J557" s="101" t="s">
        <v>2515</v>
      </c>
      <c r="K557" s="226" t="s">
        <v>1219</v>
      </c>
      <c r="L557" s="226" t="s">
        <v>181</v>
      </c>
      <c r="M557" s="227">
        <v>3</v>
      </c>
      <c r="N557" s="226" t="s">
        <v>2408</v>
      </c>
      <c r="O557" s="229">
        <v>70</v>
      </c>
      <c r="P557" s="225">
        <v>44551</v>
      </c>
      <c r="Q557" s="225"/>
      <c r="R557" s="226">
        <v>42789</v>
      </c>
      <c r="S557" s="226" t="s">
        <v>53</v>
      </c>
      <c r="T557" s="226" t="s">
        <v>67</v>
      </c>
      <c r="U557" s="8" t="s">
        <v>2071</v>
      </c>
    </row>
    <row r="558" spans="1:22" s="8" customFormat="1" ht="9.75" customHeight="1" x14ac:dyDescent="0.25">
      <c r="A558" s="226">
        <v>1679</v>
      </c>
      <c r="B558" s="226" t="s">
        <v>1115</v>
      </c>
      <c r="C558" s="226" t="s">
        <v>784</v>
      </c>
      <c r="D558" s="226" t="s">
        <v>32</v>
      </c>
      <c r="E558" s="226" t="s">
        <v>23</v>
      </c>
      <c r="F558" s="226" t="s">
        <v>134</v>
      </c>
      <c r="G558" s="226" t="s">
        <v>47</v>
      </c>
      <c r="H558" s="226" t="s">
        <v>963</v>
      </c>
      <c r="I558" s="226" t="s">
        <v>48</v>
      </c>
      <c r="J558" s="101" t="s">
        <v>2515</v>
      </c>
      <c r="K558" s="226" t="s">
        <v>1219</v>
      </c>
      <c r="L558" s="226" t="s">
        <v>785</v>
      </c>
      <c r="M558" s="227">
        <v>24</v>
      </c>
      <c r="N558" s="226" t="s">
        <v>2408</v>
      </c>
      <c r="O558" s="229">
        <v>3</v>
      </c>
      <c r="P558" s="225">
        <v>44551</v>
      </c>
      <c r="Q558" s="226"/>
      <c r="R558" s="226">
        <v>43108</v>
      </c>
      <c r="S558" s="226" t="s">
        <v>53</v>
      </c>
      <c r="T558" s="226" t="s">
        <v>290</v>
      </c>
      <c r="U558" s="8" t="s">
        <v>1700</v>
      </c>
    </row>
    <row r="559" spans="1:22" s="8" customFormat="1" ht="9.75" customHeight="1" x14ac:dyDescent="0.25">
      <c r="A559" s="101">
        <v>1613</v>
      </c>
      <c r="B559" s="101" t="s">
        <v>1176</v>
      </c>
      <c r="C559" s="101" t="s">
        <v>880</v>
      </c>
      <c r="D559" s="101" t="s">
        <v>32</v>
      </c>
      <c r="E559" s="101" t="s">
        <v>3</v>
      </c>
      <c r="F559" s="101" t="s">
        <v>68</v>
      </c>
      <c r="G559" s="101" t="s">
        <v>47</v>
      </c>
      <c r="H559" s="101" t="s">
        <v>961</v>
      </c>
      <c r="I559" s="101" t="s">
        <v>826</v>
      </c>
      <c r="J559" s="101"/>
      <c r="K559" s="101" t="s">
        <v>1219</v>
      </c>
      <c r="L559" s="101" t="s">
        <v>881</v>
      </c>
      <c r="M559" s="101">
        <v>10</v>
      </c>
      <c r="N559" s="102" t="s">
        <v>2408</v>
      </c>
      <c r="O559" s="172">
        <v>85</v>
      </c>
      <c r="P559" s="103">
        <v>44551</v>
      </c>
      <c r="Q559" s="103"/>
      <c r="R559" s="103">
        <v>43696</v>
      </c>
      <c r="S559" s="101" t="s">
        <v>53</v>
      </c>
      <c r="T559" s="101" t="s">
        <v>67</v>
      </c>
      <c r="U559" s="8" t="s">
        <v>2506</v>
      </c>
    </row>
    <row r="560" spans="1:22" s="8" customFormat="1" ht="9.75" customHeight="1" x14ac:dyDescent="0.25">
      <c r="A560" s="101">
        <v>1673</v>
      </c>
      <c r="B560" s="101" t="s">
        <v>32</v>
      </c>
      <c r="C560" s="101" t="s">
        <v>923</v>
      </c>
      <c r="D560" s="101" t="s">
        <v>923</v>
      </c>
      <c r="E560" s="101" t="s">
        <v>23</v>
      </c>
      <c r="F560" s="101" t="s">
        <v>640</v>
      </c>
      <c r="G560" s="101" t="s">
        <v>47</v>
      </c>
      <c r="H560" s="101" t="s">
        <v>961</v>
      </c>
      <c r="I560" s="101" t="s">
        <v>826</v>
      </c>
      <c r="J560" s="101"/>
      <c r="K560" s="101" t="s">
        <v>1219</v>
      </c>
      <c r="L560" s="101" t="s">
        <v>924</v>
      </c>
      <c r="M560" s="101">
        <v>10</v>
      </c>
      <c r="N560" s="102" t="s">
        <v>2408</v>
      </c>
      <c r="O560" s="172">
        <v>1</v>
      </c>
      <c r="P560" s="103">
        <v>44551</v>
      </c>
      <c r="Q560" s="103"/>
      <c r="R560" s="103">
        <v>43147</v>
      </c>
      <c r="S560" s="101" t="s">
        <v>53</v>
      </c>
      <c r="T560" s="101" t="s">
        <v>366</v>
      </c>
      <c r="U560" s="8" t="s">
        <v>2507</v>
      </c>
    </row>
    <row r="561" spans="1:21" s="8" customFormat="1" ht="9.75" customHeight="1" x14ac:dyDescent="0.25">
      <c r="A561" s="226">
        <v>887</v>
      </c>
      <c r="B561" s="226" t="s">
        <v>1247</v>
      </c>
      <c r="C561" s="226" t="s">
        <v>1248</v>
      </c>
      <c r="D561" s="226" t="s">
        <v>32</v>
      </c>
      <c r="E561" s="226" t="s">
        <v>1211</v>
      </c>
      <c r="F561" s="226" t="s">
        <v>1249</v>
      </c>
      <c r="G561" s="226" t="s">
        <v>43</v>
      </c>
      <c r="H561" s="226" t="s">
        <v>961</v>
      </c>
      <c r="I561" s="226" t="s">
        <v>48</v>
      </c>
      <c r="J561" s="101" t="s">
        <v>2515</v>
      </c>
      <c r="K561" s="226" t="s">
        <v>1228</v>
      </c>
      <c r="L561" s="226" t="s">
        <v>1250</v>
      </c>
      <c r="M561" s="227">
        <v>1</v>
      </c>
      <c r="N561" s="226" t="s">
        <v>1800</v>
      </c>
      <c r="O561" s="229">
        <v>40</v>
      </c>
      <c r="P561" s="225">
        <v>44552</v>
      </c>
      <c r="Q561" s="226"/>
      <c r="R561" s="225">
        <v>42234</v>
      </c>
      <c r="S561" s="226" t="s">
        <v>53</v>
      </c>
      <c r="T561" s="226" t="s">
        <v>67</v>
      </c>
      <c r="U561" s="8" t="s">
        <v>2057</v>
      </c>
    </row>
    <row r="562" spans="1:21" s="8" customFormat="1" ht="9.75" customHeight="1" x14ac:dyDescent="0.25">
      <c r="A562" s="226">
        <v>1488</v>
      </c>
      <c r="B562" s="226" t="s">
        <v>1986</v>
      </c>
      <c r="C562" s="226" t="s">
        <v>1258</v>
      </c>
      <c r="D562" s="226" t="s">
        <v>32</v>
      </c>
      <c r="E562" s="226" t="s">
        <v>1211</v>
      </c>
      <c r="F562" s="226" t="s">
        <v>1255</v>
      </c>
      <c r="G562" s="226" t="s">
        <v>47</v>
      </c>
      <c r="H562" s="226" t="s">
        <v>963</v>
      </c>
      <c r="I562" s="226" t="s">
        <v>44</v>
      </c>
      <c r="J562" s="101" t="s">
        <v>2515</v>
      </c>
      <c r="K562" s="226" t="s">
        <v>1228</v>
      </c>
      <c r="L562" s="226" t="s">
        <v>1259</v>
      </c>
      <c r="M562" s="227">
        <v>9</v>
      </c>
      <c r="N562" s="226" t="s">
        <v>1800</v>
      </c>
      <c r="O562" s="229">
        <v>1</v>
      </c>
      <c r="P562" s="225">
        <v>44552</v>
      </c>
      <c r="Q562" s="226"/>
      <c r="R562" s="225">
        <v>43599</v>
      </c>
      <c r="S562" s="226" t="s">
        <v>53</v>
      </c>
      <c r="T562" s="226" t="s">
        <v>1220</v>
      </c>
      <c r="U562" s="8" t="s">
        <v>2314</v>
      </c>
    </row>
    <row r="563" spans="1:21" s="8" customFormat="1" ht="9.75" customHeight="1" x14ac:dyDescent="0.25">
      <c r="A563" s="226">
        <v>1492</v>
      </c>
      <c r="B563" s="226" t="s">
        <v>32</v>
      </c>
      <c r="C563" s="226" t="s">
        <v>1262</v>
      </c>
      <c r="D563" s="226" t="s">
        <v>32</v>
      </c>
      <c r="E563" s="226" t="s">
        <v>1211</v>
      </c>
      <c r="F563" s="226" t="s">
        <v>1255</v>
      </c>
      <c r="G563" s="226" t="s">
        <v>47</v>
      </c>
      <c r="H563" s="226" t="s">
        <v>963</v>
      </c>
      <c r="I563" s="226" t="s">
        <v>48</v>
      </c>
      <c r="J563" s="101" t="s">
        <v>2515</v>
      </c>
      <c r="K563" s="226" t="s">
        <v>1228</v>
      </c>
      <c r="L563" s="226" t="s">
        <v>1263</v>
      </c>
      <c r="M563" s="227">
        <v>24</v>
      </c>
      <c r="N563" s="226" t="s">
        <v>1800</v>
      </c>
      <c r="O563" s="229">
        <v>1</v>
      </c>
      <c r="P563" s="225">
        <v>44552</v>
      </c>
      <c r="Q563" s="226"/>
      <c r="R563" s="226">
        <v>43487</v>
      </c>
      <c r="S563" s="226" t="s">
        <v>53</v>
      </c>
      <c r="T563" s="226" t="s">
        <v>96</v>
      </c>
      <c r="U563" s="8" t="s">
        <v>2359</v>
      </c>
    </row>
    <row r="564" spans="1:21" s="8" customFormat="1" ht="9.75" customHeight="1" x14ac:dyDescent="0.25">
      <c r="A564" s="226">
        <v>629</v>
      </c>
      <c r="B564" s="226" t="s">
        <v>529</v>
      </c>
      <c r="C564" s="226" t="s">
        <v>530</v>
      </c>
      <c r="D564" s="226" t="s">
        <v>530</v>
      </c>
      <c r="E564" s="226" t="s">
        <v>9</v>
      </c>
      <c r="F564" s="226" t="s">
        <v>528</v>
      </c>
      <c r="G564" s="226" t="s">
        <v>47</v>
      </c>
      <c r="H564" s="226" t="s">
        <v>961</v>
      </c>
      <c r="I564" s="226" t="s">
        <v>44</v>
      </c>
      <c r="J564" s="101" t="s">
        <v>2515</v>
      </c>
      <c r="K564" s="226" t="s">
        <v>1219</v>
      </c>
      <c r="L564" s="226" t="s">
        <v>1445</v>
      </c>
      <c r="M564" s="227">
        <v>19</v>
      </c>
      <c r="N564" s="226" t="s">
        <v>1800</v>
      </c>
      <c r="O564" s="229">
        <v>37</v>
      </c>
      <c r="P564" s="225">
        <v>44552</v>
      </c>
      <c r="Q564" s="225"/>
      <c r="R564" s="226">
        <v>42475</v>
      </c>
      <c r="S564" s="226" t="s">
        <v>53</v>
      </c>
      <c r="T564" s="226" t="s">
        <v>137</v>
      </c>
      <c r="U564" s="8" t="s">
        <v>2508</v>
      </c>
    </row>
    <row r="565" spans="1:21" s="8" customFormat="1" ht="9.75" customHeight="1" x14ac:dyDescent="0.25">
      <c r="A565" s="226">
        <v>161</v>
      </c>
      <c r="B565" s="226" t="s">
        <v>345</v>
      </c>
      <c r="C565" s="226" t="s">
        <v>346</v>
      </c>
      <c r="D565" s="226" t="s">
        <v>346</v>
      </c>
      <c r="E565" s="226" t="s">
        <v>9</v>
      </c>
      <c r="F565" s="226" t="s">
        <v>347</v>
      </c>
      <c r="G565" s="226" t="s">
        <v>47</v>
      </c>
      <c r="H565" s="226" t="s">
        <v>960</v>
      </c>
      <c r="I565" s="226" t="s">
        <v>44</v>
      </c>
      <c r="J565" s="101" t="s">
        <v>2515</v>
      </c>
      <c r="K565" s="226" t="s">
        <v>1219</v>
      </c>
      <c r="L565" s="226" t="s">
        <v>348</v>
      </c>
      <c r="M565" s="227">
        <v>25</v>
      </c>
      <c r="N565" s="226" t="s">
        <v>1800</v>
      </c>
      <c r="O565" s="229">
        <v>82</v>
      </c>
      <c r="P565" s="225">
        <v>44552</v>
      </c>
      <c r="Q565" s="226"/>
      <c r="R565" s="226">
        <v>42289</v>
      </c>
      <c r="S565" s="226" t="s">
        <v>53</v>
      </c>
      <c r="T565" s="226" t="s">
        <v>137</v>
      </c>
      <c r="U565" s="8" t="s">
        <v>2509</v>
      </c>
    </row>
    <row r="566" spans="1:21" s="8" customFormat="1" ht="9.75" customHeight="1" x14ac:dyDescent="0.25">
      <c r="A566" s="226">
        <v>1759</v>
      </c>
      <c r="B566" s="226" t="s">
        <v>32</v>
      </c>
      <c r="C566" s="226" t="s">
        <v>2245</v>
      </c>
      <c r="D566" s="226" t="s">
        <v>32</v>
      </c>
      <c r="E566" s="226" t="s">
        <v>6</v>
      </c>
      <c r="F566" s="226" t="s">
        <v>52</v>
      </c>
      <c r="G566" s="226" t="s">
        <v>47</v>
      </c>
      <c r="H566" s="226" t="s">
        <v>963</v>
      </c>
      <c r="I566" s="226" t="s">
        <v>44</v>
      </c>
      <c r="J566" s="101" t="s">
        <v>2515</v>
      </c>
      <c r="K566" s="226" t="s">
        <v>1228</v>
      </c>
      <c r="L566" s="226" t="s">
        <v>1454</v>
      </c>
      <c r="M566" s="227">
        <v>24</v>
      </c>
      <c r="N566" s="226" t="s">
        <v>1800</v>
      </c>
      <c r="O566" s="229">
        <v>5</v>
      </c>
      <c r="P566" s="225">
        <v>44553</v>
      </c>
      <c r="Q566" s="226"/>
      <c r="R566" s="226">
        <v>43478</v>
      </c>
      <c r="S566" s="226" t="s">
        <v>53</v>
      </c>
      <c r="T566" s="226" t="s">
        <v>956</v>
      </c>
      <c r="U566" s="8" t="s">
        <v>2402</v>
      </c>
    </row>
    <row r="567" spans="1:21" s="8" customFormat="1" ht="9.75" customHeight="1" x14ac:dyDescent="0.25">
      <c r="A567" s="226">
        <v>510</v>
      </c>
      <c r="B567" s="226" t="s">
        <v>449</v>
      </c>
      <c r="C567" s="226" t="s">
        <v>450</v>
      </c>
      <c r="D567" s="226" t="s">
        <v>1860</v>
      </c>
      <c r="E567" s="226" t="s">
        <v>6</v>
      </c>
      <c r="F567" s="226" t="s">
        <v>79</v>
      </c>
      <c r="G567" s="226" t="s">
        <v>43</v>
      </c>
      <c r="H567" s="226" t="s">
        <v>961</v>
      </c>
      <c r="I567" s="226" t="s">
        <v>48</v>
      </c>
      <c r="J567" s="101" t="s">
        <v>2515</v>
      </c>
      <c r="K567" s="226" t="s">
        <v>1219</v>
      </c>
      <c r="L567" s="226" t="s">
        <v>451</v>
      </c>
      <c r="M567" s="227">
        <v>15</v>
      </c>
      <c r="N567" s="226" t="s">
        <v>1800</v>
      </c>
      <c r="O567" s="229">
        <v>85</v>
      </c>
      <c r="P567" s="225">
        <v>44553</v>
      </c>
      <c r="Q567" s="225"/>
      <c r="R567" s="226">
        <v>42231</v>
      </c>
      <c r="S567" s="226" t="s">
        <v>53</v>
      </c>
      <c r="T567" s="226" t="s">
        <v>137</v>
      </c>
      <c r="U567" s="8" t="s">
        <v>2510</v>
      </c>
    </row>
    <row r="568" spans="1:21" s="8" customFormat="1" ht="9.75" customHeight="1" x14ac:dyDescent="0.25">
      <c r="A568" s="101">
        <v>1588</v>
      </c>
      <c r="B568" s="101" t="s">
        <v>1174</v>
      </c>
      <c r="C568" s="101" t="s">
        <v>94</v>
      </c>
      <c r="D568" s="101" t="s">
        <v>94</v>
      </c>
      <c r="E568" s="101" t="s">
        <v>7</v>
      </c>
      <c r="F568" s="101" t="s">
        <v>94</v>
      </c>
      <c r="G568" s="101" t="s">
        <v>47</v>
      </c>
      <c r="H568" s="101" t="s">
        <v>961</v>
      </c>
      <c r="I568" s="101" t="s">
        <v>826</v>
      </c>
      <c r="J568" s="101"/>
      <c r="K568" s="101" t="s">
        <v>1219</v>
      </c>
      <c r="L568" s="101" t="s">
        <v>906</v>
      </c>
      <c r="M568" s="101">
        <v>10</v>
      </c>
      <c r="N568" s="102" t="s">
        <v>1800</v>
      </c>
      <c r="O568" s="172">
        <v>3</v>
      </c>
      <c r="P568" s="103">
        <v>44553</v>
      </c>
      <c r="Q568" s="103"/>
      <c r="R568" s="103">
        <v>42193</v>
      </c>
      <c r="S568" s="101" t="s">
        <v>53</v>
      </c>
      <c r="T568" s="101" t="s">
        <v>96</v>
      </c>
      <c r="U568" s="8" t="s">
        <v>1701</v>
      </c>
    </row>
    <row r="569" spans="1:21" s="8" customFormat="1" ht="9.75" customHeight="1" x14ac:dyDescent="0.25">
      <c r="A569" s="226">
        <v>502</v>
      </c>
      <c r="B569" s="226" t="s">
        <v>488</v>
      </c>
      <c r="C569" s="226" t="s">
        <v>489</v>
      </c>
      <c r="D569" s="226" t="s">
        <v>489</v>
      </c>
      <c r="E569" s="226" t="s">
        <v>6</v>
      </c>
      <c r="F569" s="226" t="s">
        <v>52</v>
      </c>
      <c r="G569" s="226" t="s">
        <v>43</v>
      </c>
      <c r="H569" s="226" t="s">
        <v>961</v>
      </c>
      <c r="I569" s="226" t="s">
        <v>44</v>
      </c>
      <c r="J569" s="101" t="s">
        <v>2515</v>
      </c>
      <c r="K569" s="226" t="s">
        <v>1219</v>
      </c>
      <c r="L569" s="226" t="s">
        <v>490</v>
      </c>
      <c r="M569" s="227">
        <v>1</v>
      </c>
      <c r="N569" s="226" t="s">
        <v>1800</v>
      </c>
      <c r="O569" s="229">
        <v>5</v>
      </c>
      <c r="P569" s="225">
        <v>44554</v>
      </c>
      <c r="Q569" s="226"/>
      <c r="R569" s="225">
        <v>41723</v>
      </c>
      <c r="S569" s="226" t="s">
        <v>53</v>
      </c>
      <c r="T569" s="226" t="s">
        <v>137</v>
      </c>
      <c r="U569" s="8" t="s">
        <v>2511</v>
      </c>
    </row>
    <row r="570" spans="1:21" s="8" customFormat="1" ht="9.75" customHeight="1" x14ac:dyDescent="0.25">
      <c r="A570" s="226">
        <v>1122</v>
      </c>
      <c r="B570" s="226" t="s">
        <v>1046</v>
      </c>
      <c r="C570" s="226" t="s">
        <v>265</v>
      </c>
      <c r="D570" s="226" t="s">
        <v>265</v>
      </c>
      <c r="E570" s="226" t="s">
        <v>6</v>
      </c>
      <c r="F570" s="226" t="s">
        <v>52</v>
      </c>
      <c r="G570" s="226" t="s">
        <v>47</v>
      </c>
      <c r="H570" s="226" t="s">
        <v>962</v>
      </c>
      <c r="I570" s="226" t="s">
        <v>48</v>
      </c>
      <c r="J570" s="101" t="s">
        <v>2515</v>
      </c>
      <c r="K570" s="226" t="s">
        <v>1219</v>
      </c>
      <c r="L570" s="226" t="s">
        <v>266</v>
      </c>
      <c r="M570" s="227">
        <v>8</v>
      </c>
      <c r="N570" s="226" t="s">
        <v>1800</v>
      </c>
      <c r="O570" s="229">
        <v>40</v>
      </c>
      <c r="P570" s="225">
        <v>44554</v>
      </c>
      <c r="Q570" s="226"/>
      <c r="R570" s="225"/>
      <c r="S570" s="226" t="s">
        <v>49</v>
      </c>
      <c r="T570" s="226" t="s">
        <v>1224</v>
      </c>
      <c r="U570" s="8" t="s">
        <v>1864</v>
      </c>
    </row>
    <row r="571" spans="1:21" s="8" customFormat="1" ht="9.75" customHeight="1" x14ac:dyDescent="0.25">
      <c r="A571" s="226">
        <v>1126</v>
      </c>
      <c r="B571" s="226" t="s">
        <v>1051</v>
      </c>
      <c r="C571" s="226" t="s">
        <v>510</v>
      </c>
      <c r="D571" s="226" t="s">
        <v>510</v>
      </c>
      <c r="E571" s="226" t="s">
        <v>6</v>
      </c>
      <c r="F571" s="226" t="s">
        <v>6</v>
      </c>
      <c r="G571" s="226" t="s">
        <v>47</v>
      </c>
      <c r="H571" s="226" t="s">
        <v>962</v>
      </c>
      <c r="I571" s="226" t="s">
        <v>44</v>
      </c>
      <c r="J571" s="101" t="s">
        <v>2515</v>
      </c>
      <c r="K571" s="226" t="s">
        <v>1219</v>
      </c>
      <c r="L571" s="226" t="s">
        <v>511</v>
      </c>
      <c r="M571" s="227">
        <v>18</v>
      </c>
      <c r="N571" s="226" t="s">
        <v>1800</v>
      </c>
      <c r="O571" s="229">
        <v>35</v>
      </c>
      <c r="P571" s="225">
        <v>44554</v>
      </c>
      <c r="Q571" s="226"/>
      <c r="R571" s="226">
        <v>42882</v>
      </c>
      <c r="S571" s="226" t="s">
        <v>53</v>
      </c>
      <c r="T571" s="226" t="s">
        <v>113</v>
      </c>
      <c r="U571" s="8" t="s">
        <v>1867</v>
      </c>
    </row>
    <row r="572" spans="1:21" s="8" customFormat="1" ht="9.75" customHeight="1" x14ac:dyDescent="0.25">
      <c r="A572" s="101">
        <v>1525</v>
      </c>
      <c r="B572" s="101" t="s">
        <v>32</v>
      </c>
      <c r="C572" s="101" t="s">
        <v>1279</v>
      </c>
      <c r="D572" s="101" t="s">
        <v>32</v>
      </c>
      <c r="E572" s="101" t="s">
        <v>944</v>
      </c>
      <c r="F572" s="101" t="s">
        <v>1279</v>
      </c>
      <c r="G572" s="101" t="s">
        <v>47</v>
      </c>
      <c r="H572" s="101" t="s">
        <v>961</v>
      </c>
      <c r="I572" s="101" t="s">
        <v>826</v>
      </c>
      <c r="J572" s="101"/>
      <c r="K572" s="101" t="s">
        <v>1228</v>
      </c>
      <c r="L572" s="101" t="s">
        <v>1676</v>
      </c>
      <c r="M572" s="101">
        <v>10</v>
      </c>
      <c r="N572" s="102" t="s">
        <v>1800</v>
      </c>
      <c r="O572" s="172">
        <v>1</v>
      </c>
      <c r="P572" s="103">
        <v>44554</v>
      </c>
      <c r="Q572" s="103"/>
      <c r="R572" s="103">
        <v>43381</v>
      </c>
      <c r="S572" s="101" t="s">
        <v>53</v>
      </c>
      <c r="T572" s="101" t="s">
        <v>1220</v>
      </c>
      <c r="U572" s="8" t="s">
        <v>32</v>
      </c>
    </row>
    <row r="573" spans="1:21" s="8" customFormat="1" ht="9.75" customHeight="1" x14ac:dyDescent="0.25">
      <c r="A573" s="226">
        <v>165</v>
      </c>
      <c r="B573" s="226" t="s">
        <v>479</v>
      </c>
      <c r="C573" s="226" t="s">
        <v>480</v>
      </c>
      <c r="D573" s="226" t="s">
        <v>480</v>
      </c>
      <c r="E573" s="226" t="s">
        <v>6</v>
      </c>
      <c r="F573" s="226" t="s">
        <v>66</v>
      </c>
      <c r="G573" s="226" t="s">
        <v>47</v>
      </c>
      <c r="H573" s="226" t="s">
        <v>960</v>
      </c>
      <c r="I573" s="226" t="s">
        <v>44</v>
      </c>
      <c r="J573" s="101" t="s">
        <v>2515</v>
      </c>
      <c r="K573" s="226" t="s">
        <v>1219</v>
      </c>
      <c r="L573" s="226" t="s">
        <v>481</v>
      </c>
      <c r="M573" s="227">
        <v>16</v>
      </c>
      <c r="N573" s="226" t="s">
        <v>1800</v>
      </c>
      <c r="O573" s="229">
        <v>40</v>
      </c>
      <c r="P573" s="225">
        <v>44557</v>
      </c>
      <c r="Q573" s="225"/>
      <c r="R573" s="226">
        <v>41921</v>
      </c>
      <c r="S573" s="226" t="s">
        <v>53</v>
      </c>
      <c r="T573" s="226" t="s">
        <v>137</v>
      </c>
      <c r="U573" s="8" t="s">
        <v>2132</v>
      </c>
    </row>
    <row r="574" spans="1:21" s="8" customFormat="1" ht="9.75" customHeight="1" x14ac:dyDescent="0.25">
      <c r="A574" s="226">
        <v>499</v>
      </c>
      <c r="B574" s="226" t="s">
        <v>482</v>
      </c>
      <c r="C574" s="226" t="s">
        <v>483</v>
      </c>
      <c r="D574" s="226" t="s">
        <v>483</v>
      </c>
      <c r="E574" s="226" t="s">
        <v>6</v>
      </c>
      <c r="F574" s="226" t="s">
        <v>66</v>
      </c>
      <c r="G574" s="226" t="s">
        <v>43</v>
      </c>
      <c r="H574" s="226" t="s">
        <v>961</v>
      </c>
      <c r="I574" s="226" t="s">
        <v>44</v>
      </c>
      <c r="J574" s="101" t="s">
        <v>2515</v>
      </c>
      <c r="K574" s="226" t="s">
        <v>1219</v>
      </c>
      <c r="L574" s="226" t="s">
        <v>1338</v>
      </c>
      <c r="M574" s="227">
        <v>3</v>
      </c>
      <c r="N574" s="226" t="s">
        <v>1800</v>
      </c>
      <c r="O574" s="229">
        <v>5</v>
      </c>
      <c r="P574" s="225">
        <v>44557</v>
      </c>
      <c r="Q574" s="225"/>
      <c r="R574" s="226">
        <v>41891</v>
      </c>
      <c r="S574" s="226" t="s">
        <v>53</v>
      </c>
      <c r="T574" s="226" t="s">
        <v>137</v>
      </c>
      <c r="U574" s="8" t="s">
        <v>2512</v>
      </c>
    </row>
    <row r="575" spans="1:21" s="8" customFormat="1" ht="9.75" customHeight="1" x14ac:dyDescent="0.25">
      <c r="A575" s="226">
        <v>500</v>
      </c>
      <c r="B575" s="226" t="s">
        <v>69</v>
      </c>
      <c r="C575" s="226" t="s">
        <v>70</v>
      </c>
      <c r="D575" s="226" t="s">
        <v>70</v>
      </c>
      <c r="E575" s="226" t="s">
        <v>6</v>
      </c>
      <c r="F575" s="226" t="s">
        <v>66</v>
      </c>
      <c r="G575" s="226" t="s">
        <v>43</v>
      </c>
      <c r="H575" s="226" t="s">
        <v>961</v>
      </c>
      <c r="I575" s="226" t="s">
        <v>44</v>
      </c>
      <c r="J575" s="101" t="s">
        <v>2515</v>
      </c>
      <c r="K575" s="226" t="s">
        <v>1219</v>
      </c>
      <c r="L575" s="226" t="s">
        <v>71</v>
      </c>
      <c r="M575" s="227">
        <v>5</v>
      </c>
      <c r="N575" s="226" t="s">
        <v>1800</v>
      </c>
      <c r="O575" s="229">
        <v>90</v>
      </c>
      <c r="P575" s="225">
        <v>44557</v>
      </c>
      <c r="Q575" s="225"/>
      <c r="R575" s="226">
        <v>42249</v>
      </c>
      <c r="S575" s="226" t="s">
        <v>53</v>
      </c>
      <c r="T575" s="226" t="s">
        <v>137</v>
      </c>
      <c r="U575" s="8" t="s">
        <v>2360</v>
      </c>
    </row>
    <row r="576" spans="1:21" s="8" customFormat="1" ht="9.75" customHeight="1" x14ac:dyDescent="0.25">
      <c r="A576" s="226">
        <v>1118</v>
      </c>
      <c r="B576" s="226" t="s">
        <v>1039</v>
      </c>
      <c r="C576" s="226" t="s">
        <v>586</v>
      </c>
      <c r="D576" s="226" t="s">
        <v>586</v>
      </c>
      <c r="E576" s="226" t="s">
        <v>6</v>
      </c>
      <c r="F576" s="226" t="s">
        <v>66</v>
      </c>
      <c r="G576" s="226" t="s">
        <v>47</v>
      </c>
      <c r="H576" s="226" t="s">
        <v>962</v>
      </c>
      <c r="I576" s="226" t="s">
        <v>63</v>
      </c>
      <c r="J576" s="101" t="s">
        <v>2515</v>
      </c>
      <c r="K576" s="226" t="s">
        <v>1219</v>
      </c>
      <c r="L576" s="226" t="s">
        <v>587</v>
      </c>
      <c r="M576" s="227">
        <v>24</v>
      </c>
      <c r="N576" s="226" t="s">
        <v>1800</v>
      </c>
      <c r="O576" s="229">
        <v>40</v>
      </c>
      <c r="P576" s="225">
        <v>44557</v>
      </c>
      <c r="Q576" s="226"/>
      <c r="R576" s="226">
        <v>43668</v>
      </c>
      <c r="S576" s="226" t="s">
        <v>53</v>
      </c>
      <c r="T576" s="226" t="s">
        <v>67</v>
      </c>
      <c r="U576" s="8" t="s">
        <v>32</v>
      </c>
    </row>
    <row r="577" spans="1:21" s="8" customFormat="1" ht="9.75" customHeight="1" x14ac:dyDescent="0.25">
      <c r="A577" s="226">
        <v>504</v>
      </c>
      <c r="B577" s="226" t="s">
        <v>393</v>
      </c>
      <c r="C577" s="226" t="s">
        <v>1904</v>
      </c>
      <c r="D577" s="226" t="s">
        <v>394</v>
      </c>
      <c r="E577" s="226" t="s">
        <v>6</v>
      </c>
      <c r="F577" s="226" t="s">
        <v>52</v>
      </c>
      <c r="G577" s="226" t="s">
        <v>43</v>
      </c>
      <c r="H577" s="226" t="s">
        <v>961</v>
      </c>
      <c r="I577" s="226" t="s">
        <v>44</v>
      </c>
      <c r="J577" s="101" t="s">
        <v>2515</v>
      </c>
      <c r="K577" s="226" t="s">
        <v>1219</v>
      </c>
      <c r="L577" s="226" t="s">
        <v>395</v>
      </c>
      <c r="M577" s="227">
        <v>3</v>
      </c>
      <c r="N577" s="226" t="s">
        <v>1800</v>
      </c>
      <c r="O577" s="229">
        <v>90</v>
      </c>
      <c r="P577" s="225">
        <v>44557</v>
      </c>
      <c r="Q577" s="226"/>
      <c r="R577" s="225">
        <v>42170</v>
      </c>
      <c r="S577" s="226" t="s">
        <v>53</v>
      </c>
      <c r="T577" s="226" t="s">
        <v>137</v>
      </c>
      <c r="U577" s="8" t="s">
        <v>2361</v>
      </c>
    </row>
    <row r="578" spans="1:21" s="8" customFormat="1" ht="9.75" customHeight="1" x14ac:dyDescent="0.25">
      <c r="A578" s="226">
        <v>1711</v>
      </c>
      <c r="B578" s="226" t="s">
        <v>1126</v>
      </c>
      <c r="C578" s="226" t="s">
        <v>806</v>
      </c>
      <c r="D578" s="226" t="s">
        <v>806</v>
      </c>
      <c r="E578" s="226" t="s">
        <v>9</v>
      </c>
      <c r="F578" s="226" t="s">
        <v>61</v>
      </c>
      <c r="G578" s="226" t="s">
        <v>47</v>
      </c>
      <c r="H578" s="226" t="s">
        <v>963</v>
      </c>
      <c r="I578" s="226" t="s">
        <v>44</v>
      </c>
      <c r="J578" s="101" t="s">
        <v>2515</v>
      </c>
      <c r="K578" s="226" t="s">
        <v>1219</v>
      </c>
      <c r="L578" s="226" t="s">
        <v>807</v>
      </c>
      <c r="M578" s="227">
        <v>18</v>
      </c>
      <c r="N578" s="226" t="s">
        <v>1800</v>
      </c>
      <c r="O578" s="229">
        <v>11</v>
      </c>
      <c r="P578" s="225">
        <v>44557</v>
      </c>
      <c r="Q578" s="225"/>
      <c r="R578" s="226">
        <v>43664</v>
      </c>
      <c r="S578" s="226" t="s">
        <v>49</v>
      </c>
      <c r="T578" s="226" t="s">
        <v>2334</v>
      </c>
      <c r="U578" s="8" t="s">
        <v>32</v>
      </c>
    </row>
    <row r="579" spans="1:21" s="8" customFormat="1" ht="9.75" customHeight="1" x14ac:dyDescent="0.25">
      <c r="A579" s="101">
        <v>1566</v>
      </c>
      <c r="B579" s="101" t="s">
        <v>1170</v>
      </c>
      <c r="C579" s="101" t="s">
        <v>52</v>
      </c>
      <c r="D579" s="101" t="s">
        <v>32</v>
      </c>
      <c r="E579" s="101" t="s">
        <v>6</v>
      </c>
      <c r="F579" s="101" t="s">
        <v>52</v>
      </c>
      <c r="G579" s="101" t="s">
        <v>47</v>
      </c>
      <c r="H579" s="101" t="s">
        <v>961</v>
      </c>
      <c r="I579" s="101" t="s">
        <v>826</v>
      </c>
      <c r="J579" s="101"/>
      <c r="K579" s="101" t="s">
        <v>1219</v>
      </c>
      <c r="L579" s="101" t="s">
        <v>903</v>
      </c>
      <c r="M579" s="101">
        <v>10</v>
      </c>
      <c r="N579" s="102" t="s">
        <v>1800</v>
      </c>
      <c r="O579" s="172">
        <v>1</v>
      </c>
      <c r="P579" s="103">
        <v>44557</v>
      </c>
      <c r="Q579" s="103"/>
      <c r="R579" s="103"/>
      <c r="S579" s="101" t="s">
        <v>1222</v>
      </c>
      <c r="T579" s="101" t="s">
        <v>211</v>
      </c>
      <c r="U579" s="8" t="s">
        <v>1577</v>
      </c>
    </row>
    <row r="580" spans="1:21" s="8" customFormat="1" ht="9.75" customHeight="1" x14ac:dyDescent="0.25">
      <c r="A580" s="226">
        <v>443</v>
      </c>
      <c r="B580" s="226" t="s">
        <v>145</v>
      </c>
      <c r="C580" s="226" t="s">
        <v>146</v>
      </c>
      <c r="D580" s="226" t="s">
        <v>32</v>
      </c>
      <c r="E580" s="226" t="s">
        <v>16</v>
      </c>
      <c r="F580" s="226" t="s">
        <v>55</v>
      </c>
      <c r="G580" s="226" t="s">
        <v>47</v>
      </c>
      <c r="H580" s="226" t="s">
        <v>961</v>
      </c>
      <c r="I580" s="226" t="s">
        <v>48</v>
      </c>
      <c r="J580" s="101" t="s">
        <v>2515</v>
      </c>
      <c r="K580" s="226" t="s">
        <v>1219</v>
      </c>
      <c r="L580" s="226" t="s">
        <v>147</v>
      </c>
      <c r="M580" s="227">
        <v>27</v>
      </c>
      <c r="N580" s="226" t="s">
        <v>1798</v>
      </c>
      <c r="O580" s="229">
        <v>90</v>
      </c>
      <c r="P580" s="225">
        <v>44558</v>
      </c>
      <c r="Q580" s="225"/>
      <c r="R580" s="226">
        <v>42055</v>
      </c>
      <c r="S580" s="226" t="s">
        <v>53</v>
      </c>
      <c r="T580" s="226" t="s">
        <v>137</v>
      </c>
      <c r="U580" s="8" t="s">
        <v>32</v>
      </c>
    </row>
    <row r="581" spans="1:21" s="8" customFormat="1" ht="9.75" customHeight="1" x14ac:dyDescent="0.25">
      <c r="A581" s="226">
        <v>1564</v>
      </c>
      <c r="B581" s="226" t="s">
        <v>1047</v>
      </c>
      <c r="C581" s="226" t="s">
        <v>705</v>
      </c>
      <c r="D581" s="226" t="s">
        <v>705</v>
      </c>
      <c r="E581" s="226" t="s">
        <v>6</v>
      </c>
      <c r="F581" s="226" t="s">
        <v>52</v>
      </c>
      <c r="G581" s="226" t="s">
        <v>47</v>
      </c>
      <c r="H581" s="226" t="s">
        <v>963</v>
      </c>
      <c r="I581" s="226" t="s">
        <v>44</v>
      </c>
      <c r="J581" s="101" t="s">
        <v>2515</v>
      </c>
      <c r="K581" s="226" t="s">
        <v>1219</v>
      </c>
      <c r="L581" s="226" t="s">
        <v>706</v>
      </c>
      <c r="M581" s="227">
        <v>6</v>
      </c>
      <c r="N581" s="226" t="s">
        <v>1800</v>
      </c>
      <c r="O581" s="229">
        <v>20</v>
      </c>
      <c r="P581" s="225">
        <v>44559</v>
      </c>
      <c r="Q581" s="226"/>
      <c r="R581" s="226">
        <v>43726</v>
      </c>
      <c r="S581" s="226" t="s">
        <v>53</v>
      </c>
      <c r="T581" s="226" t="s">
        <v>67</v>
      </c>
      <c r="U581" s="8" t="s">
        <v>32</v>
      </c>
    </row>
    <row r="582" spans="1:21" s="8" customFormat="1" ht="9.75" customHeight="1" x14ac:dyDescent="0.25">
      <c r="A582" s="226">
        <v>390</v>
      </c>
      <c r="B582" s="226" t="s">
        <v>80</v>
      </c>
      <c r="C582" s="226" t="s">
        <v>2059</v>
      </c>
      <c r="D582" s="226" t="s">
        <v>81</v>
      </c>
      <c r="E582" s="226" t="s">
        <v>10</v>
      </c>
      <c r="F582" s="226" t="s">
        <v>82</v>
      </c>
      <c r="G582" s="226" t="s">
        <v>47</v>
      </c>
      <c r="H582" s="226" t="s">
        <v>961</v>
      </c>
      <c r="I582" s="226" t="s">
        <v>48</v>
      </c>
      <c r="J582" s="101" t="s">
        <v>2515</v>
      </c>
      <c r="K582" s="226" t="s">
        <v>1219</v>
      </c>
      <c r="L582" s="226" t="s">
        <v>83</v>
      </c>
      <c r="M582" s="227">
        <v>16</v>
      </c>
      <c r="N582" s="226" t="s">
        <v>1802</v>
      </c>
      <c r="O582" s="229">
        <v>90</v>
      </c>
      <c r="P582" s="225">
        <v>44560</v>
      </c>
      <c r="Q582" s="226"/>
      <c r="R582" s="225"/>
      <c r="S582" s="226" t="s">
        <v>49</v>
      </c>
      <c r="T582" s="226" t="s">
        <v>1224</v>
      </c>
      <c r="U582" s="8" t="s">
        <v>32</v>
      </c>
    </row>
    <row r="583" spans="1:21" s="8" customFormat="1" ht="9.75" customHeight="1" x14ac:dyDescent="0.25">
      <c r="A583" s="226">
        <v>1924</v>
      </c>
      <c r="B583" s="226" t="s">
        <v>32</v>
      </c>
      <c r="C583" s="226" t="s">
        <v>1885</v>
      </c>
      <c r="D583" s="226" t="s">
        <v>32</v>
      </c>
      <c r="E583" s="226" t="s">
        <v>10</v>
      </c>
      <c r="F583" s="226" t="s">
        <v>87</v>
      </c>
      <c r="G583" s="226" t="s">
        <v>47</v>
      </c>
      <c r="H583" s="226" t="s">
        <v>963</v>
      </c>
      <c r="I583" s="226" t="s">
        <v>44</v>
      </c>
      <c r="J583" s="101" t="s">
        <v>2515</v>
      </c>
      <c r="K583" s="226" t="s">
        <v>1219</v>
      </c>
      <c r="L583" s="226" t="s">
        <v>796</v>
      </c>
      <c r="M583" s="227">
        <v>0</v>
      </c>
      <c r="N583" s="226" t="s">
        <v>1802</v>
      </c>
      <c r="O583" s="229">
        <v>1</v>
      </c>
      <c r="P583" s="225">
        <v>44560</v>
      </c>
      <c r="Q583" s="226"/>
      <c r="R583" s="225">
        <v>43697</v>
      </c>
      <c r="S583" s="226" t="s">
        <v>53</v>
      </c>
      <c r="T583" s="226" t="s">
        <v>211</v>
      </c>
      <c r="U583" s="8" t="s">
        <v>1577</v>
      </c>
    </row>
    <row r="584" spans="1:21" s="8" customFormat="1" ht="9.75" customHeight="1" x14ac:dyDescent="0.25">
      <c r="A584" s="226">
        <v>243</v>
      </c>
      <c r="B584" s="226" t="s">
        <v>1004</v>
      </c>
      <c r="C584" s="226" t="s">
        <v>194</v>
      </c>
      <c r="D584" s="226" t="s">
        <v>194</v>
      </c>
      <c r="E584" s="226" t="s">
        <v>11</v>
      </c>
      <c r="F584" s="226" t="s">
        <v>11</v>
      </c>
      <c r="G584" s="226" t="s">
        <v>43</v>
      </c>
      <c r="H584" s="226" t="s">
        <v>960</v>
      </c>
      <c r="I584" s="226" t="s">
        <v>44</v>
      </c>
      <c r="J584" s="101" t="s">
        <v>2515</v>
      </c>
      <c r="K584" s="226" t="s">
        <v>1219</v>
      </c>
      <c r="L584" s="226" t="s">
        <v>195</v>
      </c>
      <c r="M584" s="227">
        <v>2</v>
      </c>
      <c r="N584" s="226" t="s">
        <v>1802</v>
      </c>
      <c r="O584" s="229">
        <v>10</v>
      </c>
      <c r="P584" s="225">
        <v>44560</v>
      </c>
      <c r="Q584" s="226"/>
      <c r="R584" s="225">
        <v>41284</v>
      </c>
      <c r="S584" s="226" t="s">
        <v>53</v>
      </c>
      <c r="T584" s="226" t="s">
        <v>1220</v>
      </c>
      <c r="U584" s="8" t="s">
        <v>32</v>
      </c>
    </row>
    <row r="585" spans="1:21" s="8" customFormat="1" ht="9.75" customHeight="1" x14ac:dyDescent="0.25">
      <c r="A585" s="226">
        <v>1456</v>
      </c>
      <c r="B585" s="226" t="s">
        <v>1009</v>
      </c>
      <c r="C585" s="226" t="s">
        <v>678</v>
      </c>
      <c r="D585" s="226" t="s">
        <v>32</v>
      </c>
      <c r="E585" s="226" t="s">
        <v>11</v>
      </c>
      <c r="F585" s="226" t="s">
        <v>75</v>
      </c>
      <c r="G585" s="226" t="s">
        <v>47</v>
      </c>
      <c r="H585" s="226" t="s">
        <v>963</v>
      </c>
      <c r="I585" s="226" t="s">
        <v>44</v>
      </c>
      <c r="J585" s="101" t="s">
        <v>2515</v>
      </c>
      <c r="K585" s="226" t="s">
        <v>1219</v>
      </c>
      <c r="L585" s="226" t="s">
        <v>679</v>
      </c>
      <c r="M585" s="227">
        <v>18</v>
      </c>
      <c r="N585" s="226" t="s">
        <v>1802</v>
      </c>
      <c r="O585" s="229">
        <v>1</v>
      </c>
      <c r="P585" s="225">
        <v>44560</v>
      </c>
      <c r="Q585" s="225"/>
      <c r="R585" s="226">
        <v>42887</v>
      </c>
      <c r="S585" s="226" t="s">
        <v>53</v>
      </c>
      <c r="T585" s="226" t="s">
        <v>1220</v>
      </c>
      <c r="U585" s="8" t="s">
        <v>959</v>
      </c>
    </row>
    <row r="586" spans="1:21" s="8" customFormat="1" ht="9.75" customHeight="1" x14ac:dyDescent="0.25">
      <c r="A586" s="226">
        <v>459</v>
      </c>
      <c r="B586" s="226" t="s">
        <v>203</v>
      </c>
      <c r="C586" s="226" t="s">
        <v>204</v>
      </c>
      <c r="D586" s="226" t="s">
        <v>204</v>
      </c>
      <c r="E586" s="226" t="s">
        <v>12</v>
      </c>
      <c r="F586" s="226" t="s">
        <v>202</v>
      </c>
      <c r="G586" s="226" t="s">
        <v>43</v>
      </c>
      <c r="H586" s="226" t="s">
        <v>961</v>
      </c>
      <c r="I586" s="226" t="s">
        <v>44</v>
      </c>
      <c r="J586" s="101" t="s">
        <v>2515</v>
      </c>
      <c r="K586" s="226" t="s">
        <v>1219</v>
      </c>
      <c r="L586" s="226" t="s">
        <v>205</v>
      </c>
      <c r="M586" s="227">
        <v>9</v>
      </c>
      <c r="N586" s="226" t="s">
        <v>1802</v>
      </c>
      <c r="O586" s="229">
        <v>66</v>
      </c>
      <c r="P586" s="225">
        <v>44560</v>
      </c>
      <c r="Q586" s="225"/>
      <c r="R586" s="226">
        <v>43388</v>
      </c>
      <c r="S586" s="226" t="s">
        <v>53</v>
      </c>
      <c r="T586" s="226" t="s">
        <v>137</v>
      </c>
      <c r="U586" s="8" t="s">
        <v>32</v>
      </c>
    </row>
    <row r="587" spans="1:21" s="8" customFormat="1" ht="9.75" customHeight="1" x14ac:dyDescent="0.25">
      <c r="A587" s="226">
        <v>366</v>
      </c>
      <c r="B587" s="226" t="s">
        <v>1021</v>
      </c>
      <c r="C587" s="226" t="s">
        <v>1272</v>
      </c>
      <c r="D587" s="226" t="s">
        <v>1272</v>
      </c>
      <c r="E587" s="226" t="s">
        <v>12</v>
      </c>
      <c r="F587" s="226" t="s">
        <v>124</v>
      </c>
      <c r="G587" s="226" t="s">
        <v>43</v>
      </c>
      <c r="H587" s="226" t="s">
        <v>960</v>
      </c>
      <c r="I587" s="226" t="s">
        <v>44</v>
      </c>
      <c r="J587" s="101" t="s">
        <v>2515</v>
      </c>
      <c r="K587" s="226" t="s">
        <v>1219</v>
      </c>
      <c r="L587" s="226" t="s">
        <v>210</v>
      </c>
      <c r="M587" s="227">
        <v>14</v>
      </c>
      <c r="N587" s="226" t="s">
        <v>1802</v>
      </c>
      <c r="O587" s="229">
        <v>69</v>
      </c>
      <c r="P587" s="225">
        <v>44560</v>
      </c>
      <c r="Q587" s="225"/>
      <c r="R587" s="226">
        <v>43719</v>
      </c>
      <c r="S587" s="226" t="s">
        <v>53</v>
      </c>
      <c r="T587" s="226" t="s">
        <v>137</v>
      </c>
      <c r="U587" s="8" t="s">
        <v>32</v>
      </c>
    </row>
    <row r="588" spans="1:21" s="8" customFormat="1" ht="9.75" customHeight="1" x14ac:dyDescent="0.25">
      <c r="A588" s="226">
        <v>1091</v>
      </c>
      <c r="B588" s="226" t="s">
        <v>1036</v>
      </c>
      <c r="C588" s="226" t="s">
        <v>104</v>
      </c>
      <c r="D588" s="226" t="s">
        <v>104</v>
      </c>
      <c r="E588" s="226" t="s">
        <v>13</v>
      </c>
      <c r="F588" s="226" t="s">
        <v>105</v>
      </c>
      <c r="G588" s="226" t="s">
        <v>47</v>
      </c>
      <c r="H588" s="226" t="s">
        <v>962</v>
      </c>
      <c r="I588" s="226" t="s">
        <v>44</v>
      </c>
      <c r="J588" s="101" t="s">
        <v>2515</v>
      </c>
      <c r="K588" s="226" t="s">
        <v>1219</v>
      </c>
      <c r="L588" s="226" t="s">
        <v>106</v>
      </c>
      <c r="M588" s="227">
        <v>9</v>
      </c>
      <c r="N588" s="226" t="s">
        <v>1802</v>
      </c>
      <c r="O588" s="229">
        <v>93</v>
      </c>
      <c r="P588" s="225">
        <v>44560</v>
      </c>
      <c r="Q588" s="225"/>
      <c r="R588" s="226">
        <v>43731</v>
      </c>
      <c r="S588" s="226" t="s">
        <v>53</v>
      </c>
      <c r="T588" s="226" t="s">
        <v>137</v>
      </c>
      <c r="U588" s="8" t="s">
        <v>32</v>
      </c>
    </row>
    <row r="589" spans="1:21" s="8" customFormat="1" ht="9.75" customHeight="1" x14ac:dyDescent="0.25">
      <c r="A589" s="226">
        <v>1950</v>
      </c>
      <c r="B589" s="226" t="s">
        <v>32</v>
      </c>
      <c r="C589" s="226" t="s">
        <v>2076</v>
      </c>
      <c r="D589" s="226" t="s">
        <v>32</v>
      </c>
      <c r="E589" s="226" t="s">
        <v>13</v>
      </c>
      <c r="F589" s="226" t="s">
        <v>107</v>
      </c>
      <c r="G589" s="226" t="s">
        <v>47</v>
      </c>
      <c r="H589" s="226" t="s">
        <v>960</v>
      </c>
      <c r="I589" s="226" t="s">
        <v>48</v>
      </c>
      <c r="J589" s="101" t="s">
        <v>2515</v>
      </c>
      <c r="K589" s="226" t="s">
        <v>1219</v>
      </c>
      <c r="L589" s="226" t="s">
        <v>2077</v>
      </c>
      <c r="M589" s="227">
        <v>0</v>
      </c>
      <c r="N589" s="226" t="s">
        <v>1802</v>
      </c>
      <c r="O589" s="229">
        <v>1</v>
      </c>
      <c r="P589" s="225">
        <v>44560</v>
      </c>
      <c r="Q589" s="225"/>
      <c r="R589" s="226">
        <v>43587</v>
      </c>
      <c r="S589" s="226" t="s">
        <v>53</v>
      </c>
      <c r="T589" s="226" t="s">
        <v>211</v>
      </c>
      <c r="U589" s="8" t="s">
        <v>2362</v>
      </c>
    </row>
    <row r="590" spans="1:21" s="8" customFormat="1" ht="9.75" customHeight="1" x14ac:dyDescent="0.25">
      <c r="A590" s="226">
        <v>1921</v>
      </c>
      <c r="B590" s="226" t="s">
        <v>32</v>
      </c>
      <c r="C590" s="226" t="s">
        <v>1844</v>
      </c>
      <c r="D590" s="226" t="s">
        <v>32</v>
      </c>
      <c r="E590" s="226" t="s">
        <v>13</v>
      </c>
      <c r="F590" s="226" t="s">
        <v>107</v>
      </c>
      <c r="G590" s="226" t="s">
        <v>47</v>
      </c>
      <c r="H590" s="226" t="s">
        <v>963</v>
      </c>
      <c r="I590" s="226" t="s">
        <v>44</v>
      </c>
      <c r="J590" s="101" t="s">
        <v>2515</v>
      </c>
      <c r="K590" s="226" t="s">
        <v>1219</v>
      </c>
      <c r="L590" s="226" t="s">
        <v>1591</v>
      </c>
      <c r="M590" s="227">
        <v>0</v>
      </c>
      <c r="N590" s="226" t="s">
        <v>1802</v>
      </c>
      <c r="O590" s="229">
        <v>1</v>
      </c>
      <c r="P590" s="225">
        <v>44560</v>
      </c>
      <c r="Q590" s="225"/>
      <c r="R590" s="226"/>
      <c r="S590" s="226" t="s">
        <v>1222</v>
      </c>
      <c r="T590" s="226" t="s">
        <v>211</v>
      </c>
      <c r="U590" s="8" t="s">
        <v>32</v>
      </c>
    </row>
    <row r="591" spans="1:21" s="8" customFormat="1" ht="9.75" customHeight="1" x14ac:dyDescent="0.25">
      <c r="A591" s="226">
        <v>1922</v>
      </c>
      <c r="B591" s="226" t="s">
        <v>32</v>
      </c>
      <c r="C591" s="226" t="s">
        <v>1845</v>
      </c>
      <c r="D591" s="226" t="s">
        <v>32</v>
      </c>
      <c r="E591" s="226" t="s">
        <v>13</v>
      </c>
      <c r="F591" s="226" t="s">
        <v>107</v>
      </c>
      <c r="G591" s="226" t="s">
        <v>47</v>
      </c>
      <c r="H591" s="226" t="s">
        <v>963</v>
      </c>
      <c r="I591" s="226" t="s">
        <v>44</v>
      </c>
      <c r="J591" s="101" t="s">
        <v>2515</v>
      </c>
      <c r="K591" s="226" t="s">
        <v>1219</v>
      </c>
      <c r="L591" s="226" t="s">
        <v>1591</v>
      </c>
      <c r="M591" s="227">
        <v>0</v>
      </c>
      <c r="N591" s="226" t="s">
        <v>1802</v>
      </c>
      <c r="O591" s="229">
        <v>5</v>
      </c>
      <c r="P591" s="225">
        <v>44560</v>
      </c>
      <c r="Q591" s="226"/>
      <c r="R591" s="226">
        <v>43615</v>
      </c>
      <c r="S591" s="226" t="s">
        <v>53</v>
      </c>
      <c r="T591" s="226" t="s">
        <v>211</v>
      </c>
      <c r="U591" s="8" t="s">
        <v>32</v>
      </c>
    </row>
    <row r="592" spans="1:21" s="8" customFormat="1" ht="9.75" customHeight="1" x14ac:dyDescent="0.25">
      <c r="A592" s="226">
        <v>1050</v>
      </c>
      <c r="B592" s="226" t="s">
        <v>1064</v>
      </c>
      <c r="C592" s="226" t="s">
        <v>957</v>
      </c>
      <c r="D592" s="226" t="s">
        <v>32</v>
      </c>
      <c r="E592" s="226" t="s">
        <v>14</v>
      </c>
      <c r="F592" s="226" t="s">
        <v>109</v>
      </c>
      <c r="G592" s="226" t="s">
        <v>47</v>
      </c>
      <c r="H592" s="226" t="s">
        <v>962</v>
      </c>
      <c r="I592" s="226" t="s">
        <v>44</v>
      </c>
      <c r="J592" s="101" t="s">
        <v>2515</v>
      </c>
      <c r="K592" s="226" t="s">
        <v>1219</v>
      </c>
      <c r="L592" s="226" t="s">
        <v>613</v>
      </c>
      <c r="M592" s="227">
        <v>18</v>
      </c>
      <c r="N592" s="226" t="s">
        <v>1802</v>
      </c>
      <c r="O592" s="229">
        <v>1</v>
      </c>
      <c r="P592" s="225">
        <v>44560</v>
      </c>
      <c r="Q592" s="225"/>
      <c r="R592" s="226">
        <v>40210</v>
      </c>
      <c r="S592" s="226" t="s">
        <v>53</v>
      </c>
      <c r="T592" s="226" t="s">
        <v>211</v>
      </c>
      <c r="U592" s="8" t="s">
        <v>1916</v>
      </c>
    </row>
    <row r="593" spans="1:21" s="8" customFormat="1" ht="9.75" customHeight="1" x14ac:dyDescent="0.25">
      <c r="A593" s="226">
        <v>614</v>
      </c>
      <c r="B593" s="226" t="s">
        <v>222</v>
      </c>
      <c r="C593" s="226" t="s">
        <v>223</v>
      </c>
      <c r="D593" s="226" t="s">
        <v>223</v>
      </c>
      <c r="E593" s="226" t="s">
        <v>15</v>
      </c>
      <c r="F593" s="226" t="s">
        <v>224</v>
      </c>
      <c r="G593" s="226" t="s">
        <v>43</v>
      </c>
      <c r="H593" s="226" t="s">
        <v>961</v>
      </c>
      <c r="I593" s="226" t="s">
        <v>44</v>
      </c>
      <c r="J593" s="101" t="s">
        <v>2515</v>
      </c>
      <c r="K593" s="226" t="s">
        <v>1219</v>
      </c>
      <c r="L593" s="226" t="s">
        <v>225</v>
      </c>
      <c r="M593" s="227">
        <v>2</v>
      </c>
      <c r="N593" s="226" t="s">
        <v>1802</v>
      </c>
      <c r="O593" s="229">
        <v>71</v>
      </c>
      <c r="P593" s="225">
        <v>44560</v>
      </c>
      <c r="Q593" s="226"/>
      <c r="R593" s="226">
        <v>42948</v>
      </c>
      <c r="S593" s="226" t="s">
        <v>53</v>
      </c>
      <c r="T593" s="226" t="s">
        <v>137</v>
      </c>
      <c r="U593" s="8" t="s">
        <v>32</v>
      </c>
    </row>
    <row r="594" spans="1:21" s="8" customFormat="1" ht="9.75" customHeight="1" x14ac:dyDescent="0.25">
      <c r="A594" s="226">
        <v>1230</v>
      </c>
      <c r="B594" s="226" t="s">
        <v>1119</v>
      </c>
      <c r="C594" s="226" t="s">
        <v>228</v>
      </c>
      <c r="D594" s="226" t="s">
        <v>228</v>
      </c>
      <c r="E594" s="226" t="s">
        <v>15</v>
      </c>
      <c r="F594" s="226" t="s">
        <v>84</v>
      </c>
      <c r="G594" s="226" t="s">
        <v>47</v>
      </c>
      <c r="H594" s="226" t="s">
        <v>962</v>
      </c>
      <c r="I594" s="226" t="s">
        <v>48</v>
      </c>
      <c r="J594" s="101" t="s">
        <v>2515</v>
      </c>
      <c r="K594" s="226" t="s">
        <v>1219</v>
      </c>
      <c r="L594" s="226" t="s">
        <v>229</v>
      </c>
      <c r="M594" s="227">
        <v>12</v>
      </c>
      <c r="N594" s="226" t="s">
        <v>1802</v>
      </c>
      <c r="O594" s="229">
        <v>65</v>
      </c>
      <c r="P594" s="225">
        <v>44560</v>
      </c>
      <c r="Q594" s="226"/>
      <c r="R594" s="226">
        <v>43131</v>
      </c>
      <c r="S594" s="226" t="s">
        <v>53</v>
      </c>
      <c r="T594" s="226" t="s">
        <v>67</v>
      </c>
      <c r="U594" s="8" t="s">
        <v>32</v>
      </c>
    </row>
    <row r="595" spans="1:21" s="8" customFormat="1" ht="9.75" customHeight="1" x14ac:dyDescent="0.25">
      <c r="A595" s="226">
        <v>606</v>
      </c>
      <c r="B595" s="226" t="s">
        <v>230</v>
      </c>
      <c r="C595" s="226" t="s">
        <v>231</v>
      </c>
      <c r="D595" s="226" t="s">
        <v>231</v>
      </c>
      <c r="E595" s="226" t="s">
        <v>15</v>
      </c>
      <c r="F595" s="226" t="s">
        <v>73</v>
      </c>
      <c r="G595" s="226" t="s">
        <v>47</v>
      </c>
      <c r="H595" s="226" t="s">
        <v>961</v>
      </c>
      <c r="I595" s="226" t="s">
        <v>48</v>
      </c>
      <c r="J595" s="101" t="s">
        <v>2515</v>
      </c>
      <c r="K595" s="226" t="s">
        <v>1219</v>
      </c>
      <c r="L595" s="226" t="s">
        <v>232</v>
      </c>
      <c r="M595" s="227">
        <v>8</v>
      </c>
      <c r="N595" s="226" t="s">
        <v>1802</v>
      </c>
      <c r="O595" s="229">
        <v>85</v>
      </c>
      <c r="P595" s="225">
        <v>44560</v>
      </c>
      <c r="Q595" s="225"/>
      <c r="R595" s="226">
        <v>43692</v>
      </c>
      <c r="S595" s="226" t="s">
        <v>53</v>
      </c>
      <c r="T595" s="226" t="s">
        <v>67</v>
      </c>
      <c r="U595" s="8" t="s">
        <v>32</v>
      </c>
    </row>
    <row r="596" spans="1:21" s="8" customFormat="1" ht="9.75" customHeight="1" x14ac:dyDescent="0.25">
      <c r="A596" s="101">
        <v>1454</v>
      </c>
      <c r="B596" s="101" t="s">
        <v>1154</v>
      </c>
      <c r="C596" s="199" t="s">
        <v>897</v>
      </c>
      <c r="D596" s="101" t="s">
        <v>32</v>
      </c>
      <c r="E596" s="101" t="s">
        <v>11</v>
      </c>
      <c r="F596" s="101" t="s">
        <v>11</v>
      </c>
      <c r="G596" s="101" t="s">
        <v>47</v>
      </c>
      <c r="H596" s="101" t="s">
        <v>961</v>
      </c>
      <c r="I596" s="101" t="s">
        <v>826</v>
      </c>
      <c r="J596" s="101"/>
      <c r="K596" s="101" t="s">
        <v>1219</v>
      </c>
      <c r="L596" s="101" t="s">
        <v>898</v>
      </c>
      <c r="M596" s="101">
        <v>10</v>
      </c>
      <c r="N596" s="102" t="s">
        <v>1802</v>
      </c>
      <c r="O596" s="172">
        <v>13</v>
      </c>
      <c r="P596" s="103">
        <v>44560</v>
      </c>
      <c r="Q596" s="103"/>
      <c r="R596" s="103">
        <v>43854</v>
      </c>
      <c r="S596" s="101" t="s">
        <v>53</v>
      </c>
      <c r="T596" s="101" t="s">
        <v>113</v>
      </c>
      <c r="U596" s="8" t="s">
        <v>32</v>
      </c>
    </row>
    <row r="597" spans="1:21" s="8" customFormat="1" ht="9.75" customHeight="1" x14ac:dyDescent="0.25">
      <c r="A597" s="226">
        <v>1141</v>
      </c>
      <c r="B597" s="226" t="s">
        <v>1055</v>
      </c>
      <c r="C597" s="226" t="s">
        <v>465</v>
      </c>
      <c r="D597" s="226" t="s">
        <v>465</v>
      </c>
      <c r="E597" s="226" t="s">
        <v>7</v>
      </c>
      <c r="F597" s="226" t="s">
        <v>94</v>
      </c>
      <c r="G597" s="226" t="s">
        <v>47</v>
      </c>
      <c r="H597" s="226" t="s">
        <v>962</v>
      </c>
      <c r="I597" s="226" t="s">
        <v>44</v>
      </c>
      <c r="J597" s="101" t="s">
        <v>2515</v>
      </c>
      <c r="K597" s="226" t="s">
        <v>1219</v>
      </c>
      <c r="L597" s="226" t="s">
        <v>466</v>
      </c>
      <c r="M597" s="227">
        <v>25</v>
      </c>
      <c r="N597" s="226" t="s">
        <v>1800</v>
      </c>
      <c r="O597" s="229">
        <v>25</v>
      </c>
      <c r="P597" s="225">
        <v>44561</v>
      </c>
      <c r="Q597" s="225"/>
      <c r="R597" s="226">
        <v>43381</v>
      </c>
      <c r="S597" s="226" t="s">
        <v>53</v>
      </c>
      <c r="T597" s="226" t="s">
        <v>290</v>
      </c>
      <c r="U597" s="8" t="s">
        <v>2115</v>
      </c>
    </row>
    <row r="598" spans="1:21" s="8" customFormat="1" ht="9.75" customHeight="1" x14ac:dyDescent="0.25">
      <c r="A598" s="226">
        <v>1585</v>
      </c>
      <c r="B598" s="226" t="s">
        <v>1057</v>
      </c>
      <c r="C598" s="226" t="s">
        <v>718</v>
      </c>
      <c r="D598" s="226" t="s">
        <v>32</v>
      </c>
      <c r="E598" s="226" t="s">
        <v>7</v>
      </c>
      <c r="F598" s="226" t="s">
        <v>94</v>
      </c>
      <c r="G598" s="226" t="s">
        <v>47</v>
      </c>
      <c r="H598" s="226" t="s">
        <v>963</v>
      </c>
      <c r="I598" s="226" t="s">
        <v>44</v>
      </c>
      <c r="J598" s="101" t="s">
        <v>2515</v>
      </c>
      <c r="K598" s="226" t="s">
        <v>1219</v>
      </c>
      <c r="L598" s="226" t="s">
        <v>719</v>
      </c>
      <c r="M598" s="227">
        <v>24</v>
      </c>
      <c r="N598" s="226" t="s">
        <v>1800</v>
      </c>
      <c r="O598" s="229">
        <v>1</v>
      </c>
      <c r="P598" s="225">
        <v>44561</v>
      </c>
      <c r="Q598" s="225"/>
      <c r="R598" s="226">
        <v>43552</v>
      </c>
      <c r="S598" s="226" t="s">
        <v>53</v>
      </c>
      <c r="T598" s="226" t="s">
        <v>317</v>
      </c>
      <c r="U598" s="8" t="s">
        <v>2150</v>
      </c>
    </row>
    <row r="599" spans="1:21" s="8" customFormat="1" ht="9.75" customHeight="1" x14ac:dyDescent="0.25">
      <c r="A599" s="226">
        <v>1656</v>
      </c>
      <c r="B599" s="226" t="s">
        <v>32</v>
      </c>
      <c r="C599" s="226" t="s">
        <v>758</v>
      </c>
      <c r="D599" s="226" t="s">
        <v>758</v>
      </c>
      <c r="E599" s="226" t="s">
        <v>23</v>
      </c>
      <c r="F599" s="226" t="s">
        <v>23</v>
      </c>
      <c r="G599" s="226" t="s">
        <v>47</v>
      </c>
      <c r="H599" s="226" t="s">
        <v>963</v>
      </c>
      <c r="I599" s="226" t="s">
        <v>44</v>
      </c>
      <c r="J599" s="101" t="s">
        <v>2515</v>
      </c>
      <c r="K599" s="226" t="s">
        <v>1219</v>
      </c>
      <c r="L599" s="226" t="s">
        <v>759</v>
      </c>
      <c r="M599" s="227">
        <v>9</v>
      </c>
      <c r="N599" s="226" t="s">
        <v>2408</v>
      </c>
      <c r="O599" s="229">
        <v>1</v>
      </c>
      <c r="P599" s="225">
        <v>44561</v>
      </c>
      <c r="Q599" s="226"/>
      <c r="R599" s="225">
        <v>43389</v>
      </c>
      <c r="S599" s="226" t="s">
        <v>53</v>
      </c>
      <c r="T599" s="226" t="s">
        <v>1220</v>
      </c>
      <c r="U599" s="8" t="s">
        <v>1577</v>
      </c>
    </row>
    <row r="600" spans="1:21" s="8" customFormat="1" ht="9.75" customHeight="1" x14ac:dyDescent="0.25">
      <c r="A600" s="226">
        <v>1599</v>
      </c>
      <c r="B600" s="226" t="s">
        <v>32</v>
      </c>
      <c r="C600" s="226" t="s">
        <v>2425</v>
      </c>
      <c r="D600" s="226" t="s">
        <v>32</v>
      </c>
      <c r="E600" s="226" t="s">
        <v>23</v>
      </c>
      <c r="F600" s="226" t="s">
        <v>23</v>
      </c>
      <c r="G600" s="226" t="s">
        <v>47</v>
      </c>
      <c r="H600" s="226" t="s">
        <v>963</v>
      </c>
      <c r="I600" s="226" t="s">
        <v>44</v>
      </c>
      <c r="J600" s="101" t="s">
        <v>2515</v>
      </c>
      <c r="K600" s="226" t="s">
        <v>1228</v>
      </c>
      <c r="L600" s="226" t="s">
        <v>1386</v>
      </c>
      <c r="M600" s="227">
        <v>7</v>
      </c>
      <c r="N600" s="226" t="s">
        <v>2408</v>
      </c>
      <c r="O600" s="229">
        <v>1</v>
      </c>
      <c r="P600" s="225">
        <v>44561</v>
      </c>
      <c r="Q600" s="226"/>
      <c r="R600" s="225">
        <v>43411</v>
      </c>
      <c r="S600" s="226" t="s">
        <v>53</v>
      </c>
      <c r="T600" s="226" t="s">
        <v>317</v>
      </c>
      <c r="U600" s="8" t="s">
        <v>2273</v>
      </c>
    </row>
    <row r="601" spans="1:21" s="8" customFormat="1" ht="9.75" customHeight="1" x14ac:dyDescent="0.25">
      <c r="A601" s="226">
        <v>1657</v>
      </c>
      <c r="B601" s="226" t="s">
        <v>1103</v>
      </c>
      <c r="C601" s="226" t="s">
        <v>760</v>
      </c>
      <c r="D601" s="226" t="s">
        <v>760</v>
      </c>
      <c r="E601" s="226" t="s">
        <v>23</v>
      </c>
      <c r="F601" s="226" t="s">
        <v>23</v>
      </c>
      <c r="G601" s="226" t="s">
        <v>47</v>
      </c>
      <c r="H601" s="226" t="s">
        <v>963</v>
      </c>
      <c r="I601" s="226" t="s">
        <v>44</v>
      </c>
      <c r="J601" s="101" t="s">
        <v>2515</v>
      </c>
      <c r="K601" s="226" t="s">
        <v>1219</v>
      </c>
      <c r="L601" s="226" t="s">
        <v>761</v>
      </c>
      <c r="M601" s="227">
        <v>24</v>
      </c>
      <c r="N601" s="226" t="s">
        <v>2408</v>
      </c>
      <c r="O601" s="229">
        <v>1</v>
      </c>
      <c r="P601" s="225">
        <v>44561</v>
      </c>
      <c r="Q601" s="226"/>
      <c r="R601" s="225">
        <v>43418</v>
      </c>
      <c r="S601" s="226" t="s">
        <v>53</v>
      </c>
      <c r="T601" s="226" t="s">
        <v>113</v>
      </c>
      <c r="U601" s="8" t="s">
        <v>32</v>
      </c>
    </row>
    <row r="602" spans="1:21" s="8" customFormat="1" ht="9.75" customHeight="1" x14ac:dyDescent="0.25">
      <c r="A602" s="226">
        <v>1659</v>
      </c>
      <c r="B602" s="226" t="s">
        <v>32</v>
      </c>
      <c r="C602" s="226" t="s">
        <v>763</v>
      </c>
      <c r="D602" s="226" t="s">
        <v>32</v>
      </c>
      <c r="E602" s="226" t="s">
        <v>23</v>
      </c>
      <c r="F602" s="226" t="s">
        <v>23</v>
      </c>
      <c r="G602" s="226" t="s">
        <v>47</v>
      </c>
      <c r="H602" s="226" t="s">
        <v>963</v>
      </c>
      <c r="I602" s="226" t="s">
        <v>44</v>
      </c>
      <c r="J602" s="101" t="s">
        <v>2515</v>
      </c>
      <c r="K602" s="226" t="s">
        <v>1219</v>
      </c>
      <c r="L602" s="226" t="s">
        <v>764</v>
      </c>
      <c r="M602" s="227">
        <v>14</v>
      </c>
      <c r="N602" s="226" t="s">
        <v>2408</v>
      </c>
      <c r="O602" s="229">
        <v>3</v>
      </c>
      <c r="P602" s="225">
        <v>44561</v>
      </c>
      <c r="Q602" s="226"/>
      <c r="R602" s="225">
        <v>43648</v>
      </c>
      <c r="S602" s="226" t="s">
        <v>53</v>
      </c>
      <c r="T602" s="226" t="s">
        <v>1220</v>
      </c>
      <c r="U602" s="8" t="s">
        <v>32</v>
      </c>
    </row>
    <row r="603" spans="1:21" s="8" customFormat="1" ht="9.75" customHeight="1" x14ac:dyDescent="0.25">
      <c r="A603" s="226">
        <v>1664</v>
      </c>
      <c r="B603" s="226" t="s">
        <v>1107</v>
      </c>
      <c r="C603" s="226" t="s">
        <v>771</v>
      </c>
      <c r="D603" s="226" t="s">
        <v>771</v>
      </c>
      <c r="E603" s="226" t="s">
        <v>23</v>
      </c>
      <c r="F603" s="226" t="s">
        <v>23</v>
      </c>
      <c r="G603" s="226" t="s">
        <v>47</v>
      </c>
      <c r="H603" s="226" t="s">
        <v>963</v>
      </c>
      <c r="I603" s="226" t="s">
        <v>48</v>
      </c>
      <c r="J603" s="101" t="s">
        <v>2515</v>
      </c>
      <c r="K603" s="226" t="s">
        <v>1219</v>
      </c>
      <c r="L603" s="226" t="s">
        <v>772</v>
      </c>
      <c r="M603" s="227">
        <v>24</v>
      </c>
      <c r="N603" s="226" t="s">
        <v>2408</v>
      </c>
      <c r="O603" s="229">
        <v>1</v>
      </c>
      <c r="P603" s="225">
        <v>44561</v>
      </c>
      <c r="Q603" s="226"/>
      <c r="R603" s="226">
        <v>43418</v>
      </c>
      <c r="S603" s="226" t="s">
        <v>53</v>
      </c>
      <c r="T603" s="226" t="s">
        <v>113</v>
      </c>
      <c r="U603" s="8" t="s">
        <v>2274</v>
      </c>
    </row>
    <row r="604" spans="1:21" s="8" customFormat="1" ht="9.75" customHeight="1" x14ac:dyDescent="0.25">
      <c r="A604" s="226">
        <v>1222</v>
      </c>
      <c r="B604" s="226" t="s">
        <v>1932</v>
      </c>
      <c r="C604" s="226" t="s">
        <v>315</v>
      </c>
      <c r="D604" s="226" t="s">
        <v>32</v>
      </c>
      <c r="E604" s="226" t="s">
        <v>23</v>
      </c>
      <c r="F604" s="226" t="s">
        <v>112</v>
      </c>
      <c r="G604" s="226" t="s">
        <v>47</v>
      </c>
      <c r="H604" s="226" t="s">
        <v>962</v>
      </c>
      <c r="I604" s="226" t="s">
        <v>44</v>
      </c>
      <c r="J604" s="101" t="s">
        <v>2515</v>
      </c>
      <c r="K604" s="226" t="s">
        <v>1219</v>
      </c>
      <c r="L604" s="226" t="s">
        <v>316</v>
      </c>
      <c r="M604" s="227">
        <v>9</v>
      </c>
      <c r="N604" s="226" t="s">
        <v>2408</v>
      </c>
      <c r="O604" s="229">
        <v>5</v>
      </c>
      <c r="P604" s="225">
        <v>44561</v>
      </c>
      <c r="Q604" s="225"/>
      <c r="R604" s="226">
        <v>43699</v>
      </c>
      <c r="S604" s="226" t="s">
        <v>53</v>
      </c>
      <c r="T604" s="226" t="s">
        <v>1220</v>
      </c>
      <c r="U604" s="8" t="s">
        <v>32</v>
      </c>
    </row>
    <row r="605" spans="1:21" s="8" customFormat="1" ht="9.75" customHeight="1" x14ac:dyDescent="0.25">
      <c r="A605" s="226">
        <v>1681</v>
      </c>
      <c r="B605" s="226" t="s">
        <v>32</v>
      </c>
      <c r="C605" s="226" t="s">
        <v>786</v>
      </c>
      <c r="D605" s="226" t="s">
        <v>786</v>
      </c>
      <c r="E605" s="226" t="s">
        <v>23</v>
      </c>
      <c r="F605" s="226" t="s">
        <v>112</v>
      </c>
      <c r="G605" s="226" t="s">
        <v>47</v>
      </c>
      <c r="H605" s="226" t="s">
        <v>963</v>
      </c>
      <c r="I605" s="226" t="s">
        <v>44</v>
      </c>
      <c r="J605" s="101" t="s">
        <v>2515</v>
      </c>
      <c r="K605" s="226" t="s">
        <v>1219</v>
      </c>
      <c r="L605" s="226" t="s">
        <v>787</v>
      </c>
      <c r="M605" s="227">
        <v>9</v>
      </c>
      <c r="N605" s="226" t="s">
        <v>2408</v>
      </c>
      <c r="O605" s="229">
        <v>5</v>
      </c>
      <c r="P605" s="225">
        <v>44561</v>
      </c>
      <c r="Q605" s="226"/>
      <c r="R605" s="226">
        <v>43263</v>
      </c>
      <c r="S605" s="226" t="s">
        <v>53</v>
      </c>
      <c r="T605" s="226" t="s">
        <v>1220</v>
      </c>
      <c r="U605" s="8" t="s">
        <v>2191</v>
      </c>
    </row>
    <row r="606" spans="1:21" s="8" customFormat="1" ht="9.75" customHeight="1" x14ac:dyDescent="0.25">
      <c r="A606" s="101">
        <v>1647</v>
      </c>
      <c r="B606" s="101" t="s">
        <v>32</v>
      </c>
      <c r="C606" s="101" t="s">
        <v>74</v>
      </c>
      <c r="D606" s="101" t="s">
        <v>32</v>
      </c>
      <c r="E606" s="101" t="s">
        <v>23</v>
      </c>
      <c r="F606" s="101" t="s">
        <v>74</v>
      </c>
      <c r="G606" s="101" t="s">
        <v>47</v>
      </c>
      <c r="H606" s="101" t="s">
        <v>961</v>
      </c>
      <c r="I606" s="101" t="s">
        <v>826</v>
      </c>
      <c r="J606" s="101"/>
      <c r="K606" s="101" t="s">
        <v>1219</v>
      </c>
      <c r="L606" s="101" t="s">
        <v>916</v>
      </c>
      <c r="M606" s="101">
        <v>10</v>
      </c>
      <c r="N606" s="102" t="s">
        <v>2408</v>
      </c>
      <c r="O606" s="172">
        <v>1</v>
      </c>
      <c r="P606" s="103">
        <v>44561</v>
      </c>
      <c r="Q606" s="103"/>
      <c r="R606" s="103">
        <v>43396</v>
      </c>
      <c r="S606" s="101" t="s">
        <v>53</v>
      </c>
      <c r="T606" s="101" t="s">
        <v>317</v>
      </c>
      <c r="U606" s="8" t="s">
        <v>2151</v>
      </c>
    </row>
    <row r="607" spans="1:21" s="8" customFormat="1" ht="9.75" customHeight="1" x14ac:dyDescent="0.25">
      <c r="A607" s="101">
        <v>976</v>
      </c>
      <c r="B607" s="101" t="s">
        <v>1187</v>
      </c>
      <c r="C607" s="101" t="s">
        <v>891</v>
      </c>
      <c r="D607" s="101" t="s">
        <v>891</v>
      </c>
      <c r="E607" s="101" t="s">
        <v>23</v>
      </c>
      <c r="F607" s="101" t="s">
        <v>23</v>
      </c>
      <c r="G607" s="101" t="s">
        <v>47</v>
      </c>
      <c r="H607" s="101" t="s">
        <v>960</v>
      </c>
      <c r="I607" s="101" t="s">
        <v>826</v>
      </c>
      <c r="J607" s="101"/>
      <c r="K607" s="101" t="s">
        <v>1219</v>
      </c>
      <c r="L607" s="101" t="s">
        <v>892</v>
      </c>
      <c r="M607" s="101">
        <v>10</v>
      </c>
      <c r="N607" s="102" t="s">
        <v>2408</v>
      </c>
      <c r="O607" s="172">
        <v>1</v>
      </c>
      <c r="P607" s="103">
        <v>44561</v>
      </c>
      <c r="Q607" s="103"/>
      <c r="R607" s="103">
        <v>43734</v>
      </c>
      <c r="S607" s="101" t="s">
        <v>53</v>
      </c>
      <c r="T607" s="101" t="s">
        <v>113</v>
      </c>
      <c r="U607" s="8" t="s">
        <v>32</v>
      </c>
    </row>
    <row r="608" spans="1:21" s="8" customFormat="1" ht="9.75" customHeight="1" x14ac:dyDescent="0.25">
      <c r="A608" s="101">
        <v>1668</v>
      </c>
      <c r="B608" s="101" t="s">
        <v>32</v>
      </c>
      <c r="C608" s="101" t="s">
        <v>921</v>
      </c>
      <c r="D608" s="101" t="s">
        <v>921</v>
      </c>
      <c r="E608" s="101" t="s">
        <v>23</v>
      </c>
      <c r="F608" s="101" t="s">
        <v>23</v>
      </c>
      <c r="G608" s="101" t="s">
        <v>47</v>
      </c>
      <c r="H608" s="101" t="s">
        <v>961</v>
      </c>
      <c r="I608" s="101" t="s">
        <v>826</v>
      </c>
      <c r="J608" s="101"/>
      <c r="K608" s="101" t="s">
        <v>1219</v>
      </c>
      <c r="L608" s="101" t="s">
        <v>922</v>
      </c>
      <c r="M608" s="101">
        <v>10</v>
      </c>
      <c r="N608" s="102" t="s">
        <v>2408</v>
      </c>
      <c r="O608" s="172">
        <v>1</v>
      </c>
      <c r="P608" s="103">
        <v>44561</v>
      </c>
      <c r="Q608" s="103"/>
      <c r="R608" s="103">
        <v>43377</v>
      </c>
      <c r="S608" s="101" t="s">
        <v>53</v>
      </c>
      <c r="T608" s="101" t="s">
        <v>317</v>
      </c>
      <c r="U608" s="8" t="s">
        <v>2227</v>
      </c>
    </row>
    <row r="609" spans="1:22" s="8" customFormat="1" ht="9.75" customHeight="1" x14ac:dyDescent="0.25">
      <c r="A609" s="226">
        <v>1217</v>
      </c>
      <c r="B609" s="226" t="s">
        <v>1110</v>
      </c>
      <c r="C609" s="226" t="s">
        <v>2341</v>
      </c>
      <c r="D609" s="226" t="s">
        <v>639</v>
      </c>
      <c r="E609" s="226" t="s">
        <v>23</v>
      </c>
      <c r="F609" s="226" t="s">
        <v>640</v>
      </c>
      <c r="G609" s="226" t="s">
        <v>47</v>
      </c>
      <c r="H609" s="226" t="s">
        <v>962</v>
      </c>
      <c r="I609" s="226" t="s">
        <v>48</v>
      </c>
      <c r="J609" s="101" t="s">
        <v>2515</v>
      </c>
      <c r="K609" s="226" t="s">
        <v>1219</v>
      </c>
      <c r="L609" s="226" t="s">
        <v>641</v>
      </c>
      <c r="M609" s="227">
        <v>16</v>
      </c>
      <c r="N609" s="226" t="s">
        <v>2408</v>
      </c>
      <c r="O609" s="229">
        <v>1</v>
      </c>
      <c r="P609" s="225">
        <v>80953</v>
      </c>
      <c r="Q609" s="225"/>
      <c r="R609" s="226"/>
      <c r="S609" s="226" t="s">
        <v>1222</v>
      </c>
      <c r="T609" s="226" t="s">
        <v>211</v>
      </c>
      <c r="U609" s="8" t="s">
        <v>2363</v>
      </c>
      <c r="V609" s="10"/>
    </row>
    <row r="612" spans="1:22" ht="11.25" thickBot="1" x14ac:dyDescent="0.3"/>
    <row r="613" spans="1:22" ht="15" x14ac:dyDescent="0.25">
      <c r="A613" s="93"/>
      <c r="B613" s="93"/>
      <c r="C613" s="201" t="s">
        <v>1737</v>
      </c>
    </row>
    <row r="614" spans="1:22" ht="15" x14ac:dyDescent="0.25">
      <c r="C614" s="210" t="s">
        <v>1586</v>
      </c>
      <c r="R614" s="157">
        <f>21+25+10+24</f>
        <v>80</v>
      </c>
    </row>
    <row r="615" spans="1:22" ht="15" x14ac:dyDescent="0.25">
      <c r="C615" s="210" t="s">
        <v>1804</v>
      </c>
    </row>
    <row r="616" spans="1:22" ht="15" x14ac:dyDescent="0.25">
      <c r="C616" s="210" t="s">
        <v>300</v>
      </c>
    </row>
    <row r="617" spans="1:22" ht="15" x14ac:dyDescent="0.25">
      <c r="C617" s="210" t="s">
        <v>795</v>
      </c>
    </row>
    <row r="618" spans="1:22" ht="30" x14ac:dyDescent="0.25">
      <c r="C618" s="210" t="s">
        <v>182</v>
      </c>
    </row>
    <row r="619" spans="1:22" ht="15.75" thickBot="1" x14ac:dyDescent="0.3">
      <c r="C619" s="212" t="s">
        <v>556</v>
      </c>
    </row>
    <row r="620" spans="1:22" ht="15" x14ac:dyDescent="0.25">
      <c r="C620" s="211" t="s">
        <v>575</v>
      </c>
    </row>
    <row r="621" spans="1:22" ht="15" x14ac:dyDescent="0.25">
      <c r="C621" s="210" t="s">
        <v>189</v>
      </c>
    </row>
  </sheetData>
  <autoFilter ref="A1:AI609"/>
  <conditionalFormatting sqref="A433:A609">
    <cfRule type="duplicateValues" dxfId="15" priority="1"/>
  </conditionalFormatting>
  <conditionalFormatting sqref="A2:A432">
    <cfRule type="duplicateValues" dxfId="14" priority="2"/>
  </conditionalFormatting>
  <printOptions horizontalCentered="1"/>
  <pageMargins left="0.39370078740157483" right="0.39370078740157483" top="0.39370078740157483" bottom="0.39370078740157483" header="0" footer="0"/>
  <pageSetup scale="4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168"/>
  <sheetViews>
    <sheetView view="pageBreakPreview" zoomScale="70" zoomScaleNormal="130" zoomScaleSheetLayoutView="70" workbookViewId="0">
      <selection activeCell="A2" sqref="A2:XFD1451"/>
    </sheetView>
  </sheetViews>
  <sheetFormatPr baseColWidth="10" defaultColWidth="8" defaultRowHeight="10.5" x14ac:dyDescent="0.25"/>
  <cols>
    <col min="1" max="1" width="5.5703125" style="283" customWidth="1"/>
    <col min="2" max="2" width="8.140625" style="283" customWidth="1"/>
    <col min="3" max="3" width="44.7109375" style="283" customWidth="1"/>
    <col min="4" max="5" width="33" style="283" customWidth="1"/>
    <col min="6" max="6" width="14.85546875" style="283" customWidth="1"/>
    <col min="7" max="7" width="8.85546875" style="283" customWidth="1"/>
    <col min="8" max="8" width="23.5703125" style="283" customWidth="1"/>
    <col min="9" max="9" width="43.42578125" style="283" customWidth="1"/>
    <col min="10" max="10" width="6.42578125" style="283" customWidth="1"/>
    <col min="11" max="11" width="9" style="283" customWidth="1"/>
    <col min="12" max="12" width="17.85546875" style="93" customWidth="1"/>
    <col min="13" max="13" width="13.7109375" style="283" customWidth="1"/>
    <col min="14" max="14" width="24" style="283" customWidth="1"/>
    <col min="15" max="15" width="31.140625" style="283" customWidth="1"/>
    <col min="16" max="16" width="19.5703125" style="283" customWidth="1"/>
    <col min="17" max="17" width="23.7109375" style="283" customWidth="1"/>
    <col min="18" max="18" width="8" style="283" customWidth="1"/>
    <col min="19" max="19" width="16.28515625" style="283" customWidth="1"/>
    <col min="20" max="20" width="20.7109375" style="283" customWidth="1"/>
    <col min="21" max="21" width="25.85546875" style="283" customWidth="1"/>
    <col min="22" max="16384" width="8" style="283"/>
  </cols>
  <sheetData>
    <row r="1" spans="1:36" s="1" customFormat="1" ht="33.6" customHeight="1" x14ac:dyDescent="0.25">
      <c r="A1" s="368" t="s">
        <v>0</v>
      </c>
      <c r="B1" s="368"/>
      <c r="C1" s="368"/>
      <c r="D1" s="368"/>
      <c r="E1" s="368"/>
      <c r="F1" s="368"/>
      <c r="G1" s="368"/>
      <c r="H1" s="368"/>
      <c r="I1" s="368"/>
      <c r="J1" s="368"/>
      <c r="K1" s="368"/>
      <c r="L1" s="368"/>
      <c r="M1" s="368"/>
      <c r="N1" s="368"/>
      <c r="O1" s="285"/>
      <c r="P1" s="285"/>
      <c r="Q1" s="285"/>
      <c r="R1" s="285"/>
      <c r="S1" s="285"/>
      <c r="T1" s="285"/>
      <c r="U1" s="285"/>
      <c r="V1" s="285"/>
      <c r="W1" s="285"/>
      <c r="X1" s="281"/>
      <c r="Y1" s="281"/>
      <c r="Z1" s="281"/>
      <c r="AA1" s="281"/>
      <c r="AB1" s="281"/>
      <c r="AC1" s="281"/>
      <c r="AD1" s="281"/>
      <c r="AE1" s="281"/>
    </row>
    <row r="2" spans="1:36" s="1" customFormat="1" ht="21" customHeight="1" x14ac:dyDescent="0.25">
      <c r="A2" s="369" t="s">
        <v>1</v>
      </c>
      <c r="B2" s="369"/>
      <c r="C2" s="369"/>
      <c r="D2" s="369"/>
      <c r="E2" s="369"/>
      <c r="F2" s="369"/>
      <c r="G2" s="369"/>
      <c r="H2" s="369"/>
      <c r="I2" s="369"/>
      <c r="J2" s="369"/>
      <c r="K2" s="369"/>
      <c r="L2" s="369"/>
      <c r="M2" s="369"/>
      <c r="N2" s="369"/>
      <c r="O2" s="19"/>
      <c r="P2" s="19"/>
      <c r="Q2" s="19"/>
      <c r="R2" s="19"/>
      <c r="S2" s="19"/>
      <c r="T2" s="19"/>
      <c r="U2" s="19"/>
      <c r="V2" s="19"/>
      <c r="W2" s="19"/>
      <c r="X2" s="282"/>
      <c r="Y2" s="282"/>
      <c r="Z2" s="282"/>
      <c r="AA2" s="282"/>
      <c r="AB2" s="282"/>
      <c r="AC2" s="282"/>
      <c r="AD2" s="282"/>
      <c r="AE2" s="282"/>
    </row>
    <row r="3" spans="1:36" customFormat="1" ht="17.25" customHeight="1" thickBot="1" x14ac:dyDescent="0.35">
      <c r="A3" s="2"/>
      <c r="B3" s="2"/>
      <c r="C3" s="2"/>
      <c r="D3" s="4"/>
      <c r="E3" s="22"/>
      <c r="F3" s="22"/>
      <c r="G3" s="4"/>
      <c r="H3" s="22"/>
      <c r="I3" s="2"/>
      <c r="J3" s="2"/>
      <c r="K3" s="302"/>
      <c r="L3" s="367" t="s">
        <v>2514</v>
      </c>
      <c r="M3" s="367"/>
      <c r="N3" s="367"/>
      <c r="O3" s="283"/>
      <c r="P3" s="283"/>
      <c r="Q3" s="2"/>
      <c r="R3" s="6"/>
      <c r="S3" s="6"/>
      <c r="T3" s="2"/>
      <c r="U3" s="6"/>
      <c r="V3" s="6"/>
      <c r="W3" s="2"/>
      <c r="X3" s="3"/>
      <c r="Y3" s="3"/>
      <c r="Z3" s="3"/>
      <c r="AA3" s="3"/>
      <c r="AB3" s="3"/>
      <c r="AC3" s="3"/>
      <c r="AD3" s="3"/>
      <c r="AE3" s="3"/>
      <c r="AI3" s="114"/>
      <c r="AJ3" t="s">
        <v>50</v>
      </c>
    </row>
    <row r="4" spans="1:36" customFormat="1" ht="30" customHeight="1" thickBot="1" x14ac:dyDescent="0.3">
      <c r="A4" s="370" t="s">
        <v>2520</v>
      </c>
      <c r="B4" s="370"/>
      <c r="C4" s="370"/>
      <c r="D4" s="370"/>
      <c r="E4" s="370"/>
      <c r="F4" s="370"/>
      <c r="G4" s="370"/>
      <c r="H4" s="370"/>
      <c r="I4" s="370"/>
      <c r="J4" s="370"/>
      <c r="K4" s="370"/>
      <c r="L4" s="370"/>
      <c r="M4" s="370"/>
      <c r="N4" s="370"/>
      <c r="O4" s="284"/>
      <c r="P4" s="284"/>
      <c r="Q4" s="284"/>
      <c r="R4" s="284"/>
      <c r="S4" s="284"/>
      <c r="T4" s="284"/>
      <c r="U4" s="284"/>
      <c r="V4" s="284"/>
      <c r="W4" s="284"/>
      <c r="X4" s="284"/>
      <c r="Y4" s="113"/>
      <c r="Z4" s="113"/>
      <c r="AA4" s="113"/>
      <c r="AB4" s="113"/>
      <c r="AC4" s="113"/>
      <c r="AD4" s="113"/>
      <c r="AE4" s="113"/>
      <c r="AF4" s="113"/>
      <c r="AJ4" s="114" t="s">
        <v>290</v>
      </c>
    </row>
    <row r="5" spans="1:36" customFormat="1" ht="18" customHeight="1" thickBot="1" x14ac:dyDescent="0.3">
      <c r="A5" s="289"/>
      <c r="B5" s="289"/>
      <c r="C5" s="289"/>
      <c r="D5" s="289"/>
      <c r="E5" s="289"/>
      <c r="F5" s="289"/>
      <c r="G5" s="289"/>
      <c r="H5" s="289"/>
      <c r="I5" s="289"/>
      <c r="J5" s="289"/>
      <c r="K5" s="289"/>
      <c r="L5" s="289"/>
      <c r="M5" s="289"/>
      <c r="N5" s="289"/>
      <c r="O5" s="287"/>
      <c r="P5" s="287"/>
      <c r="Q5" s="287"/>
      <c r="R5" s="287"/>
      <c r="S5" s="287"/>
      <c r="T5" s="287"/>
      <c r="U5" s="287"/>
      <c r="V5" s="287"/>
      <c r="W5" s="287"/>
      <c r="X5" s="287"/>
      <c r="Y5" s="113"/>
      <c r="Z5" s="113"/>
      <c r="AA5" s="113"/>
      <c r="AB5" s="113"/>
      <c r="AC5" s="113"/>
      <c r="AD5" s="113"/>
      <c r="AE5" s="113"/>
      <c r="AF5" s="113"/>
      <c r="AJ5" s="20"/>
    </row>
    <row r="6" spans="1:36" s="277" customFormat="1" ht="13.5" customHeight="1" x14ac:dyDescent="0.25">
      <c r="A6" s="303" t="s">
        <v>25</v>
      </c>
      <c r="B6" s="292" t="s">
        <v>33</v>
      </c>
      <c r="C6" s="292" t="s">
        <v>34</v>
      </c>
      <c r="D6" s="292" t="s">
        <v>4</v>
      </c>
      <c r="E6" s="292" t="s">
        <v>35</v>
      </c>
      <c r="F6" s="292" t="s">
        <v>36</v>
      </c>
      <c r="G6" s="293" t="s">
        <v>37</v>
      </c>
      <c r="H6" s="292" t="s">
        <v>38</v>
      </c>
      <c r="I6" s="292" t="s">
        <v>39</v>
      </c>
      <c r="J6" s="293" t="s">
        <v>1812</v>
      </c>
      <c r="K6" s="292" t="s">
        <v>2518</v>
      </c>
      <c r="L6" s="294" t="s">
        <v>1810</v>
      </c>
      <c r="M6" s="292" t="s">
        <v>1207</v>
      </c>
      <c r="N6" s="292" t="s">
        <v>41</v>
      </c>
      <c r="P6" s="277" t="s">
        <v>2096</v>
      </c>
    </row>
    <row r="7" spans="1:36" ht="14.25" x14ac:dyDescent="0.25">
      <c r="A7" s="295">
        <v>1</v>
      </c>
      <c r="B7" s="296">
        <v>1481</v>
      </c>
      <c r="C7" s="296" t="s">
        <v>1658</v>
      </c>
      <c r="D7" s="296" t="s">
        <v>16</v>
      </c>
      <c r="E7" s="296" t="s">
        <v>55</v>
      </c>
      <c r="F7" s="296" t="s">
        <v>47</v>
      </c>
      <c r="G7" s="296" t="s">
        <v>961</v>
      </c>
      <c r="H7" s="296" t="s">
        <v>826</v>
      </c>
      <c r="I7" s="296" t="s">
        <v>1659</v>
      </c>
      <c r="J7" s="297">
        <v>10</v>
      </c>
      <c r="K7" s="298">
        <v>20</v>
      </c>
      <c r="L7" s="299">
        <v>44210</v>
      </c>
      <c r="M7" s="296" t="s">
        <v>49</v>
      </c>
      <c r="N7" s="296" t="s">
        <v>2334</v>
      </c>
    </row>
    <row r="8" spans="1:36" ht="14.25" x14ac:dyDescent="0.25">
      <c r="A8" s="295">
        <f>A7+1</f>
        <v>2</v>
      </c>
      <c r="B8" s="296">
        <v>1645</v>
      </c>
      <c r="C8" s="296" t="s">
        <v>8</v>
      </c>
      <c r="D8" s="296" t="s">
        <v>8</v>
      </c>
      <c r="E8" s="296" t="s">
        <v>8</v>
      </c>
      <c r="F8" s="296" t="s">
        <v>47</v>
      </c>
      <c r="G8" s="296" t="s">
        <v>961</v>
      </c>
      <c r="H8" s="296" t="s">
        <v>826</v>
      </c>
      <c r="I8" s="296" t="s">
        <v>915</v>
      </c>
      <c r="J8" s="297">
        <v>10</v>
      </c>
      <c r="K8" s="298">
        <v>7</v>
      </c>
      <c r="L8" s="299">
        <v>44211</v>
      </c>
      <c r="M8" s="296" t="s">
        <v>49</v>
      </c>
      <c r="N8" s="296" t="s">
        <v>2334</v>
      </c>
    </row>
    <row r="9" spans="1:36" ht="14.25" x14ac:dyDescent="0.25">
      <c r="A9" s="295">
        <f t="shared" ref="A9:A72" si="0">A8+1</f>
        <v>3</v>
      </c>
      <c r="B9" s="296">
        <v>1779</v>
      </c>
      <c r="C9" s="296" t="s">
        <v>1483</v>
      </c>
      <c r="D9" s="296" t="s">
        <v>17</v>
      </c>
      <c r="E9" s="296" t="s">
        <v>1459</v>
      </c>
      <c r="F9" s="296" t="s">
        <v>47</v>
      </c>
      <c r="G9" s="296" t="s">
        <v>963</v>
      </c>
      <c r="H9" s="296" t="s">
        <v>48</v>
      </c>
      <c r="I9" s="296" t="s">
        <v>1484</v>
      </c>
      <c r="J9" s="297">
        <v>24</v>
      </c>
      <c r="K9" s="298">
        <v>50</v>
      </c>
      <c r="L9" s="299">
        <v>44217</v>
      </c>
      <c r="M9" s="296" t="s">
        <v>49</v>
      </c>
      <c r="N9" s="296" t="s">
        <v>1224</v>
      </c>
    </row>
    <row r="10" spans="1:36" ht="14.25" x14ac:dyDescent="0.25">
      <c r="A10" s="295">
        <f t="shared" si="0"/>
        <v>4</v>
      </c>
      <c r="B10" s="296">
        <v>1850</v>
      </c>
      <c r="C10" s="296" t="s">
        <v>1589</v>
      </c>
      <c r="D10" s="296" t="s">
        <v>17</v>
      </c>
      <c r="E10" s="296" t="s">
        <v>59</v>
      </c>
      <c r="F10" s="296" t="s">
        <v>47</v>
      </c>
      <c r="G10" s="296" t="s">
        <v>963</v>
      </c>
      <c r="H10" s="296" t="s">
        <v>48</v>
      </c>
      <c r="I10" s="296" t="s">
        <v>1590</v>
      </c>
      <c r="J10" s="297">
        <v>24</v>
      </c>
      <c r="K10" s="298">
        <v>65</v>
      </c>
      <c r="L10" s="299">
        <v>44217</v>
      </c>
      <c r="M10" s="296" t="s">
        <v>49</v>
      </c>
      <c r="N10" s="296" t="s">
        <v>2334</v>
      </c>
    </row>
    <row r="11" spans="1:36" ht="14.25" x14ac:dyDescent="0.25">
      <c r="A11" s="295">
        <f t="shared" si="0"/>
        <v>5</v>
      </c>
      <c r="B11" s="296">
        <v>1774</v>
      </c>
      <c r="C11" s="296" t="s">
        <v>1477</v>
      </c>
      <c r="D11" s="296" t="s">
        <v>17</v>
      </c>
      <c r="E11" s="296" t="s">
        <v>1459</v>
      </c>
      <c r="F11" s="296" t="s">
        <v>47</v>
      </c>
      <c r="G11" s="296" t="s">
        <v>963</v>
      </c>
      <c r="H11" s="296" t="s">
        <v>44</v>
      </c>
      <c r="I11" s="296" t="s">
        <v>1478</v>
      </c>
      <c r="J11" s="297">
        <v>24</v>
      </c>
      <c r="K11" s="298">
        <v>35</v>
      </c>
      <c r="L11" s="299">
        <v>44220</v>
      </c>
      <c r="M11" s="296" t="s">
        <v>49</v>
      </c>
      <c r="N11" s="296" t="s">
        <v>2334</v>
      </c>
    </row>
    <row r="12" spans="1:36" ht="14.25" x14ac:dyDescent="0.25">
      <c r="A12" s="295">
        <f t="shared" si="0"/>
        <v>6</v>
      </c>
      <c r="B12" s="296">
        <v>1764</v>
      </c>
      <c r="C12" s="296" t="s">
        <v>1455</v>
      </c>
      <c r="D12" s="296" t="s">
        <v>17</v>
      </c>
      <c r="E12" s="296" t="s">
        <v>1452</v>
      </c>
      <c r="F12" s="296" t="s">
        <v>47</v>
      </c>
      <c r="G12" s="296" t="s">
        <v>963</v>
      </c>
      <c r="H12" s="296" t="s">
        <v>48</v>
      </c>
      <c r="I12" s="296" t="s">
        <v>1456</v>
      </c>
      <c r="J12" s="297">
        <v>24</v>
      </c>
      <c r="K12" s="298">
        <v>70</v>
      </c>
      <c r="L12" s="299">
        <v>44224</v>
      </c>
      <c r="M12" s="296" t="s">
        <v>49</v>
      </c>
      <c r="N12" s="296" t="s">
        <v>1224</v>
      </c>
    </row>
    <row r="13" spans="1:36" ht="28.5" x14ac:dyDescent="0.25">
      <c r="A13" s="295">
        <f t="shared" si="0"/>
        <v>7</v>
      </c>
      <c r="B13" s="296">
        <v>1474</v>
      </c>
      <c r="C13" s="296" t="s">
        <v>1647</v>
      </c>
      <c r="D13" s="296" t="s">
        <v>16</v>
      </c>
      <c r="E13" s="296" t="s">
        <v>55</v>
      </c>
      <c r="F13" s="296" t="s">
        <v>47</v>
      </c>
      <c r="G13" s="296" t="s">
        <v>961</v>
      </c>
      <c r="H13" s="296" t="s">
        <v>826</v>
      </c>
      <c r="I13" s="296" t="s">
        <v>1648</v>
      </c>
      <c r="J13" s="297">
        <v>10</v>
      </c>
      <c r="K13" s="298">
        <v>40</v>
      </c>
      <c r="L13" s="299">
        <v>44227</v>
      </c>
      <c r="M13" s="296" t="s">
        <v>49</v>
      </c>
      <c r="N13" s="296" t="s">
        <v>2334</v>
      </c>
    </row>
    <row r="14" spans="1:36" ht="14.25" x14ac:dyDescent="0.25">
      <c r="A14" s="295">
        <f t="shared" si="0"/>
        <v>8</v>
      </c>
      <c r="B14" s="296">
        <v>1479</v>
      </c>
      <c r="C14" s="296" t="s">
        <v>1654</v>
      </c>
      <c r="D14" s="296" t="s">
        <v>16</v>
      </c>
      <c r="E14" s="296" t="s">
        <v>55</v>
      </c>
      <c r="F14" s="296" t="s">
        <v>47</v>
      </c>
      <c r="G14" s="296" t="s">
        <v>961</v>
      </c>
      <c r="H14" s="296" t="s">
        <v>826</v>
      </c>
      <c r="I14" s="296" t="s">
        <v>1655</v>
      </c>
      <c r="J14" s="297">
        <v>10</v>
      </c>
      <c r="K14" s="298">
        <v>20</v>
      </c>
      <c r="L14" s="299">
        <v>44227</v>
      </c>
      <c r="M14" s="296" t="s">
        <v>49</v>
      </c>
      <c r="N14" s="296" t="s">
        <v>2334</v>
      </c>
    </row>
    <row r="15" spans="1:36" ht="14.25" x14ac:dyDescent="0.25">
      <c r="A15" s="295">
        <f t="shared" si="0"/>
        <v>9</v>
      </c>
      <c r="B15" s="296">
        <v>1715</v>
      </c>
      <c r="C15" s="296" t="s">
        <v>860</v>
      </c>
      <c r="D15" s="296" t="s">
        <v>20</v>
      </c>
      <c r="E15" s="296" t="s">
        <v>20</v>
      </c>
      <c r="F15" s="296" t="s">
        <v>47</v>
      </c>
      <c r="G15" s="296" t="s">
        <v>961</v>
      </c>
      <c r="H15" s="296" t="s">
        <v>826</v>
      </c>
      <c r="I15" s="296" t="s">
        <v>861</v>
      </c>
      <c r="J15" s="297">
        <v>10</v>
      </c>
      <c r="K15" s="298">
        <v>51</v>
      </c>
      <c r="L15" s="299">
        <v>44235</v>
      </c>
      <c r="M15" s="296" t="s">
        <v>49</v>
      </c>
      <c r="N15" s="296" t="s">
        <v>1224</v>
      </c>
    </row>
    <row r="16" spans="1:36" ht="14.25" x14ac:dyDescent="0.25">
      <c r="A16" s="295">
        <f t="shared" si="0"/>
        <v>10</v>
      </c>
      <c r="B16" s="296">
        <v>993</v>
      </c>
      <c r="C16" s="296" t="s">
        <v>831</v>
      </c>
      <c r="D16" s="296" t="s">
        <v>20</v>
      </c>
      <c r="E16" s="296" t="s">
        <v>20</v>
      </c>
      <c r="F16" s="296" t="s">
        <v>47</v>
      </c>
      <c r="G16" s="296" t="s">
        <v>960</v>
      </c>
      <c r="H16" s="296" t="s">
        <v>826</v>
      </c>
      <c r="I16" s="296" t="s">
        <v>832</v>
      </c>
      <c r="J16" s="297">
        <v>10</v>
      </c>
      <c r="K16" s="298">
        <v>57</v>
      </c>
      <c r="L16" s="299">
        <v>44237</v>
      </c>
      <c r="M16" s="296" t="s">
        <v>49</v>
      </c>
      <c r="N16" s="296" t="s">
        <v>2334</v>
      </c>
    </row>
    <row r="17" spans="1:14" ht="28.5" x14ac:dyDescent="0.25">
      <c r="A17" s="295">
        <f t="shared" si="0"/>
        <v>11</v>
      </c>
      <c r="B17" s="296">
        <v>1468</v>
      </c>
      <c r="C17" s="296" t="s">
        <v>1924</v>
      </c>
      <c r="D17" s="296" t="s">
        <v>1213</v>
      </c>
      <c r="E17" s="296" t="s">
        <v>1628</v>
      </c>
      <c r="F17" s="296" t="s">
        <v>47</v>
      </c>
      <c r="G17" s="296" t="s">
        <v>961</v>
      </c>
      <c r="H17" s="296" t="s">
        <v>826</v>
      </c>
      <c r="I17" s="296" t="s">
        <v>1641</v>
      </c>
      <c r="J17" s="297">
        <v>10</v>
      </c>
      <c r="K17" s="298">
        <v>1</v>
      </c>
      <c r="L17" s="299">
        <v>44237</v>
      </c>
      <c r="M17" s="296" t="s">
        <v>1222</v>
      </c>
      <c r="N17" s="296" t="s">
        <v>1903</v>
      </c>
    </row>
    <row r="18" spans="1:14" ht="42.75" x14ac:dyDescent="0.25">
      <c r="A18" s="295">
        <f t="shared" si="0"/>
        <v>12</v>
      </c>
      <c r="B18" s="296">
        <v>1459</v>
      </c>
      <c r="C18" s="296" t="s">
        <v>186</v>
      </c>
      <c r="D18" s="296" t="s">
        <v>18</v>
      </c>
      <c r="E18" s="296" t="s">
        <v>18</v>
      </c>
      <c r="F18" s="296" t="s">
        <v>47</v>
      </c>
      <c r="G18" s="296" t="s">
        <v>963</v>
      </c>
      <c r="H18" s="296" t="s">
        <v>187</v>
      </c>
      <c r="I18" s="296" t="s">
        <v>417</v>
      </c>
      <c r="J18" s="297">
        <v>20</v>
      </c>
      <c r="K18" s="298">
        <v>20</v>
      </c>
      <c r="L18" s="299">
        <v>44239</v>
      </c>
      <c r="M18" s="296" t="s">
        <v>49</v>
      </c>
      <c r="N18" s="296" t="s">
        <v>2334</v>
      </c>
    </row>
    <row r="19" spans="1:14" ht="14.25" x14ac:dyDescent="0.25">
      <c r="A19" s="295">
        <f t="shared" si="0"/>
        <v>13</v>
      </c>
      <c r="B19" s="296">
        <v>1044</v>
      </c>
      <c r="C19" s="296" t="s">
        <v>418</v>
      </c>
      <c r="D19" s="296" t="s">
        <v>18</v>
      </c>
      <c r="E19" s="296" t="s">
        <v>270</v>
      </c>
      <c r="F19" s="296" t="s">
        <v>47</v>
      </c>
      <c r="G19" s="296" t="s">
        <v>962</v>
      </c>
      <c r="H19" s="296" t="s">
        <v>44</v>
      </c>
      <c r="I19" s="296" t="s">
        <v>419</v>
      </c>
      <c r="J19" s="297">
        <v>12</v>
      </c>
      <c r="K19" s="298">
        <v>25</v>
      </c>
      <c r="L19" s="299">
        <v>44239</v>
      </c>
      <c r="M19" s="296" t="s">
        <v>49</v>
      </c>
      <c r="N19" s="296" t="s">
        <v>2334</v>
      </c>
    </row>
    <row r="20" spans="1:14" ht="14.25" x14ac:dyDescent="0.25">
      <c r="A20" s="295">
        <f t="shared" si="0"/>
        <v>14</v>
      </c>
      <c r="B20" s="296">
        <v>1827</v>
      </c>
      <c r="C20" s="296" t="s">
        <v>1851</v>
      </c>
      <c r="D20" s="296" t="s">
        <v>17</v>
      </c>
      <c r="E20" s="296" t="s">
        <v>59</v>
      </c>
      <c r="F20" s="296" t="s">
        <v>47</v>
      </c>
      <c r="G20" s="296" t="s">
        <v>963</v>
      </c>
      <c r="H20" s="296" t="s">
        <v>44</v>
      </c>
      <c r="I20" s="296" t="s">
        <v>1852</v>
      </c>
      <c r="J20" s="297">
        <v>24</v>
      </c>
      <c r="K20" s="298">
        <v>30</v>
      </c>
      <c r="L20" s="299">
        <v>44242</v>
      </c>
      <c r="M20" s="296" t="s">
        <v>49</v>
      </c>
      <c r="N20" s="296" t="s">
        <v>2334</v>
      </c>
    </row>
    <row r="21" spans="1:14" ht="28.5" x14ac:dyDescent="0.25">
      <c r="A21" s="295">
        <f t="shared" si="0"/>
        <v>15</v>
      </c>
      <c r="B21" s="296">
        <v>1682</v>
      </c>
      <c r="C21" s="296" t="s">
        <v>1491</v>
      </c>
      <c r="D21" s="296" t="s">
        <v>17</v>
      </c>
      <c r="E21" s="296" t="s">
        <v>1488</v>
      </c>
      <c r="F21" s="296" t="s">
        <v>47</v>
      </c>
      <c r="G21" s="296" t="s">
        <v>963</v>
      </c>
      <c r="H21" s="296" t="s">
        <v>44</v>
      </c>
      <c r="I21" s="296" t="s">
        <v>788</v>
      </c>
      <c r="J21" s="297">
        <v>7</v>
      </c>
      <c r="K21" s="298">
        <v>6</v>
      </c>
      <c r="L21" s="299">
        <v>44244</v>
      </c>
      <c r="M21" s="296" t="s">
        <v>49</v>
      </c>
      <c r="N21" s="296" t="s">
        <v>2334</v>
      </c>
    </row>
    <row r="22" spans="1:14" ht="14.25" x14ac:dyDescent="0.25">
      <c r="A22" s="295">
        <f t="shared" si="0"/>
        <v>16</v>
      </c>
      <c r="B22" s="296">
        <v>1830</v>
      </c>
      <c r="C22" s="296" t="s">
        <v>1553</v>
      </c>
      <c r="D22" s="296" t="s">
        <v>17</v>
      </c>
      <c r="E22" s="296" t="s">
        <v>59</v>
      </c>
      <c r="F22" s="296" t="s">
        <v>47</v>
      </c>
      <c r="G22" s="296" t="s">
        <v>963</v>
      </c>
      <c r="H22" s="296" t="s">
        <v>44</v>
      </c>
      <c r="I22" s="296" t="s">
        <v>1554</v>
      </c>
      <c r="J22" s="297">
        <v>24</v>
      </c>
      <c r="K22" s="298">
        <v>40</v>
      </c>
      <c r="L22" s="299">
        <v>44244</v>
      </c>
      <c r="M22" s="296" t="s">
        <v>49</v>
      </c>
      <c r="N22" s="296" t="s">
        <v>2334</v>
      </c>
    </row>
    <row r="23" spans="1:14" ht="28.5" x14ac:dyDescent="0.25">
      <c r="A23" s="295">
        <f t="shared" si="0"/>
        <v>17</v>
      </c>
      <c r="B23" s="296">
        <v>1053</v>
      </c>
      <c r="C23" s="296" t="s">
        <v>614</v>
      </c>
      <c r="D23" s="296" t="s">
        <v>16</v>
      </c>
      <c r="E23" s="296" t="s">
        <v>55</v>
      </c>
      <c r="F23" s="296" t="s">
        <v>47</v>
      </c>
      <c r="G23" s="296" t="s">
        <v>962</v>
      </c>
      <c r="H23" s="296" t="s">
        <v>63</v>
      </c>
      <c r="I23" s="296" t="s">
        <v>615</v>
      </c>
      <c r="J23" s="297">
        <v>20</v>
      </c>
      <c r="K23" s="298">
        <v>50</v>
      </c>
      <c r="L23" s="299">
        <v>44245</v>
      </c>
      <c r="M23" s="296" t="s">
        <v>49</v>
      </c>
      <c r="N23" s="296" t="s">
        <v>1224</v>
      </c>
    </row>
    <row r="24" spans="1:14" ht="42.75" x14ac:dyDescent="0.25">
      <c r="A24" s="295">
        <f t="shared" si="0"/>
        <v>18</v>
      </c>
      <c r="B24" s="296">
        <v>525</v>
      </c>
      <c r="C24" s="296" t="s">
        <v>508</v>
      </c>
      <c r="D24" s="296" t="s">
        <v>6</v>
      </c>
      <c r="E24" s="296" t="s">
        <v>6</v>
      </c>
      <c r="F24" s="296" t="s">
        <v>43</v>
      </c>
      <c r="G24" s="296" t="s">
        <v>961</v>
      </c>
      <c r="H24" s="296" t="s">
        <v>44</v>
      </c>
      <c r="I24" s="296" t="s">
        <v>509</v>
      </c>
      <c r="J24" s="297">
        <v>6</v>
      </c>
      <c r="K24" s="298">
        <v>33</v>
      </c>
      <c r="L24" s="299">
        <v>44245</v>
      </c>
      <c r="M24" s="296" t="s">
        <v>49</v>
      </c>
      <c r="N24" s="296" t="s">
        <v>2334</v>
      </c>
    </row>
    <row r="25" spans="1:14" ht="14.25" x14ac:dyDescent="0.25">
      <c r="A25" s="295">
        <f t="shared" si="0"/>
        <v>19</v>
      </c>
      <c r="B25" s="296">
        <v>1734</v>
      </c>
      <c r="C25" s="296" t="s">
        <v>934</v>
      </c>
      <c r="D25" s="296" t="s">
        <v>20</v>
      </c>
      <c r="E25" s="296" t="s">
        <v>20</v>
      </c>
      <c r="F25" s="296" t="s">
        <v>47</v>
      </c>
      <c r="G25" s="296" t="s">
        <v>961</v>
      </c>
      <c r="H25" s="296" t="s">
        <v>826</v>
      </c>
      <c r="I25" s="296" t="s">
        <v>935</v>
      </c>
      <c r="J25" s="297">
        <v>10</v>
      </c>
      <c r="K25" s="298">
        <v>8</v>
      </c>
      <c r="L25" s="299">
        <v>44246</v>
      </c>
      <c r="M25" s="296" t="s">
        <v>49</v>
      </c>
      <c r="N25" s="296" t="s">
        <v>2334</v>
      </c>
    </row>
    <row r="26" spans="1:14" ht="14.25" x14ac:dyDescent="0.25">
      <c r="A26" s="295">
        <f t="shared" si="0"/>
        <v>20</v>
      </c>
      <c r="B26" s="296">
        <v>1385</v>
      </c>
      <c r="C26" s="296" t="s">
        <v>441</v>
      </c>
      <c r="D26" s="296" t="s">
        <v>17</v>
      </c>
      <c r="E26" s="296" t="s">
        <v>59</v>
      </c>
      <c r="F26" s="296" t="s">
        <v>47</v>
      </c>
      <c r="G26" s="296" t="s">
        <v>962</v>
      </c>
      <c r="H26" s="296" t="s">
        <v>44</v>
      </c>
      <c r="I26" s="296" t="s">
        <v>1545</v>
      </c>
      <c r="J26" s="297">
        <v>24</v>
      </c>
      <c r="K26" s="298">
        <v>35</v>
      </c>
      <c r="L26" s="299">
        <v>44251</v>
      </c>
      <c r="M26" s="296" t="s">
        <v>49</v>
      </c>
      <c r="N26" s="296" t="s">
        <v>2334</v>
      </c>
    </row>
    <row r="27" spans="1:14" ht="14.25" x14ac:dyDescent="0.25">
      <c r="A27" s="295">
        <f t="shared" si="0"/>
        <v>21</v>
      </c>
      <c r="B27" s="296">
        <v>1831</v>
      </c>
      <c r="C27" s="296" t="s">
        <v>1555</v>
      </c>
      <c r="D27" s="296" t="s">
        <v>17</v>
      </c>
      <c r="E27" s="296" t="s">
        <v>59</v>
      </c>
      <c r="F27" s="296" t="s">
        <v>47</v>
      </c>
      <c r="G27" s="296" t="s">
        <v>963</v>
      </c>
      <c r="H27" s="296" t="s">
        <v>44</v>
      </c>
      <c r="I27" s="296" t="s">
        <v>1556</v>
      </c>
      <c r="J27" s="297">
        <v>24</v>
      </c>
      <c r="K27" s="298">
        <v>70</v>
      </c>
      <c r="L27" s="299">
        <v>44252</v>
      </c>
      <c r="M27" s="296" t="s">
        <v>49</v>
      </c>
      <c r="N27" s="296" t="s">
        <v>2334</v>
      </c>
    </row>
    <row r="28" spans="1:14" ht="14.25" x14ac:dyDescent="0.25">
      <c r="A28" s="295">
        <f t="shared" si="0"/>
        <v>22</v>
      </c>
      <c r="B28" s="296">
        <v>1447</v>
      </c>
      <c r="C28" s="296" t="s">
        <v>191</v>
      </c>
      <c r="D28" s="296" t="s">
        <v>10</v>
      </c>
      <c r="E28" s="296" t="s">
        <v>87</v>
      </c>
      <c r="F28" s="296" t="s">
        <v>47</v>
      </c>
      <c r="G28" s="296" t="s">
        <v>963</v>
      </c>
      <c r="H28" s="296" t="s">
        <v>44</v>
      </c>
      <c r="I28" s="296" t="s">
        <v>1226</v>
      </c>
      <c r="J28" s="297">
        <v>9</v>
      </c>
      <c r="K28" s="298">
        <v>15</v>
      </c>
      <c r="L28" s="299">
        <v>44253</v>
      </c>
      <c r="M28" s="296" t="s">
        <v>49</v>
      </c>
      <c r="N28" s="296" t="s">
        <v>2334</v>
      </c>
    </row>
    <row r="29" spans="1:14" ht="42.75" x14ac:dyDescent="0.25">
      <c r="A29" s="295">
        <f t="shared" si="0"/>
        <v>23</v>
      </c>
      <c r="B29" s="296">
        <v>427</v>
      </c>
      <c r="C29" s="296" t="s">
        <v>2042</v>
      </c>
      <c r="D29" s="296" t="s">
        <v>11</v>
      </c>
      <c r="E29" s="296" t="s">
        <v>637</v>
      </c>
      <c r="F29" s="296" t="s">
        <v>43</v>
      </c>
      <c r="G29" s="296" t="s">
        <v>961</v>
      </c>
      <c r="H29" s="296" t="s">
        <v>44</v>
      </c>
      <c r="I29" s="296" t="s">
        <v>638</v>
      </c>
      <c r="J29" s="297">
        <v>5</v>
      </c>
      <c r="K29" s="298">
        <v>5</v>
      </c>
      <c r="L29" s="299">
        <v>44253</v>
      </c>
      <c r="M29" s="296" t="s">
        <v>49</v>
      </c>
      <c r="N29" s="296" t="s">
        <v>2334</v>
      </c>
    </row>
    <row r="30" spans="1:14" ht="28.5" x14ac:dyDescent="0.25">
      <c r="A30" s="295">
        <f t="shared" si="0"/>
        <v>24</v>
      </c>
      <c r="B30" s="296">
        <v>1953</v>
      </c>
      <c r="C30" s="296" t="s">
        <v>424</v>
      </c>
      <c r="D30" s="296" t="s">
        <v>23</v>
      </c>
      <c r="E30" s="296" t="s">
        <v>23</v>
      </c>
      <c r="F30" s="296" t="s">
        <v>47</v>
      </c>
      <c r="G30" s="296" t="s">
        <v>960</v>
      </c>
      <c r="H30" s="296" t="s">
        <v>44</v>
      </c>
      <c r="I30" s="296" t="s">
        <v>2287</v>
      </c>
      <c r="J30" s="297">
        <v>0</v>
      </c>
      <c r="K30" s="298">
        <v>1</v>
      </c>
      <c r="L30" s="299">
        <v>44253</v>
      </c>
      <c r="M30" s="296" t="s">
        <v>1222</v>
      </c>
      <c r="N30" s="296" t="s">
        <v>96</v>
      </c>
    </row>
    <row r="31" spans="1:14" ht="14.25" x14ac:dyDescent="0.25">
      <c r="A31" s="295">
        <f t="shared" si="0"/>
        <v>25</v>
      </c>
      <c r="B31" s="296">
        <v>1655</v>
      </c>
      <c r="C31" s="296" t="s">
        <v>537</v>
      </c>
      <c r="D31" s="296" t="s">
        <v>23</v>
      </c>
      <c r="E31" s="296" t="s">
        <v>23</v>
      </c>
      <c r="F31" s="296" t="s">
        <v>47</v>
      </c>
      <c r="G31" s="296" t="s">
        <v>963</v>
      </c>
      <c r="H31" s="296" t="s">
        <v>44</v>
      </c>
      <c r="I31" s="296" t="s">
        <v>538</v>
      </c>
      <c r="J31" s="297">
        <v>14</v>
      </c>
      <c r="K31" s="298">
        <v>25</v>
      </c>
      <c r="L31" s="299">
        <v>44253</v>
      </c>
      <c r="M31" s="296" t="s">
        <v>49</v>
      </c>
      <c r="N31" s="296" t="s">
        <v>1224</v>
      </c>
    </row>
    <row r="32" spans="1:14" ht="14.25" x14ac:dyDescent="0.25">
      <c r="A32" s="295">
        <f t="shared" si="0"/>
        <v>26</v>
      </c>
      <c r="B32" s="296">
        <v>1674</v>
      </c>
      <c r="C32" s="296" t="s">
        <v>352</v>
      </c>
      <c r="D32" s="296" t="s">
        <v>23</v>
      </c>
      <c r="E32" s="296" t="s">
        <v>134</v>
      </c>
      <c r="F32" s="296" t="s">
        <v>47</v>
      </c>
      <c r="G32" s="296" t="s">
        <v>963</v>
      </c>
      <c r="H32" s="296" t="s">
        <v>44</v>
      </c>
      <c r="I32" s="296" t="s">
        <v>353</v>
      </c>
      <c r="J32" s="297">
        <v>9</v>
      </c>
      <c r="K32" s="298">
        <v>33</v>
      </c>
      <c r="L32" s="299">
        <v>44253</v>
      </c>
      <c r="M32" s="296" t="s">
        <v>49</v>
      </c>
      <c r="N32" s="296" t="s">
        <v>1224</v>
      </c>
    </row>
    <row r="33" spans="1:14" ht="28.5" x14ac:dyDescent="0.25">
      <c r="A33" s="295">
        <f t="shared" si="0"/>
        <v>27</v>
      </c>
      <c r="B33" s="296">
        <v>1687</v>
      </c>
      <c r="C33" s="296" t="s">
        <v>793</v>
      </c>
      <c r="D33" s="296" t="s">
        <v>15</v>
      </c>
      <c r="E33" s="296" t="s">
        <v>73</v>
      </c>
      <c r="F33" s="296" t="s">
        <v>47</v>
      </c>
      <c r="G33" s="296" t="s">
        <v>963</v>
      </c>
      <c r="H33" s="296" t="s">
        <v>48</v>
      </c>
      <c r="I33" s="296" t="s">
        <v>794</v>
      </c>
      <c r="J33" s="297">
        <v>4</v>
      </c>
      <c r="K33" s="298">
        <v>30</v>
      </c>
      <c r="L33" s="299">
        <v>44253</v>
      </c>
      <c r="M33" s="296" t="s">
        <v>49</v>
      </c>
      <c r="N33" s="296" t="s">
        <v>2334</v>
      </c>
    </row>
    <row r="34" spans="1:14" ht="14.25" x14ac:dyDescent="0.25">
      <c r="A34" s="295">
        <f t="shared" si="0"/>
        <v>28</v>
      </c>
      <c r="B34" s="296">
        <v>983</v>
      </c>
      <c r="C34" s="296" t="s">
        <v>2004</v>
      </c>
      <c r="D34" s="296" t="s">
        <v>10</v>
      </c>
      <c r="E34" s="296" t="s">
        <v>945</v>
      </c>
      <c r="F34" s="296" t="s">
        <v>47</v>
      </c>
      <c r="G34" s="296" t="s">
        <v>960</v>
      </c>
      <c r="H34" s="296" t="s">
        <v>826</v>
      </c>
      <c r="I34" s="296" t="s">
        <v>1813</v>
      </c>
      <c r="J34" s="297">
        <v>10</v>
      </c>
      <c r="K34" s="298">
        <v>23</v>
      </c>
      <c r="L34" s="299">
        <v>44253</v>
      </c>
      <c r="M34" s="296" t="s">
        <v>49</v>
      </c>
      <c r="N34" s="296" t="s">
        <v>2334</v>
      </c>
    </row>
    <row r="35" spans="1:14" ht="14.25" x14ac:dyDescent="0.25">
      <c r="A35" s="295">
        <f t="shared" si="0"/>
        <v>29</v>
      </c>
      <c r="B35" s="296">
        <v>1529</v>
      </c>
      <c r="C35" s="296" t="s">
        <v>105</v>
      </c>
      <c r="D35" s="296" t="s">
        <v>13</v>
      </c>
      <c r="E35" s="296" t="s">
        <v>105</v>
      </c>
      <c r="F35" s="296" t="s">
        <v>47</v>
      </c>
      <c r="G35" s="296" t="s">
        <v>961</v>
      </c>
      <c r="H35" s="296" t="s">
        <v>826</v>
      </c>
      <c r="I35" s="296" t="s">
        <v>902</v>
      </c>
      <c r="J35" s="297">
        <v>10</v>
      </c>
      <c r="K35" s="298">
        <v>8</v>
      </c>
      <c r="L35" s="299">
        <v>44253</v>
      </c>
      <c r="M35" s="296" t="s">
        <v>49</v>
      </c>
      <c r="N35" s="296" t="s">
        <v>2334</v>
      </c>
    </row>
    <row r="36" spans="1:14" ht="14.25" x14ac:dyDescent="0.25">
      <c r="A36" s="295">
        <f t="shared" si="0"/>
        <v>30</v>
      </c>
      <c r="B36" s="296">
        <v>1446</v>
      </c>
      <c r="C36" s="296" t="s">
        <v>1853</v>
      </c>
      <c r="D36" s="296" t="s">
        <v>13</v>
      </c>
      <c r="E36" s="296" t="s">
        <v>949</v>
      </c>
      <c r="F36" s="296" t="s">
        <v>47</v>
      </c>
      <c r="G36" s="296" t="s">
        <v>961</v>
      </c>
      <c r="H36" s="296" t="s">
        <v>826</v>
      </c>
      <c r="I36" s="296" t="s">
        <v>896</v>
      </c>
      <c r="J36" s="297">
        <v>10</v>
      </c>
      <c r="K36" s="298">
        <v>11</v>
      </c>
      <c r="L36" s="299">
        <v>44253</v>
      </c>
      <c r="M36" s="296" t="s">
        <v>49</v>
      </c>
      <c r="N36" s="296" t="s">
        <v>2334</v>
      </c>
    </row>
    <row r="37" spans="1:14" ht="28.5" x14ac:dyDescent="0.25">
      <c r="A37" s="295">
        <f t="shared" si="0"/>
        <v>31</v>
      </c>
      <c r="B37" s="296">
        <v>1523</v>
      </c>
      <c r="C37" s="296" t="s">
        <v>1274</v>
      </c>
      <c r="D37" s="296" t="s">
        <v>1216</v>
      </c>
      <c r="E37" s="296" t="s">
        <v>1275</v>
      </c>
      <c r="F37" s="296" t="s">
        <v>47</v>
      </c>
      <c r="G37" s="296" t="s">
        <v>963</v>
      </c>
      <c r="H37" s="296" t="s">
        <v>48</v>
      </c>
      <c r="I37" s="296" t="s">
        <v>1276</v>
      </c>
      <c r="J37" s="297">
        <v>24</v>
      </c>
      <c r="K37" s="298">
        <v>5</v>
      </c>
      <c r="L37" s="299">
        <v>44254</v>
      </c>
      <c r="M37" s="296" t="s">
        <v>49</v>
      </c>
      <c r="N37" s="296" t="s">
        <v>2334</v>
      </c>
    </row>
    <row r="38" spans="1:14" ht="14.25" x14ac:dyDescent="0.25">
      <c r="A38" s="295">
        <f t="shared" si="0"/>
        <v>32</v>
      </c>
      <c r="B38" s="296">
        <v>1777</v>
      </c>
      <c r="C38" s="296" t="s">
        <v>1481</v>
      </c>
      <c r="D38" s="296" t="s">
        <v>17</v>
      </c>
      <c r="E38" s="296" t="s">
        <v>1459</v>
      </c>
      <c r="F38" s="296" t="s">
        <v>47</v>
      </c>
      <c r="G38" s="296" t="s">
        <v>963</v>
      </c>
      <c r="H38" s="296" t="s">
        <v>48</v>
      </c>
      <c r="I38" s="296" t="s">
        <v>1482</v>
      </c>
      <c r="J38" s="297">
        <v>24</v>
      </c>
      <c r="K38" s="298">
        <v>60</v>
      </c>
      <c r="L38" s="299">
        <v>44258</v>
      </c>
      <c r="M38" s="296" t="s">
        <v>49</v>
      </c>
      <c r="N38" s="296" t="s">
        <v>2334</v>
      </c>
    </row>
    <row r="39" spans="1:14" ht="14.25" x14ac:dyDescent="0.25">
      <c r="A39" s="295">
        <f t="shared" si="0"/>
        <v>33</v>
      </c>
      <c r="B39" s="296">
        <v>1934</v>
      </c>
      <c r="C39" s="296" t="s">
        <v>2126</v>
      </c>
      <c r="D39" s="296" t="s">
        <v>1215</v>
      </c>
      <c r="E39" s="296" t="s">
        <v>1395</v>
      </c>
      <c r="F39" s="296" t="s">
        <v>47</v>
      </c>
      <c r="G39" s="296" t="s">
        <v>962</v>
      </c>
      <c r="H39" s="296" t="s">
        <v>48</v>
      </c>
      <c r="I39" s="296" t="s">
        <v>2020</v>
      </c>
      <c r="J39" s="297">
        <v>0</v>
      </c>
      <c r="K39" s="298">
        <v>31</v>
      </c>
      <c r="L39" s="299">
        <v>44263</v>
      </c>
      <c r="M39" s="296" t="s">
        <v>49</v>
      </c>
      <c r="N39" s="296" t="s">
        <v>1224</v>
      </c>
    </row>
    <row r="40" spans="1:14" ht="28.5" x14ac:dyDescent="0.25">
      <c r="A40" s="295">
        <f t="shared" si="0"/>
        <v>34</v>
      </c>
      <c r="B40" s="296">
        <v>1116</v>
      </c>
      <c r="C40" s="296" t="s">
        <v>484</v>
      </c>
      <c r="D40" s="296" t="s">
        <v>6</v>
      </c>
      <c r="E40" s="296" t="s">
        <v>66</v>
      </c>
      <c r="F40" s="296" t="s">
        <v>47</v>
      </c>
      <c r="G40" s="296" t="s">
        <v>962</v>
      </c>
      <c r="H40" s="296" t="s">
        <v>44</v>
      </c>
      <c r="I40" s="296" t="s">
        <v>485</v>
      </c>
      <c r="J40" s="297">
        <v>18</v>
      </c>
      <c r="K40" s="298">
        <v>20</v>
      </c>
      <c r="L40" s="299">
        <v>44264</v>
      </c>
      <c r="M40" s="296" t="s">
        <v>49</v>
      </c>
      <c r="N40" s="296" t="s">
        <v>2334</v>
      </c>
    </row>
    <row r="41" spans="1:14" ht="42.75" x14ac:dyDescent="0.25">
      <c r="A41" s="295">
        <f t="shared" si="0"/>
        <v>35</v>
      </c>
      <c r="B41" s="296">
        <v>1707</v>
      </c>
      <c r="C41" s="296" t="s">
        <v>186</v>
      </c>
      <c r="D41" s="296" t="s">
        <v>9</v>
      </c>
      <c r="E41" s="296" t="s">
        <v>528</v>
      </c>
      <c r="F41" s="296" t="s">
        <v>47</v>
      </c>
      <c r="G41" s="296" t="s">
        <v>963</v>
      </c>
      <c r="H41" s="296" t="s">
        <v>187</v>
      </c>
      <c r="I41" s="296" t="s">
        <v>803</v>
      </c>
      <c r="J41" s="297">
        <v>20</v>
      </c>
      <c r="K41" s="298">
        <v>1</v>
      </c>
      <c r="L41" s="299">
        <v>44264</v>
      </c>
      <c r="M41" s="296" t="s">
        <v>1222</v>
      </c>
      <c r="N41" s="296" t="s">
        <v>96</v>
      </c>
    </row>
    <row r="42" spans="1:14" ht="28.5" x14ac:dyDescent="0.25">
      <c r="A42" s="295">
        <f t="shared" si="0"/>
        <v>36</v>
      </c>
      <c r="B42" s="296">
        <v>1521</v>
      </c>
      <c r="C42" s="296" t="s">
        <v>1216</v>
      </c>
      <c r="D42" s="296" t="s">
        <v>1216</v>
      </c>
      <c r="E42" s="296" t="s">
        <v>1216</v>
      </c>
      <c r="F42" s="296" t="s">
        <v>47</v>
      </c>
      <c r="G42" s="296" t="s">
        <v>961</v>
      </c>
      <c r="H42" s="296" t="s">
        <v>826</v>
      </c>
      <c r="I42" s="296" t="s">
        <v>1673</v>
      </c>
      <c r="J42" s="297">
        <v>10</v>
      </c>
      <c r="K42" s="298">
        <v>6</v>
      </c>
      <c r="L42" s="299">
        <v>44265</v>
      </c>
      <c r="M42" s="296" t="s">
        <v>1222</v>
      </c>
      <c r="N42" s="296" t="s">
        <v>1903</v>
      </c>
    </row>
    <row r="43" spans="1:14" ht="14.25" x14ac:dyDescent="0.25">
      <c r="A43" s="295">
        <f t="shared" si="0"/>
        <v>37</v>
      </c>
      <c r="B43" s="296">
        <v>1326</v>
      </c>
      <c r="C43" s="296" t="s">
        <v>1487</v>
      </c>
      <c r="D43" s="296" t="s">
        <v>17</v>
      </c>
      <c r="E43" s="296" t="s">
        <v>1488</v>
      </c>
      <c r="F43" s="296" t="s">
        <v>47</v>
      </c>
      <c r="G43" s="296" t="s">
        <v>962</v>
      </c>
      <c r="H43" s="296" t="s">
        <v>44</v>
      </c>
      <c r="I43" s="296" t="s">
        <v>1489</v>
      </c>
      <c r="J43" s="297">
        <v>22</v>
      </c>
      <c r="K43" s="298">
        <v>55</v>
      </c>
      <c r="L43" s="299">
        <v>44266</v>
      </c>
      <c r="M43" s="296" t="s">
        <v>49</v>
      </c>
      <c r="N43" s="296" t="s">
        <v>2334</v>
      </c>
    </row>
    <row r="44" spans="1:14" ht="14.25" x14ac:dyDescent="0.25">
      <c r="A44" s="295">
        <f t="shared" si="0"/>
        <v>38</v>
      </c>
      <c r="B44" s="296">
        <v>1772</v>
      </c>
      <c r="C44" s="296" t="s">
        <v>1473</v>
      </c>
      <c r="D44" s="296" t="s">
        <v>17</v>
      </c>
      <c r="E44" s="296" t="s">
        <v>1459</v>
      </c>
      <c r="F44" s="296" t="s">
        <v>47</v>
      </c>
      <c r="G44" s="296" t="s">
        <v>963</v>
      </c>
      <c r="H44" s="296" t="s">
        <v>44</v>
      </c>
      <c r="I44" s="296" t="s">
        <v>1474</v>
      </c>
      <c r="J44" s="297">
        <v>24</v>
      </c>
      <c r="K44" s="298">
        <v>15</v>
      </c>
      <c r="L44" s="299">
        <v>44274</v>
      </c>
      <c r="M44" s="296" t="s">
        <v>49</v>
      </c>
      <c r="N44" s="296" t="s">
        <v>2334</v>
      </c>
    </row>
    <row r="45" spans="1:14" ht="14.25" x14ac:dyDescent="0.25">
      <c r="A45" s="295">
        <f t="shared" si="0"/>
        <v>39</v>
      </c>
      <c r="B45" s="296">
        <v>1661</v>
      </c>
      <c r="C45" s="296" t="s">
        <v>917</v>
      </c>
      <c r="D45" s="296" t="s">
        <v>23</v>
      </c>
      <c r="E45" s="296" t="s">
        <v>23</v>
      </c>
      <c r="F45" s="296" t="s">
        <v>47</v>
      </c>
      <c r="G45" s="296" t="s">
        <v>961</v>
      </c>
      <c r="H45" s="296" t="s">
        <v>826</v>
      </c>
      <c r="I45" s="296" t="s">
        <v>918</v>
      </c>
      <c r="J45" s="297">
        <v>10</v>
      </c>
      <c r="K45" s="298">
        <v>10</v>
      </c>
      <c r="L45" s="299">
        <v>44285</v>
      </c>
      <c r="M45" s="296" t="s">
        <v>49</v>
      </c>
      <c r="N45" s="296" t="s">
        <v>2334</v>
      </c>
    </row>
    <row r="46" spans="1:14" ht="14.25" x14ac:dyDescent="0.25">
      <c r="A46" s="295">
        <f t="shared" si="0"/>
        <v>40</v>
      </c>
      <c r="B46" s="296">
        <v>1790</v>
      </c>
      <c r="C46" s="296" t="s">
        <v>1727</v>
      </c>
      <c r="D46" s="296" t="s">
        <v>17</v>
      </c>
      <c r="E46" s="296" t="s">
        <v>1503</v>
      </c>
      <c r="F46" s="296" t="s">
        <v>47</v>
      </c>
      <c r="G46" s="296" t="s">
        <v>961</v>
      </c>
      <c r="H46" s="296" t="s">
        <v>826</v>
      </c>
      <c r="I46" s="296" t="s">
        <v>1728</v>
      </c>
      <c r="J46" s="297">
        <v>10</v>
      </c>
      <c r="K46" s="298">
        <v>10</v>
      </c>
      <c r="L46" s="299">
        <v>44286</v>
      </c>
      <c r="M46" s="296" t="s">
        <v>49</v>
      </c>
      <c r="N46" s="296" t="s">
        <v>2334</v>
      </c>
    </row>
    <row r="47" spans="1:14" ht="14.25" x14ac:dyDescent="0.25">
      <c r="A47" s="295">
        <f t="shared" si="0"/>
        <v>41</v>
      </c>
      <c r="B47" s="296">
        <v>1526</v>
      </c>
      <c r="C47" s="296" t="s">
        <v>1290</v>
      </c>
      <c r="D47" s="296" t="s">
        <v>944</v>
      </c>
      <c r="E47" s="296" t="s">
        <v>1286</v>
      </c>
      <c r="F47" s="296" t="s">
        <v>47</v>
      </c>
      <c r="G47" s="296" t="s">
        <v>963</v>
      </c>
      <c r="H47" s="296" t="s">
        <v>48</v>
      </c>
      <c r="I47" s="296" t="s">
        <v>1291</v>
      </c>
      <c r="J47" s="297">
        <v>18</v>
      </c>
      <c r="K47" s="298">
        <v>20</v>
      </c>
      <c r="L47" s="299">
        <v>44298</v>
      </c>
      <c r="M47" s="296" t="s">
        <v>49</v>
      </c>
      <c r="N47" s="296" t="s">
        <v>2334</v>
      </c>
    </row>
    <row r="48" spans="1:14" ht="14.25" x14ac:dyDescent="0.25">
      <c r="A48" s="295">
        <f t="shared" si="0"/>
        <v>42</v>
      </c>
      <c r="B48" s="296">
        <v>1318</v>
      </c>
      <c r="C48" s="296" t="s">
        <v>1462</v>
      </c>
      <c r="D48" s="296" t="s">
        <v>17</v>
      </c>
      <c r="E48" s="296" t="s">
        <v>1459</v>
      </c>
      <c r="F48" s="296" t="s">
        <v>47</v>
      </c>
      <c r="G48" s="296" t="s">
        <v>962</v>
      </c>
      <c r="H48" s="296" t="s">
        <v>44</v>
      </c>
      <c r="I48" s="296" t="s">
        <v>1463</v>
      </c>
      <c r="J48" s="297">
        <v>24</v>
      </c>
      <c r="K48" s="298">
        <v>10</v>
      </c>
      <c r="L48" s="299">
        <v>44301</v>
      </c>
      <c r="M48" s="296" t="s">
        <v>49</v>
      </c>
      <c r="N48" s="296" t="s">
        <v>2334</v>
      </c>
    </row>
    <row r="49" spans="1:14" ht="28.5" x14ac:dyDescent="0.25">
      <c r="A49" s="295">
        <f t="shared" si="0"/>
        <v>43</v>
      </c>
      <c r="B49" s="296">
        <v>1403</v>
      </c>
      <c r="C49" s="296" t="s">
        <v>2240</v>
      </c>
      <c r="D49" s="296" t="s">
        <v>16</v>
      </c>
      <c r="E49" s="296" t="s">
        <v>55</v>
      </c>
      <c r="F49" s="296" t="s">
        <v>47</v>
      </c>
      <c r="G49" s="296" t="s">
        <v>962</v>
      </c>
      <c r="H49" s="296" t="s">
        <v>44</v>
      </c>
      <c r="I49" s="296" t="s">
        <v>623</v>
      </c>
      <c r="J49" s="297">
        <v>24</v>
      </c>
      <c r="K49" s="298">
        <v>65</v>
      </c>
      <c r="L49" s="299">
        <v>44302</v>
      </c>
      <c r="M49" s="296" t="s">
        <v>49</v>
      </c>
      <c r="N49" s="296" t="s">
        <v>2334</v>
      </c>
    </row>
    <row r="50" spans="1:14" ht="28.5" x14ac:dyDescent="0.25">
      <c r="A50" s="295">
        <f t="shared" si="0"/>
        <v>44</v>
      </c>
      <c r="B50" s="296">
        <v>1404</v>
      </c>
      <c r="C50" s="296" t="s">
        <v>1232</v>
      </c>
      <c r="D50" s="296" t="s">
        <v>16</v>
      </c>
      <c r="E50" s="296" t="s">
        <v>55</v>
      </c>
      <c r="F50" s="296" t="s">
        <v>47</v>
      </c>
      <c r="G50" s="296" t="s">
        <v>962</v>
      </c>
      <c r="H50" s="296" t="s">
        <v>44</v>
      </c>
      <c r="I50" s="296" t="s">
        <v>602</v>
      </c>
      <c r="J50" s="297">
        <v>24</v>
      </c>
      <c r="K50" s="298">
        <v>65</v>
      </c>
      <c r="L50" s="299">
        <v>44302</v>
      </c>
      <c r="M50" s="296" t="s">
        <v>49</v>
      </c>
      <c r="N50" s="296" t="s">
        <v>1224</v>
      </c>
    </row>
    <row r="51" spans="1:14" ht="14.25" x14ac:dyDescent="0.25">
      <c r="A51" s="295">
        <f t="shared" si="0"/>
        <v>45</v>
      </c>
      <c r="B51" s="296">
        <v>1636</v>
      </c>
      <c r="C51" s="296" t="s">
        <v>737</v>
      </c>
      <c r="D51" s="296" t="s">
        <v>19</v>
      </c>
      <c r="E51" s="296" t="s">
        <v>120</v>
      </c>
      <c r="F51" s="296" t="s">
        <v>47</v>
      </c>
      <c r="G51" s="296" t="s">
        <v>963</v>
      </c>
      <c r="H51" s="296" t="s">
        <v>44</v>
      </c>
      <c r="I51" s="296" t="s">
        <v>738</v>
      </c>
      <c r="J51" s="297">
        <v>19</v>
      </c>
      <c r="K51" s="298">
        <v>11</v>
      </c>
      <c r="L51" s="299">
        <v>44307</v>
      </c>
      <c r="M51" s="296" t="s">
        <v>49</v>
      </c>
      <c r="N51" s="296" t="s">
        <v>2334</v>
      </c>
    </row>
    <row r="52" spans="1:14" ht="14.25" x14ac:dyDescent="0.25">
      <c r="A52" s="295">
        <f t="shared" si="0"/>
        <v>46</v>
      </c>
      <c r="B52" s="296">
        <v>1857</v>
      </c>
      <c r="C52" s="296" t="s">
        <v>1763</v>
      </c>
      <c r="D52" s="296" t="s">
        <v>17</v>
      </c>
      <c r="E52" s="296" t="s">
        <v>59</v>
      </c>
      <c r="F52" s="296" t="s">
        <v>47</v>
      </c>
      <c r="G52" s="296" t="s">
        <v>961</v>
      </c>
      <c r="H52" s="296" t="s">
        <v>826</v>
      </c>
      <c r="I52" s="296" t="s">
        <v>1764</v>
      </c>
      <c r="J52" s="297">
        <v>10</v>
      </c>
      <c r="K52" s="298">
        <v>45</v>
      </c>
      <c r="L52" s="299">
        <v>44308</v>
      </c>
      <c r="M52" s="296" t="s">
        <v>49</v>
      </c>
      <c r="N52" s="296" t="s">
        <v>2334</v>
      </c>
    </row>
    <row r="53" spans="1:14" ht="14.25" x14ac:dyDescent="0.25">
      <c r="A53" s="295">
        <f t="shared" si="0"/>
        <v>47</v>
      </c>
      <c r="B53" s="296">
        <v>1102</v>
      </c>
      <c r="C53" s="296" t="s">
        <v>1321</v>
      </c>
      <c r="D53" s="296" t="s">
        <v>1217</v>
      </c>
      <c r="E53" s="296" t="s">
        <v>1319</v>
      </c>
      <c r="F53" s="296" t="s">
        <v>47</v>
      </c>
      <c r="G53" s="296" t="s">
        <v>962</v>
      </c>
      <c r="H53" s="296" t="s">
        <v>44</v>
      </c>
      <c r="I53" s="296" t="s">
        <v>1322</v>
      </c>
      <c r="J53" s="297">
        <v>18</v>
      </c>
      <c r="K53" s="298">
        <v>5</v>
      </c>
      <c r="L53" s="299">
        <v>44314</v>
      </c>
      <c r="M53" s="296" t="s">
        <v>49</v>
      </c>
      <c r="N53" s="296" t="s">
        <v>2334</v>
      </c>
    </row>
    <row r="54" spans="1:14" ht="14.25" x14ac:dyDescent="0.25">
      <c r="A54" s="295">
        <f t="shared" si="0"/>
        <v>48</v>
      </c>
      <c r="B54" s="296">
        <v>1225</v>
      </c>
      <c r="C54" s="296" t="s">
        <v>647</v>
      </c>
      <c r="D54" s="296" t="s">
        <v>26</v>
      </c>
      <c r="E54" s="296" t="s">
        <v>26</v>
      </c>
      <c r="F54" s="296" t="s">
        <v>47</v>
      </c>
      <c r="G54" s="296" t="s">
        <v>962</v>
      </c>
      <c r="H54" s="296" t="s">
        <v>44</v>
      </c>
      <c r="I54" s="296" t="s">
        <v>648</v>
      </c>
      <c r="J54" s="297">
        <v>9</v>
      </c>
      <c r="K54" s="298">
        <v>25</v>
      </c>
      <c r="L54" s="299">
        <v>44316</v>
      </c>
      <c r="M54" s="296" t="s">
        <v>49</v>
      </c>
      <c r="N54" s="296" t="s">
        <v>2334</v>
      </c>
    </row>
    <row r="55" spans="1:14" ht="14.25" x14ac:dyDescent="0.25">
      <c r="A55" s="295">
        <f t="shared" si="0"/>
        <v>49</v>
      </c>
      <c r="B55" s="296">
        <v>1087</v>
      </c>
      <c r="C55" s="296" t="s">
        <v>1925</v>
      </c>
      <c r="D55" s="296" t="s">
        <v>1216</v>
      </c>
      <c r="E55" s="296" t="s">
        <v>1275</v>
      </c>
      <c r="F55" s="296" t="s">
        <v>47</v>
      </c>
      <c r="G55" s="296" t="s">
        <v>962</v>
      </c>
      <c r="H55" s="296" t="s">
        <v>48</v>
      </c>
      <c r="I55" s="296" t="s">
        <v>1926</v>
      </c>
      <c r="J55" s="297">
        <v>8</v>
      </c>
      <c r="K55" s="298">
        <v>21</v>
      </c>
      <c r="L55" s="299">
        <v>44326</v>
      </c>
      <c r="M55" s="296" t="s">
        <v>49</v>
      </c>
      <c r="N55" s="296" t="s">
        <v>1224</v>
      </c>
    </row>
    <row r="56" spans="1:14" ht="28.5" x14ac:dyDescent="0.25">
      <c r="A56" s="295">
        <f t="shared" si="0"/>
        <v>50</v>
      </c>
      <c r="B56" s="296">
        <v>1620</v>
      </c>
      <c r="C56" s="296" t="s">
        <v>731</v>
      </c>
      <c r="D56" s="296" t="s">
        <v>19</v>
      </c>
      <c r="E56" s="296" t="s">
        <v>253</v>
      </c>
      <c r="F56" s="296" t="s">
        <v>47</v>
      </c>
      <c r="G56" s="296" t="s">
        <v>963</v>
      </c>
      <c r="H56" s="296" t="s">
        <v>44</v>
      </c>
      <c r="I56" s="296" t="s">
        <v>732</v>
      </c>
      <c r="J56" s="297">
        <v>7</v>
      </c>
      <c r="K56" s="298">
        <v>21</v>
      </c>
      <c r="L56" s="299">
        <v>44330</v>
      </c>
      <c r="M56" s="296" t="s">
        <v>49</v>
      </c>
      <c r="N56" s="296" t="s">
        <v>1224</v>
      </c>
    </row>
    <row r="57" spans="1:14" ht="28.5" x14ac:dyDescent="0.25">
      <c r="A57" s="295">
        <f t="shared" si="0"/>
        <v>51</v>
      </c>
      <c r="B57" s="296">
        <v>1757</v>
      </c>
      <c r="C57" s="296" t="s">
        <v>1703</v>
      </c>
      <c r="D57" s="296" t="s">
        <v>17</v>
      </c>
      <c r="E57" s="296" t="s">
        <v>1452</v>
      </c>
      <c r="F57" s="296" t="s">
        <v>47</v>
      </c>
      <c r="G57" s="296" t="s">
        <v>961</v>
      </c>
      <c r="H57" s="296" t="s">
        <v>826</v>
      </c>
      <c r="I57" s="296" t="s">
        <v>1704</v>
      </c>
      <c r="J57" s="297">
        <v>10</v>
      </c>
      <c r="K57" s="298">
        <v>45</v>
      </c>
      <c r="L57" s="299">
        <v>44330</v>
      </c>
      <c r="M57" s="296" t="s">
        <v>49</v>
      </c>
      <c r="N57" s="296" t="s">
        <v>2334</v>
      </c>
    </row>
    <row r="58" spans="1:14" ht="28.5" x14ac:dyDescent="0.25">
      <c r="A58" s="295">
        <f t="shared" si="0"/>
        <v>52</v>
      </c>
      <c r="B58" s="296">
        <v>1550</v>
      </c>
      <c r="C58" s="296" t="s">
        <v>1333</v>
      </c>
      <c r="D58" s="296" t="s">
        <v>1218</v>
      </c>
      <c r="E58" s="296" t="s">
        <v>1218</v>
      </c>
      <c r="F58" s="296" t="s">
        <v>47</v>
      </c>
      <c r="G58" s="296" t="s">
        <v>963</v>
      </c>
      <c r="H58" s="296" t="s">
        <v>48</v>
      </c>
      <c r="I58" s="296" t="s">
        <v>1334</v>
      </c>
      <c r="J58" s="297">
        <v>24</v>
      </c>
      <c r="K58" s="298">
        <v>3</v>
      </c>
      <c r="L58" s="299">
        <v>44333</v>
      </c>
      <c r="M58" s="296" t="s">
        <v>1222</v>
      </c>
      <c r="N58" s="296" t="s">
        <v>211</v>
      </c>
    </row>
    <row r="59" spans="1:14" ht="42.75" x14ac:dyDescent="0.25">
      <c r="A59" s="295">
        <f t="shared" si="0"/>
        <v>53</v>
      </c>
      <c r="B59" s="296">
        <v>1917</v>
      </c>
      <c r="C59" s="296" t="s">
        <v>1490</v>
      </c>
      <c r="D59" s="296" t="s">
        <v>17</v>
      </c>
      <c r="E59" s="296" t="s">
        <v>1488</v>
      </c>
      <c r="F59" s="296" t="s">
        <v>47</v>
      </c>
      <c r="G59" s="296" t="s">
        <v>962</v>
      </c>
      <c r="H59" s="296" t="s">
        <v>44</v>
      </c>
      <c r="I59" s="296" t="s">
        <v>602</v>
      </c>
      <c r="J59" s="297">
        <v>0</v>
      </c>
      <c r="K59" s="298">
        <v>5</v>
      </c>
      <c r="L59" s="299">
        <v>44337</v>
      </c>
      <c r="M59" s="296" t="s">
        <v>1222</v>
      </c>
      <c r="N59" s="296" t="s">
        <v>114</v>
      </c>
    </row>
    <row r="60" spans="1:14" ht="28.5" x14ac:dyDescent="0.25">
      <c r="A60" s="295">
        <f t="shared" si="0"/>
        <v>54</v>
      </c>
      <c r="B60" s="296">
        <v>1026</v>
      </c>
      <c r="C60" s="296" t="s">
        <v>607</v>
      </c>
      <c r="D60" s="296" t="s">
        <v>2</v>
      </c>
      <c r="E60" s="296" t="s">
        <v>580</v>
      </c>
      <c r="F60" s="296" t="s">
        <v>47</v>
      </c>
      <c r="G60" s="296" t="s">
        <v>962</v>
      </c>
      <c r="H60" s="296" t="s">
        <v>44</v>
      </c>
      <c r="I60" s="296" t="s">
        <v>608</v>
      </c>
      <c r="J60" s="297">
        <v>15</v>
      </c>
      <c r="K60" s="298">
        <v>20</v>
      </c>
      <c r="L60" s="299">
        <v>44343</v>
      </c>
      <c r="M60" s="296" t="s">
        <v>49</v>
      </c>
      <c r="N60" s="296" t="s">
        <v>2334</v>
      </c>
    </row>
    <row r="61" spans="1:14" ht="14.25" x14ac:dyDescent="0.25">
      <c r="A61" s="295">
        <f t="shared" si="0"/>
        <v>55</v>
      </c>
      <c r="B61" s="296">
        <v>1027</v>
      </c>
      <c r="C61" s="296" t="s">
        <v>618</v>
      </c>
      <c r="D61" s="296" t="s">
        <v>2</v>
      </c>
      <c r="E61" s="296" t="s">
        <v>435</v>
      </c>
      <c r="F61" s="296" t="s">
        <v>47</v>
      </c>
      <c r="G61" s="296" t="s">
        <v>962</v>
      </c>
      <c r="H61" s="296" t="s">
        <v>44</v>
      </c>
      <c r="I61" s="296" t="s">
        <v>619</v>
      </c>
      <c r="J61" s="297">
        <v>12</v>
      </c>
      <c r="K61" s="298">
        <v>14</v>
      </c>
      <c r="L61" s="299">
        <v>44343</v>
      </c>
      <c r="M61" s="296" t="s">
        <v>49</v>
      </c>
      <c r="N61" s="296" t="s">
        <v>2334</v>
      </c>
    </row>
    <row r="62" spans="1:14" ht="14.25" x14ac:dyDescent="0.25">
      <c r="A62" s="295">
        <f t="shared" si="0"/>
        <v>56</v>
      </c>
      <c r="B62" s="296">
        <v>1545</v>
      </c>
      <c r="C62" s="296" t="s">
        <v>1325</v>
      </c>
      <c r="D62" s="296" t="s">
        <v>1217</v>
      </c>
      <c r="E62" s="296" t="s">
        <v>1319</v>
      </c>
      <c r="F62" s="296" t="s">
        <v>47</v>
      </c>
      <c r="G62" s="296" t="s">
        <v>963</v>
      </c>
      <c r="H62" s="296" t="s">
        <v>48</v>
      </c>
      <c r="I62" s="296" t="s">
        <v>1326</v>
      </c>
      <c r="J62" s="297">
        <v>8</v>
      </c>
      <c r="K62" s="298">
        <v>5</v>
      </c>
      <c r="L62" s="299">
        <v>44343</v>
      </c>
      <c r="M62" s="296" t="s">
        <v>49</v>
      </c>
      <c r="N62" s="296" t="s">
        <v>2334</v>
      </c>
    </row>
    <row r="63" spans="1:14" ht="14.25" x14ac:dyDescent="0.25">
      <c r="A63" s="295">
        <f t="shared" si="0"/>
        <v>57</v>
      </c>
      <c r="B63" s="296">
        <v>1199</v>
      </c>
      <c r="C63" s="296" t="s">
        <v>660</v>
      </c>
      <c r="D63" s="296" t="s">
        <v>23</v>
      </c>
      <c r="E63" s="296" t="s">
        <v>74</v>
      </c>
      <c r="F63" s="296" t="s">
        <v>47</v>
      </c>
      <c r="G63" s="296" t="s">
        <v>962</v>
      </c>
      <c r="H63" s="296" t="s">
        <v>44</v>
      </c>
      <c r="I63" s="296" t="s">
        <v>661</v>
      </c>
      <c r="J63" s="297">
        <v>20</v>
      </c>
      <c r="K63" s="298">
        <v>9</v>
      </c>
      <c r="L63" s="299">
        <v>44343</v>
      </c>
      <c r="M63" s="296" t="s">
        <v>49</v>
      </c>
      <c r="N63" s="296" t="s">
        <v>2334</v>
      </c>
    </row>
    <row r="64" spans="1:14" ht="14.25" x14ac:dyDescent="0.25">
      <c r="A64" s="295">
        <f t="shared" si="0"/>
        <v>58</v>
      </c>
      <c r="B64" s="296">
        <v>1677</v>
      </c>
      <c r="C64" s="296" t="s">
        <v>781</v>
      </c>
      <c r="D64" s="296" t="s">
        <v>23</v>
      </c>
      <c r="E64" s="296" t="s">
        <v>134</v>
      </c>
      <c r="F64" s="296" t="s">
        <v>47</v>
      </c>
      <c r="G64" s="296" t="s">
        <v>963</v>
      </c>
      <c r="H64" s="296" t="s">
        <v>44</v>
      </c>
      <c r="I64" s="296" t="s">
        <v>782</v>
      </c>
      <c r="J64" s="297">
        <v>24</v>
      </c>
      <c r="K64" s="298">
        <v>9</v>
      </c>
      <c r="L64" s="299">
        <v>44343</v>
      </c>
      <c r="M64" s="296" t="s">
        <v>49</v>
      </c>
      <c r="N64" s="296" t="s">
        <v>2334</v>
      </c>
    </row>
    <row r="65" spans="1:14" ht="42.75" x14ac:dyDescent="0.25">
      <c r="A65" s="295">
        <f t="shared" si="0"/>
        <v>59</v>
      </c>
      <c r="B65" s="296">
        <v>1650</v>
      </c>
      <c r="C65" s="296" t="s">
        <v>2099</v>
      </c>
      <c r="D65" s="296" t="s">
        <v>1218</v>
      </c>
      <c r="E65" s="296" t="s">
        <v>1218</v>
      </c>
      <c r="F65" s="296" t="s">
        <v>47</v>
      </c>
      <c r="G65" s="296" t="s">
        <v>963</v>
      </c>
      <c r="H65" s="296" t="s">
        <v>187</v>
      </c>
      <c r="I65" s="296" t="s">
        <v>1406</v>
      </c>
      <c r="J65" s="297">
        <v>20</v>
      </c>
      <c r="K65" s="298">
        <v>1</v>
      </c>
      <c r="L65" s="299">
        <v>44363</v>
      </c>
      <c r="M65" s="296" t="s">
        <v>49</v>
      </c>
      <c r="N65" s="296" t="s">
        <v>1224</v>
      </c>
    </row>
    <row r="66" spans="1:14" ht="14.25" x14ac:dyDescent="0.25">
      <c r="A66" s="295">
        <f t="shared" si="0"/>
        <v>60</v>
      </c>
      <c r="B66" s="296">
        <v>1865</v>
      </c>
      <c r="C66" s="296" t="s">
        <v>1597</v>
      </c>
      <c r="D66" s="296" t="s">
        <v>17</v>
      </c>
      <c r="E66" s="296" t="s">
        <v>62</v>
      </c>
      <c r="F66" s="296" t="s">
        <v>47</v>
      </c>
      <c r="G66" s="296" t="s">
        <v>963</v>
      </c>
      <c r="H66" s="296" t="s">
        <v>44</v>
      </c>
      <c r="I66" s="296" t="s">
        <v>1598</v>
      </c>
      <c r="J66" s="297">
        <v>24</v>
      </c>
      <c r="K66" s="298">
        <v>25</v>
      </c>
      <c r="L66" s="299">
        <v>44365</v>
      </c>
      <c r="M66" s="296" t="s">
        <v>49</v>
      </c>
      <c r="N66" s="296" t="s">
        <v>2334</v>
      </c>
    </row>
    <row r="67" spans="1:14" ht="28.5" x14ac:dyDescent="0.25">
      <c r="A67" s="295">
        <f t="shared" si="0"/>
        <v>61</v>
      </c>
      <c r="B67" s="296">
        <v>1637</v>
      </c>
      <c r="C67" s="296" t="s">
        <v>592</v>
      </c>
      <c r="D67" s="296" t="s">
        <v>19</v>
      </c>
      <c r="E67" s="296" t="s">
        <v>120</v>
      </c>
      <c r="F67" s="296" t="s">
        <v>47</v>
      </c>
      <c r="G67" s="296" t="s">
        <v>963</v>
      </c>
      <c r="H67" s="296" t="s">
        <v>44</v>
      </c>
      <c r="I67" s="296" t="s">
        <v>593</v>
      </c>
      <c r="J67" s="297">
        <v>15</v>
      </c>
      <c r="K67" s="298">
        <v>7</v>
      </c>
      <c r="L67" s="299">
        <v>44368</v>
      </c>
      <c r="M67" s="296" t="s">
        <v>1222</v>
      </c>
      <c r="N67" s="296" t="s">
        <v>114</v>
      </c>
    </row>
    <row r="68" spans="1:14" ht="28.5" x14ac:dyDescent="0.25">
      <c r="A68" s="295">
        <f t="shared" si="0"/>
        <v>62</v>
      </c>
      <c r="B68" s="296">
        <v>440</v>
      </c>
      <c r="C68" s="296" t="s">
        <v>139</v>
      </c>
      <c r="D68" s="296" t="s">
        <v>16</v>
      </c>
      <c r="E68" s="296" t="s">
        <v>55</v>
      </c>
      <c r="F68" s="296" t="s">
        <v>47</v>
      </c>
      <c r="G68" s="296" t="s">
        <v>961</v>
      </c>
      <c r="H68" s="296" t="s">
        <v>44</v>
      </c>
      <c r="I68" s="296" t="s">
        <v>140</v>
      </c>
      <c r="J68" s="297">
        <v>24</v>
      </c>
      <c r="K68" s="298">
        <v>55</v>
      </c>
      <c r="L68" s="299">
        <v>44371</v>
      </c>
      <c r="M68" s="296" t="s">
        <v>49</v>
      </c>
      <c r="N68" s="296" t="s">
        <v>1224</v>
      </c>
    </row>
    <row r="69" spans="1:14" ht="28.5" x14ac:dyDescent="0.25">
      <c r="A69" s="295">
        <f t="shared" si="0"/>
        <v>63</v>
      </c>
      <c r="B69" s="296">
        <v>1951</v>
      </c>
      <c r="C69" s="296" t="s">
        <v>2098</v>
      </c>
      <c r="D69" s="296" t="s">
        <v>23</v>
      </c>
      <c r="E69" s="296" t="s">
        <v>112</v>
      </c>
      <c r="F69" s="296" t="s">
        <v>47</v>
      </c>
      <c r="G69" s="296" t="s">
        <v>963</v>
      </c>
      <c r="H69" s="296" t="s">
        <v>48</v>
      </c>
      <c r="I69" s="296" t="s">
        <v>1588</v>
      </c>
      <c r="J69" s="297">
        <v>0</v>
      </c>
      <c r="K69" s="298">
        <v>10</v>
      </c>
      <c r="L69" s="299">
        <v>44377</v>
      </c>
      <c r="M69" s="296" t="s">
        <v>49</v>
      </c>
      <c r="N69" s="296" t="s">
        <v>2334</v>
      </c>
    </row>
    <row r="70" spans="1:14" ht="42.75" x14ac:dyDescent="0.25">
      <c r="A70" s="295">
        <f t="shared" si="0"/>
        <v>64</v>
      </c>
      <c r="B70" s="296">
        <v>1937</v>
      </c>
      <c r="C70" s="296" t="s">
        <v>2036</v>
      </c>
      <c r="D70" s="296" t="s">
        <v>16</v>
      </c>
      <c r="E70" s="296" t="s">
        <v>55</v>
      </c>
      <c r="F70" s="296" t="s">
        <v>43</v>
      </c>
      <c r="G70" s="296" t="s">
        <v>963</v>
      </c>
      <c r="H70" s="296" t="s">
        <v>63</v>
      </c>
      <c r="I70" s="296" t="s">
        <v>2037</v>
      </c>
      <c r="J70" s="297">
        <v>0</v>
      </c>
      <c r="K70" s="298">
        <v>5</v>
      </c>
      <c r="L70" s="299">
        <v>44392</v>
      </c>
      <c r="M70" s="296" t="s">
        <v>1222</v>
      </c>
      <c r="N70" s="296" t="s">
        <v>114</v>
      </c>
    </row>
    <row r="71" spans="1:14" ht="28.5" x14ac:dyDescent="0.25">
      <c r="A71" s="295">
        <f t="shared" si="0"/>
        <v>65</v>
      </c>
      <c r="B71" s="296">
        <v>1776</v>
      </c>
      <c r="C71" s="296" t="s">
        <v>2140</v>
      </c>
      <c r="D71" s="296" t="s">
        <v>17</v>
      </c>
      <c r="E71" s="296" t="s">
        <v>1459</v>
      </c>
      <c r="F71" s="296" t="s">
        <v>47</v>
      </c>
      <c r="G71" s="296" t="s">
        <v>963</v>
      </c>
      <c r="H71" s="296" t="s">
        <v>48</v>
      </c>
      <c r="I71" s="296" t="s">
        <v>2141</v>
      </c>
      <c r="J71" s="297">
        <v>24</v>
      </c>
      <c r="K71" s="298">
        <v>5</v>
      </c>
      <c r="L71" s="299">
        <v>44392</v>
      </c>
      <c r="M71" s="296" t="s">
        <v>1222</v>
      </c>
      <c r="N71" s="296" t="s">
        <v>96</v>
      </c>
    </row>
    <row r="72" spans="1:14" ht="28.5" x14ac:dyDescent="0.25">
      <c r="A72" s="295">
        <f t="shared" si="0"/>
        <v>66</v>
      </c>
      <c r="B72" s="296">
        <v>1008</v>
      </c>
      <c r="C72" s="296" t="s">
        <v>851</v>
      </c>
      <c r="D72" s="296" t="s">
        <v>17</v>
      </c>
      <c r="E72" s="296" t="s">
        <v>59</v>
      </c>
      <c r="F72" s="296" t="s">
        <v>47</v>
      </c>
      <c r="G72" s="296" t="s">
        <v>960</v>
      </c>
      <c r="H72" s="296" t="s">
        <v>826</v>
      </c>
      <c r="I72" s="296" t="s">
        <v>852</v>
      </c>
      <c r="J72" s="297">
        <v>10</v>
      </c>
      <c r="K72" s="298">
        <v>5</v>
      </c>
      <c r="L72" s="299">
        <v>44392</v>
      </c>
      <c r="M72" s="296" t="s">
        <v>1222</v>
      </c>
      <c r="N72" s="296" t="s">
        <v>114</v>
      </c>
    </row>
    <row r="73" spans="1:14" ht="28.5" x14ac:dyDescent="0.25">
      <c r="A73" s="295">
        <f t="shared" ref="A73:A136" si="1">A72+1</f>
        <v>67</v>
      </c>
      <c r="B73" s="296">
        <v>1875</v>
      </c>
      <c r="C73" s="296" t="s">
        <v>1786</v>
      </c>
      <c r="D73" s="296" t="s">
        <v>17</v>
      </c>
      <c r="E73" s="296" t="s">
        <v>62</v>
      </c>
      <c r="F73" s="296" t="s">
        <v>47</v>
      </c>
      <c r="G73" s="296" t="s">
        <v>961</v>
      </c>
      <c r="H73" s="296" t="s">
        <v>826</v>
      </c>
      <c r="I73" s="296" t="s">
        <v>1787</v>
      </c>
      <c r="J73" s="297">
        <v>10</v>
      </c>
      <c r="K73" s="298">
        <v>5</v>
      </c>
      <c r="L73" s="299">
        <v>44399</v>
      </c>
      <c r="M73" s="296" t="s">
        <v>1222</v>
      </c>
      <c r="N73" s="296" t="s">
        <v>114</v>
      </c>
    </row>
    <row r="74" spans="1:14" ht="28.5" x14ac:dyDescent="0.25">
      <c r="A74" s="295">
        <f t="shared" si="1"/>
        <v>68</v>
      </c>
      <c r="B74" s="296">
        <v>1819</v>
      </c>
      <c r="C74" s="296" t="s">
        <v>1739</v>
      </c>
      <c r="D74" s="296" t="s">
        <v>17</v>
      </c>
      <c r="E74" s="296" t="s">
        <v>1503</v>
      </c>
      <c r="F74" s="296" t="s">
        <v>47</v>
      </c>
      <c r="G74" s="296" t="s">
        <v>961</v>
      </c>
      <c r="H74" s="296" t="s">
        <v>826</v>
      </c>
      <c r="I74" s="296" t="s">
        <v>1740</v>
      </c>
      <c r="J74" s="297">
        <v>10</v>
      </c>
      <c r="K74" s="298">
        <v>5</v>
      </c>
      <c r="L74" s="299">
        <v>44400</v>
      </c>
      <c r="M74" s="296" t="s">
        <v>1222</v>
      </c>
      <c r="N74" s="296" t="s">
        <v>211</v>
      </c>
    </row>
    <row r="75" spans="1:14" ht="28.5" x14ac:dyDescent="0.25">
      <c r="A75" s="295">
        <f t="shared" si="1"/>
        <v>69</v>
      </c>
      <c r="B75" s="296">
        <v>1012</v>
      </c>
      <c r="C75" s="296" t="s">
        <v>828</v>
      </c>
      <c r="D75" s="296" t="s">
        <v>17</v>
      </c>
      <c r="E75" s="296" t="s">
        <v>59</v>
      </c>
      <c r="F75" s="296" t="s">
        <v>47</v>
      </c>
      <c r="G75" s="296" t="s">
        <v>960</v>
      </c>
      <c r="H75" s="296" t="s">
        <v>826</v>
      </c>
      <c r="I75" s="296" t="s">
        <v>829</v>
      </c>
      <c r="J75" s="297">
        <v>10</v>
      </c>
      <c r="K75" s="298">
        <v>10</v>
      </c>
      <c r="L75" s="299">
        <v>44400</v>
      </c>
      <c r="M75" s="296" t="s">
        <v>1222</v>
      </c>
      <c r="N75" s="296" t="s">
        <v>96</v>
      </c>
    </row>
    <row r="76" spans="1:14" ht="42.75" x14ac:dyDescent="0.25">
      <c r="A76" s="295">
        <f t="shared" si="1"/>
        <v>70</v>
      </c>
      <c r="B76" s="296">
        <v>1942</v>
      </c>
      <c r="C76" s="296" t="s">
        <v>2044</v>
      </c>
      <c r="D76" s="296" t="s">
        <v>6</v>
      </c>
      <c r="E76" s="296" t="s">
        <v>52</v>
      </c>
      <c r="F76" s="296" t="s">
        <v>43</v>
      </c>
      <c r="G76" s="296" t="s">
        <v>963</v>
      </c>
      <c r="H76" s="296" t="s">
        <v>44</v>
      </c>
      <c r="I76" s="296" t="s">
        <v>709</v>
      </c>
      <c r="J76" s="297">
        <v>0</v>
      </c>
      <c r="K76" s="298">
        <v>15</v>
      </c>
      <c r="L76" s="299">
        <v>44413</v>
      </c>
      <c r="M76" s="296" t="s">
        <v>49</v>
      </c>
      <c r="N76" s="296" t="s">
        <v>2334</v>
      </c>
    </row>
    <row r="77" spans="1:14" ht="28.5" x14ac:dyDescent="0.25">
      <c r="A77" s="295">
        <f t="shared" si="1"/>
        <v>71</v>
      </c>
      <c r="B77" s="296">
        <v>1794</v>
      </c>
      <c r="C77" s="296" t="s">
        <v>1513</v>
      </c>
      <c r="D77" s="296" t="s">
        <v>17</v>
      </c>
      <c r="E77" s="296" t="s">
        <v>1503</v>
      </c>
      <c r="F77" s="296" t="s">
        <v>47</v>
      </c>
      <c r="G77" s="296" t="s">
        <v>963</v>
      </c>
      <c r="H77" s="296" t="s">
        <v>44</v>
      </c>
      <c r="I77" s="296" t="s">
        <v>1514</v>
      </c>
      <c r="J77" s="297">
        <v>24</v>
      </c>
      <c r="K77" s="298">
        <v>5</v>
      </c>
      <c r="L77" s="299">
        <v>44414</v>
      </c>
      <c r="M77" s="296" t="s">
        <v>1222</v>
      </c>
      <c r="N77" s="296" t="s">
        <v>96</v>
      </c>
    </row>
    <row r="78" spans="1:14" ht="14.25" x14ac:dyDescent="0.25">
      <c r="A78" s="295">
        <f t="shared" si="1"/>
        <v>72</v>
      </c>
      <c r="B78" s="296">
        <v>1880</v>
      </c>
      <c r="C78" s="296" t="s">
        <v>1610</v>
      </c>
      <c r="D78" s="296" t="s">
        <v>17</v>
      </c>
      <c r="E78" s="296" t="s">
        <v>62</v>
      </c>
      <c r="F78" s="296" t="s">
        <v>47</v>
      </c>
      <c r="G78" s="296" t="s">
        <v>963</v>
      </c>
      <c r="H78" s="296" t="s">
        <v>48</v>
      </c>
      <c r="I78" s="296" t="s">
        <v>1611</v>
      </c>
      <c r="J78" s="297">
        <v>24</v>
      </c>
      <c r="K78" s="298">
        <v>35</v>
      </c>
      <c r="L78" s="299">
        <v>44414</v>
      </c>
      <c r="M78" s="296" t="s">
        <v>49</v>
      </c>
      <c r="N78" s="296" t="s">
        <v>2334</v>
      </c>
    </row>
    <row r="79" spans="1:14" ht="28.5" x14ac:dyDescent="0.25">
      <c r="A79" s="295">
        <f t="shared" si="1"/>
        <v>73</v>
      </c>
      <c r="B79" s="296">
        <v>45</v>
      </c>
      <c r="C79" s="296" t="s">
        <v>2107</v>
      </c>
      <c r="D79" s="296" t="s">
        <v>17</v>
      </c>
      <c r="E79" s="296" t="s">
        <v>1503</v>
      </c>
      <c r="F79" s="296" t="s">
        <v>47</v>
      </c>
      <c r="G79" s="296" t="s">
        <v>960</v>
      </c>
      <c r="H79" s="296" t="s">
        <v>48</v>
      </c>
      <c r="I79" s="296" t="s">
        <v>1506</v>
      </c>
      <c r="J79" s="297">
        <v>24</v>
      </c>
      <c r="K79" s="298">
        <v>15</v>
      </c>
      <c r="L79" s="299">
        <v>44417</v>
      </c>
      <c r="M79" s="296" t="s">
        <v>49</v>
      </c>
      <c r="N79" s="296" t="s">
        <v>2334</v>
      </c>
    </row>
    <row r="80" spans="1:14" ht="28.5" x14ac:dyDescent="0.25">
      <c r="A80" s="295">
        <f t="shared" si="1"/>
        <v>74</v>
      </c>
      <c r="B80" s="296">
        <v>99</v>
      </c>
      <c r="C80" s="296" t="s">
        <v>2372</v>
      </c>
      <c r="D80" s="296" t="s">
        <v>20</v>
      </c>
      <c r="E80" s="296" t="s">
        <v>20</v>
      </c>
      <c r="F80" s="296" t="s">
        <v>47</v>
      </c>
      <c r="G80" s="296" t="s">
        <v>960</v>
      </c>
      <c r="H80" s="296" t="s">
        <v>44</v>
      </c>
      <c r="I80" s="296" t="s">
        <v>627</v>
      </c>
      <c r="J80" s="297">
        <v>22</v>
      </c>
      <c r="K80" s="298">
        <v>4</v>
      </c>
      <c r="L80" s="299">
        <v>44418</v>
      </c>
      <c r="M80" s="296" t="s">
        <v>1222</v>
      </c>
      <c r="N80" s="296" t="s">
        <v>114</v>
      </c>
    </row>
    <row r="81" spans="1:14" ht="14.25" x14ac:dyDescent="0.25">
      <c r="A81" s="295">
        <f t="shared" si="1"/>
        <v>75</v>
      </c>
      <c r="B81" s="296">
        <v>1717</v>
      </c>
      <c r="C81" s="296" t="s">
        <v>552</v>
      </c>
      <c r="D81" s="296" t="s">
        <v>20</v>
      </c>
      <c r="E81" s="296" t="s">
        <v>20</v>
      </c>
      <c r="F81" s="296" t="s">
        <v>47</v>
      </c>
      <c r="G81" s="296" t="s">
        <v>963</v>
      </c>
      <c r="H81" s="296" t="s">
        <v>44</v>
      </c>
      <c r="I81" s="296" t="s">
        <v>553</v>
      </c>
      <c r="J81" s="297">
        <v>24</v>
      </c>
      <c r="K81" s="298">
        <v>10</v>
      </c>
      <c r="L81" s="299">
        <v>44418</v>
      </c>
      <c r="M81" s="296" t="s">
        <v>49</v>
      </c>
      <c r="N81" s="296" t="s">
        <v>2334</v>
      </c>
    </row>
    <row r="82" spans="1:14" ht="28.5" x14ac:dyDescent="0.25">
      <c r="A82" s="295">
        <f t="shared" si="1"/>
        <v>76</v>
      </c>
      <c r="B82" s="296">
        <v>1504</v>
      </c>
      <c r="C82" s="296" t="s">
        <v>2137</v>
      </c>
      <c r="D82" s="296" t="s">
        <v>20</v>
      </c>
      <c r="E82" s="296" t="s">
        <v>20</v>
      </c>
      <c r="F82" s="296" t="s">
        <v>47</v>
      </c>
      <c r="G82" s="296" t="s">
        <v>963</v>
      </c>
      <c r="H82" s="296" t="s">
        <v>44</v>
      </c>
      <c r="I82" s="296" t="s">
        <v>474</v>
      </c>
      <c r="J82" s="297">
        <v>24</v>
      </c>
      <c r="K82" s="298">
        <v>2</v>
      </c>
      <c r="L82" s="299">
        <v>44418</v>
      </c>
      <c r="M82" s="296" t="s">
        <v>1222</v>
      </c>
      <c r="N82" s="296" t="s">
        <v>96</v>
      </c>
    </row>
    <row r="83" spans="1:14" ht="28.5" x14ac:dyDescent="0.25">
      <c r="A83" s="295">
        <f t="shared" si="1"/>
        <v>77</v>
      </c>
      <c r="B83" s="296">
        <v>1744</v>
      </c>
      <c r="C83" s="296" t="s">
        <v>816</v>
      </c>
      <c r="D83" s="296" t="s">
        <v>20</v>
      </c>
      <c r="E83" s="296" t="s">
        <v>320</v>
      </c>
      <c r="F83" s="296" t="s">
        <v>47</v>
      </c>
      <c r="G83" s="296" t="s">
        <v>963</v>
      </c>
      <c r="H83" s="296" t="s">
        <v>44</v>
      </c>
      <c r="I83" s="296" t="s">
        <v>817</v>
      </c>
      <c r="J83" s="297">
        <v>9</v>
      </c>
      <c r="K83" s="298">
        <v>2</v>
      </c>
      <c r="L83" s="299">
        <v>44418</v>
      </c>
      <c r="M83" s="296" t="s">
        <v>1222</v>
      </c>
      <c r="N83" s="296" t="s">
        <v>96</v>
      </c>
    </row>
    <row r="84" spans="1:14" ht="28.5" x14ac:dyDescent="0.25">
      <c r="A84" s="295">
        <f t="shared" si="1"/>
        <v>78</v>
      </c>
      <c r="B84" s="296">
        <v>1755</v>
      </c>
      <c r="C84" s="296" t="s">
        <v>824</v>
      </c>
      <c r="D84" s="296" t="s">
        <v>21</v>
      </c>
      <c r="E84" s="296" t="s">
        <v>90</v>
      </c>
      <c r="F84" s="296" t="s">
        <v>47</v>
      </c>
      <c r="G84" s="296" t="s">
        <v>963</v>
      </c>
      <c r="H84" s="296" t="s">
        <v>44</v>
      </c>
      <c r="I84" s="296" t="s">
        <v>825</v>
      </c>
      <c r="J84" s="297">
        <v>3</v>
      </c>
      <c r="K84" s="298">
        <v>1</v>
      </c>
      <c r="L84" s="299">
        <v>44418</v>
      </c>
      <c r="M84" s="296" t="s">
        <v>1222</v>
      </c>
      <c r="N84" s="296" t="s">
        <v>141</v>
      </c>
    </row>
    <row r="85" spans="1:14" ht="28.5" x14ac:dyDescent="0.25">
      <c r="A85" s="295">
        <f t="shared" si="1"/>
        <v>79</v>
      </c>
      <c r="B85" s="296">
        <v>1649</v>
      </c>
      <c r="C85" s="296" t="s">
        <v>1939</v>
      </c>
      <c r="D85" s="296" t="s">
        <v>17</v>
      </c>
      <c r="E85" s="296" t="s">
        <v>1503</v>
      </c>
      <c r="F85" s="296" t="s">
        <v>47</v>
      </c>
      <c r="G85" s="296" t="s">
        <v>963</v>
      </c>
      <c r="H85" s="296" t="s">
        <v>44</v>
      </c>
      <c r="I85" s="296" t="s">
        <v>750</v>
      </c>
      <c r="J85" s="297">
        <v>24</v>
      </c>
      <c r="K85" s="298">
        <v>5</v>
      </c>
      <c r="L85" s="299">
        <v>44418</v>
      </c>
      <c r="M85" s="296" t="s">
        <v>1222</v>
      </c>
      <c r="N85" s="296" t="s">
        <v>114</v>
      </c>
    </row>
    <row r="86" spans="1:14" ht="28.5" x14ac:dyDescent="0.25">
      <c r="A86" s="295">
        <f t="shared" si="1"/>
        <v>80</v>
      </c>
      <c r="B86" s="296">
        <v>1373</v>
      </c>
      <c r="C86" s="296" t="s">
        <v>439</v>
      </c>
      <c r="D86" s="296" t="s">
        <v>17</v>
      </c>
      <c r="E86" s="296" t="s">
        <v>59</v>
      </c>
      <c r="F86" s="296" t="s">
        <v>47</v>
      </c>
      <c r="G86" s="296" t="s">
        <v>962</v>
      </c>
      <c r="H86" s="296" t="s">
        <v>44</v>
      </c>
      <c r="I86" s="296" t="s">
        <v>440</v>
      </c>
      <c r="J86" s="297">
        <v>24</v>
      </c>
      <c r="K86" s="298">
        <v>5</v>
      </c>
      <c r="L86" s="299">
        <v>44418</v>
      </c>
      <c r="M86" s="296" t="s">
        <v>1222</v>
      </c>
      <c r="N86" s="296" t="s">
        <v>114</v>
      </c>
    </row>
    <row r="87" spans="1:14" ht="14.25" x14ac:dyDescent="0.25">
      <c r="A87" s="295">
        <f t="shared" si="1"/>
        <v>81</v>
      </c>
      <c r="B87" s="296">
        <v>1789</v>
      </c>
      <c r="C87" s="296" t="s">
        <v>1729</v>
      </c>
      <c r="D87" s="296" t="s">
        <v>17</v>
      </c>
      <c r="E87" s="296" t="s">
        <v>1503</v>
      </c>
      <c r="F87" s="296" t="s">
        <v>47</v>
      </c>
      <c r="G87" s="296" t="s">
        <v>961</v>
      </c>
      <c r="H87" s="296" t="s">
        <v>826</v>
      </c>
      <c r="I87" s="296" t="s">
        <v>1730</v>
      </c>
      <c r="J87" s="297">
        <v>10</v>
      </c>
      <c r="K87" s="298">
        <v>5</v>
      </c>
      <c r="L87" s="299">
        <v>44418</v>
      </c>
      <c r="M87" s="296" t="s">
        <v>49</v>
      </c>
      <c r="N87" s="296" t="s">
        <v>2334</v>
      </c>
    </row>
    <row r="88" spans="1:14" ht="28.5" x14ac:dyDescent="0.25">
      <c r="A88" s="295">
        <f t="shared" si="1"/>
        <v>82</v>
      </c>
      <c r="B88" s="296">
        <v>1863</v>
      </c>
      <c r="C88" s="296" t="s">
        <v>1771</v>
      </c>
      <c r="D88" s="296" t="s">
        <v>17</v>
      </c>
      <c r="E88" s="296" t="s">
        <v>59</v>
      </c>
      <c r="F88" s="296" t="s">
        <v>47</v>
      </c>
      <c r="G88" s="296" t="s">
        <v>961</v>
      </c>
      <c r="H88" s="296" t="s">
        <v>826</v>
      </c>
      <c r="I88" s="296" t="s">
        <v>1772</v>
      </c>
      <c r="J88" s="297">
        <v>10</v>
      </c>
      <c r="K88" s="298">
        <v>5</v>
      </c>
      <c r="L88" s="299">
        <v>44418</v>
      </c>
      <c r="M88" s="296" t="s">
        <v>1222</v>
      </c>
      <c r="N88" s="296" t="s">
        <v>141</v>
      </c>
    </row>
    <row r="89" spans="1:14" ht="28.5" x14ac:dyDescent="0.25">
      <c r="A89" s="295">
        <f t="shared" si="1"/>
        <v>83</v>
      </c>
      <c r="B89" s="296">
        <v>1463</v>
      </c>
      <c r="C89" s="296" t="s">
        <v>1235</v>
      </c>
      <c r="D89" s="296" t="s">
        <v>16</v>
      </c>
      <c r="E89" s="296" t="s">
        <v>55</v>
      </c>
      <c r="F89" s="296" t="s">
        <v>47</v>
      </c>
      <c r="G89" s="296" t="s">
        <v>963</v>
      </c>
      <c r="H89" s="296" t="s">
        <v>44</v>
      </c>
      <c r="I89" s="296" t="s">
        <v>1236</v>
      </c>
      <c r="J89" s="297">
        <v>24</v>
      </c>
      <c r="K89" s="298">
        <v>5</v>
      </c>
      <c r="L89" s="299">
        <v>44420</v>
      </c>
      <c r="M89" s="296" t="s">
        <v>1222</v>
      </c>
      <c r="N89" s="296" t="s">
        <v>96</v>
      </c>
    </row>
    <row r="90" spans="1:14" ht="28.5" x14ac:dyDescent="0.25">
      <c r="A90" s="295">
        <f t="shared" si="1"/>
        <v>84</v>
      </c>
      <c r="B90" s="296">
        <v>1464</v>
      </c>
      <c r="C90" s="296" t="s">
        <v>1238</v>
      </c>
      <c r="D90" s="296" t="s">
        <v>16</v>
      </c>
      <c r="E90" s="296" t="s">
        <v>55</v>
      </c>
      <c r="F90" s="296" t="s">
        <v>47</v>
      </c>
      <c r="G90" s="296" t="s">
        <v>963</v>
      </c>
      <c r="H90" s="296" t="s">
        <v>44</v>
      </c>
      <c r="I90" s="296" t="s">
        <v>1239</v>
      </c>
      <c r="J90" s="297">
        <v>24</v>
      </c>
      <c r="K90" s="298">
        <v>5</v>
      </c>
      <c r="L90" s="299">
        <v>44420</v>
      </c>
      <c r="M90" s="296" t="s">
        <v>1222</v>
      </c>
      <c r="N90" s="296" t="s">
        <v>96</v>
      </c>
    </row>
    <row r="91" spans="1:14" ht="28.5" x14ac:dyDescent="0.25">
      <c r="A91" s="295">
        <f t="shared" si="1"/>
        <v>85</v>
      </c>
      <c r="B91" s="296">
        <v>1472</v>
      </c>
      <c r="C91" s="296" t="s">
        <v>1240</v>
      </c>
      <c r="D91" s="296" t="s">
        <v>16</v>
      </c>
      <c r="E91" s="296" t="s">
        <v>55</v>
      </c>
      <c r="F91" s="296" t="s">
        <v>47</v>
      </c>
      <c r="G91" s="296" t="s">
        <v>963</v>
      </c>
      <c r="H91" s="296" t="s">
        <v>48</v>
      </c>
      <c r="I91" s="296" t="s">
        <v>1241</v>
      </c>
      <c r="J91" s="297">
        <v>24</v>
      </c>
      <c r="K91" s="298">
        <v>5</v>
      </c>
      <c r="L91" s="299">
        <v>44420</v>
      </c>
      <c r="M91" s="296" t="s">
        <v>1222</v>
      </c>
      <c r="N91" s="296" t="s">
        <v>96</v>
      </c>
    </row>
    <row r="92" spans="1:14" ht="42.75" x14ac:dyDescent="0.25">
      <c r="A92" s="295">
        <f t="shared" si="1"/>
        <v>86</v>
      </c>
      <c r="B92" s="296">
        <v>1938</v>
      </c>
      <c r="C92" s="296" t="s">
        <v>2038</v>
      </c>
      <c r="D92" s="296" t="s">
        <v>16</v>
      </c>
      <c r="E92" s="296" t="s">
        <v>55</v>
      </c>
      <c r="F92" s="296" t="s">
        <v>43</v>
      </c>
      <c r="G92" s="296" t="s">
        <v>963</v>
      </c>
      <c r="H92" s="296" t="s">
        <v>63</v>
      </c>
      <c r="I92" s="296" t="s">
        <v>2039</v>
      </c>
      <c r="J92" s="297">
        <v>0</v>
      </c>
      <c r="K92" s="298">
        <v>5</v>
      </c>
      <c r="L92" s="299">
        <v>44420</v>
      </c>
      <c r="M92" s="296" t="s">
        <v>1222</v>
      </c>
      <c r="N92" s="296" t="s">
        <v>211</v>
      </c>
    </row>
    <row r="93" spans="1:14" ht="28.5" x14ac:dyDescent="0.25">
      <c r="A93" s="295">
        <f t="shared" si="1"/>
        <v>87</v>
      </c>
      <c r="B93" s="296">
        <v>1791</v>
      </c>
      <c r="C93" s="296" t="s">
        <v>1507</v>
      </c>
      <c r="D93" s="296" t="s">
        <v>17</v>
      </c>
      <c r="E93" s="296" t="s">
        <v>1503</v>
      </c>
      <c r="F93" s="296" t="s">
        <v>47</v>
      </c>
      <c r="G93" s="296" t="s">
        <v>963</v>
      </c>
      <c r="H93" s="296" t="s">
        <v>44</v>
      </c>
      <c r="I93" s="296" t="s">
        <v>1508</v>
      </c>
      <c r="J93" s="297">
        <v>24</v>
      </c>
      <c r="K93" s="298">
        <v>5</v>
      </c>
      <c r="L93" s="299">
        <v>44420</v>
      </c>
      <c r="M93" s="296" t="s">
        <v>1222</v>
      </c>
      <c r="N93" s="296" t="s">
        <v>211</v>
      </c>
    </row>
    <row r="94" spans="1:14" ht="28.5" x14ac:dyDescent="0.25">
      <c r="A94" s="295">
        <f t="shared" si="1"/>
        <v>88</v>
      </c>
      <c r="B94" s="296">
        <v>1651</v>
      </c>
      <c r="C94" s="296" t="s">
        <v>2021</v>
      </c>
      <c r="D94" s="296" t="s">
        <v>17</v>
      </c>
      <c r="E94" s="296" t="s">
        <v>1503</v>
      </c>
      <c r="F94" s="296" t="s">
        <v>47</v>
      </c>
      <c r="G94" s="296" t="s">
        <v>963</v>
      </c>
      <c r="H94" s="296" t="s">
        <v>48</v>
      </c>
      <c r="I94" s="296" t="s">
        <v>752</v>
      </c>
      <c r="J94" s="297">
        <v>20</v>
      </c>
      <c r="K94" s="298">
        <v>5</v>
      </c>
      <c r="L94" s="299">
        <v>44420</v>
      </c>
      <c r="M94" s="296" t="s">
        <v>1222</v>
      </c>
      <c r="N94" s="296" t="s">
        <v>114</v>
      </c>
    </row>
    <row r="95" spans="1:14" ht="28.5" x14ac:dyDescent="0.25">
      <c r="A95" s="295">
        <f t="shared" si="1"/>
        <v>89</v>
      </c>
      <c r="B95" s="296">
        <v>1835</v>
      </c>
      <c r="C95" s="296" t="s">
        <v>1564</v>
      </c>
      <c r="D95" s="296" t="s">
        <v>17</v>
      </c>
      <c r="E95" s="296" t="s">
        <v>59</v>
      </c>
      <c r="F95" s="296" t="s">
        <v>47</v>
      </c>
      <c r="G95" s="296" t="s">
        <v>963</v>
      </c>
      <c r="H95" s="296" t="s">
        <v>44</v>
      </c>
      <c r="I95" s="296" t="s">
        <v>1565</v>
      </c>
      <c r="J95" s="297">
        <v>24</v>
      </c>
      <c r="K95" s="298">
        <v>5</v>
      </c>
      <c r="L95" s="299">
        <v>44420</v>
      </c>
      <c r="M95" s="296" t="s">
        <v>1222</v>
      </c>
      <c r="N95" s="296" t="s">
        <v>211</v>
      </c>
    </row>
    <row r="96" spans="1:14" ht="28.5" x14ac:dyDescent="0.25">
      <c r="A96" s="295">
        <f t="shared" si="1"/>
        <v>90</v>
      </c>
      <c r="B96" s="296">
        <v>1413</v>
      </c>
      <c r="C96" s="296" t="s">
        <v>634</v>
      </c>
      <c r="D96" s="296" t="s">
        <v>17</v>
      </c>
      <c r="E96" s="296" t="s">
        <v>62</v>
      </c>
      <c r="F96" s="296" t="s">
        <v>47</v>
      </c>
      <c r="G96" s="296" t="s">
        <v>962</v>
      </c>
      <c r="H96" s="296" t="s">
        <v>48</v>
      </c>
      <c r="I96" s="296" t="s">
        <v>635</v>
      </c>
      <c r="J96" s="297">
        <v>0</v>
      </c>
      <c r="K96" s="298">
        <v>5</v>
      </c>
      <c r="L96" s="299">
        <v>44420</v>
      </c>
      <c r="M96" s="296" t="s">
        <v>1222</v>
      </c>
      <c r="N96" s="296" t="s">
        <v>114</v>
      </c>
    </row>
    <row r="97" spans="1:14" ht="28.5" x14ac:dyDescent="0.25">
      <c r="A97" s="295">
        <f t="shared" si="1"/>
        <v>91</v>
      </c>
      <c r="B97" s="296">
        <v>1881</v>
      </c>
      <c r="C97" s="296" t="s">
        <v>1612</v>
      </c>
      <c r="D97" s="296" t="s">
        <v>17</v>
      </c>
      <c r="E97" s="296" t="s">
        <v>62</v>
      </c>
      <c r="F97" s="296" t="s">
        <v>47</v>
      </c>
      <c r="G97" s="296" t="s">
        <v>963</v>
      </c>
      <c r="H97" s="296" t="s">
        <v>48</v>
      </c>
      <c r="I97" s="296" t="s">
        <v>1613</v>
      </c>
      <c r="J97" s="297">
        <v>24</v>
      </c>
      <c r="K97" s="298">
        <v>5</v>
      </c>
      <c r="L97" s="299">
        <v>44420</v>
      </c>
      <c r="M97" s="296" t="s">
        <v>1222</v>
      </c>
      <c r="N97" s="296" t="s">
        <v>114</v>
      </c>
    </row>
    <row r="98" spans="1:14" ht="28.5" x14ac:dyDescent="0.25">
      <c r="A98" s="295">
        <f t="shared" si="1"/>
        <v>92</v>
      </c>
      <c r="B98" s="296">
        <v>1476</v>
      </c>
      <c r="C98" s="296" t="s">
        <v>1650</v>
      </c>
      <c r="D98" s="296" t="s">
        <v>16</v>
      </c>
      <c r="E98" s="296" t="s">
        <v>55</v>
      </c>
      <c r="F98" s="296" t="s">
        <v>47</v>
      </c>
      <c r="G98" s="296" t="s">
        <v>961</v>
      </c>
      <c r="H98" s="296" t="s">
        <v>826</v>
      </c>
      <c r="I98" s="296" t="s">
        <v>1651</v>
      </c>
      <c r="J98" s="297">
        <v>10</v>
      </c>
      <c r="K98" s="298">
        <v>5</v>
      </c>
      <c r="L98" s="299">
        <v>44420</v>
      </c>
      <c r="M98" s="296" t="s">
        <v>1222</v>
      </c>
      <c r="N98" s="296" t="s">
        <v>96</v>
      </c>
    </row>
    <row r="99" spans="1:14" ht="28.5" x14ac:dyDescent="0.25">
      <c r="A99" s="295">
        <f t="shared" si="1"/>
        <v>93</v>
      </c>
      <c r="B99" s="296">
        <v>1480</v>
      </c>
      <c r="C99" s="296" t="s">
        <v>1656</v>
      </c>
      <c r="D99" s="296" t="s">
        <v>16</v>
      </c>
      <c r="E99" s="296" t="s">
        <v>55</v>
      </c>
      <c r="F99" s="296" t="s">
        <v>47</v>
      </c>
      <c r="G99" s="296" t="s">
        <v>961</v>
      </c>
      <c r="H99" s="296" t="s">
        <v>826</v>
      </c>
      <c r="I99" s="296" t="s">
        <v>1657</v>
      </c>
      <c r="J99" s="297">
        <v>10</v>
      </c>
      <c r="K99" s="298">
        <v>5</v>
      </c>
      <c r="L99" s="299">
        <v>44420</v>
      </c>
      <c r="M99" s="296" t="s">
        <v>1222</v>
      </c>
      <c r="N99" s="296" t="s">
        <v>114</v>
      </c>
    </row>
    <row r="100" spans="1:14" ht="28.5" x14ac:dyDescent="0.25">
      <c r="A100" s="295">
        <f t="shared" si="1"/>
        <v>94</v>
      </c>
      <c r="B100" s="296">
        <v>1822</v>
      </c>
      <c r="C100" s="296" t="s">
        <v>1745</v>
      </c>
      <c r="D100" s="296" t="s">
        <v>17</v>
      </c>
      <c r="E100" s="296" t="s">
        <v>1503</v>
      </c>
      <c r="F100" s="296" t="s">
        <v>47</v>
      </c>
      <c r="G100" s="296" t="s">
        <v>961</v>
      </c>
      <c r="H100" s="296" t="s">
        <v>826</v>
      </c>
      <c r="I100" s="296" t="s">
        <v>1746</v>
      </c>
      <c r="J100" s="297">
        <v>10</v>
      </c>
      <c r="K100" s="298">
        <v>10</v>
      </c>
      <c r="L100" s="299">
        <v>44420</v>
      </c>
      <c r="M100" s="296" t="s">
        <v>1222</v>
      </c>
      <c r="N100" s="296" t="s">
        <v>96</v>
      </c>
    </row>
    <row r="101" spans="1:14" ht="28.5" x14ac:dyDescent="0.25">
      <c r="A101" s="295">
        <f t="shared" si="1"/>
        <v>95</v>
      </c>
      <c r="B101" s="296">
        <v>1859</v>
      </c>
      <c r="C101" s="296" t="s">
        <v>1765</v>
      </c>
      <c r="D101" s="296" t="s">
        <v>17</v>
      </c>
      <c r="E101" s="296" t="s">
        <v>59</v>
      </c>
      <c r="F101" s="296" t="s">
        <v>47</v>
      </c>
      <c r="G101" s="296" t="s">
        <v>961</v>
      </c>
      <c r="H101" s="296" t="s">
        <v>826</v>
      </c>
      <c r="I101" s="296" t="s">
        <v>1766</v>
      </c>
      <c r="J101" s="297">
        <v>10</v>
      </c>
      <c r="K101" s="298">
        <v>5</v>
      </c>
      <c r="L101" s="299">
        <v>44420</v>
      </c>
      <c r="M101" s="296" t="s">
        <v>1222</v>
      </c>
      <c r="N101" s="296" t="s">
        <v>211</v>
      </c>
    </row>
    <row r="102" spans="1:14" ht="28.5" x14ac:dyDescent="0.25">
      <c r="A102" s="295">
        <f t="shared" si="1"/>
        <v>96</v>
      </c>
      <c r="B102" s="296">
        <v>1883</v>
      </c>
      <c r="C102" s="296" t="s">
        <v>1793</v>
      </c>
      <c r="D102" s="296" t="s">
        <v>17</v>
      </c>
      <c r="E102" s="296" t="s">
        <v>62</v>
      </c>
      <c r="F102" s="296" t="s">
        <v>47</v>
      </c>
      <c r="G102" s="296" t="s">
        <v>961</v>
      </c>
      <c r="H102" s="296" t="s">
        <v>826</v>
      </c>
      <c r="I102" s="296" t="s">
        <v>1794</v>
      </c>
      <c r="J102" s="297">
        <v>10</v>
      </c>
      <c r="K102" s="298">
        <v>5</v>
      </c>
      <c r="L102" s="299">
        <v>44420</v>
      </c>
      <c r="M102" s="296" t="s">
        <v>1222</v>
      </c>
      <c r="N102" s="296" t="s">
        <v>96</v>
      </c>
    </row>
    <row r="103" spans="1:14" ht="28.5" x14ac:dyDescent="0.25">
      <c r="A103" s="295">
        <f t="shared" si="1"/>
        <v>97</v>
      </c>
      <c r="B103" s="296">
        <v>1461</v>
      </c>
      <c r="C103" s="296" t="s">
        <v>420</v>
      </c>
      <c r="D103" s="296" t="s">
        <v>18</v>
      </c>
      <c r="E103" s="296" t="s">
        <v>247</v>
      </c>
      <c r="F103" s="296" t="s">
        <v>47</v>
      </c>
      <c r="G103" s="296" t="s">
        <v>963</v>
      </c>
      <c r="H103" s="296" t="s">
        <v>44</v>
      </c>
      <c r="I103" s="296" t="s">
        <v>421</v>
      </c>
      <c r="J103" s="297">
        <v>7</v>
      </c>
      <c r="K103" s="298">
        <v>1</v>
      </c>
      <c r="L103" s="299">
        <v>44421</v>
      </c>
      <c r="M103" s="296" t="s">
        <v>1222</v>
      </c>
      <c r="N103" s="296" t="s">
        <v>114</v>
      </c>
    </row>
    <row r="104" spans="1:14" ht="28.5" x14ac:dyDescent="0.25">
      <c r="A104" s="295">
        <f t="shared" si="1"/>
        <v>98</v>
      </c>
      <c r="B104" s="296">
        <v>1923</v>
      </c>
      <c r="C104" s="296" t="s">
        <v>1846</v>
      </c>
      <c r="D104" s="296" t="s">
        <v>1212</v>
      </c>
      <c r="E104" s="296" t="s">
        <v>1847</v>
      </c>
      <c r="F104" s="296" t="s">
        <v>47</v>
      </c>
      <c r="G104" s="296" t="s">
        <v>963</v>
      </c>
      <c r="H104" s="296" t="s">
        <v>44</v>
      </c>
      <c r="I104" s="296" t="s">
        <v>1591</v>
      </c>
      <c r="J104" s="297">
        <v>0</v>
      </c>
      <c r="K104" s="298">
        <v>8</v>
      </c>
      <c r="L104" s="299">
        <v>44421</v>
      </c>
      <c r="M104" s="296" t="s">
        <v>49</v>
      </c>
      <c r="N104" s="296" t="s">
        <v>2334</v>
      </c>
    </row>
    <row r="105" spans="1:14" ht="28.5" x14ac:dyDescent="0.25">
      <c r="A105" s="295">
        <f t="shared" si="1"/>
        <v>99</v>
      </c>
      <c r="B105" s="296">
        <v>1438</v>
      </c>
      <c r="C105" s="296" t="s">
        <v>666</v>
      </c>
      <c r="D105" s="296" t="s">
        <v>2</v>
      </c>
      <c r="E105" s="296" t="s">
        <v>311</v>
      </c>
      <c r="F105" s="296" t="s">
        <v>47</v>
      </c>
      <c r="G105" s="296" t="s">
        <v>963</v>
      </c>
      <c r="H105" s="296" t="s">
        <v>44</v>
      </c>
      <c r="I105" s="296" t="s">
        <v>667</v>
      </c>
      <c r="J105" s="297">
        <v>9</v>
      </c>
      <c r="K105" s="298">
        <v>6</v>
      </c>
      <c r="L105" s="299">
        <v>44424</v>
      </c>
      <c r="M105" s="296" t="s">
        <v>1222</v>
      </c>
      <c r="N105" s="296" t="s">
        <v>114</v>
      </c>
    </row>
    <row r="106" spans="1:14" ht="28.5" x14ac:dyDescent="0.25">
      <c r="A106" s="295">
        <f t="shared" si="1"/>
        <v>100</v>
      </c>
      <c r="B106" s="296">
        <v>1439</v>
      </c>
      <c r="C106" s="296" t="s">
        <v>668</v>
      </c>
      <c r="D106" s="296" t="s">
        <v>2</v>
      </c>
      <c r="E106" s="296" t="s">
        <v>580</v>
      </c>
      <c r="F106" s="296" t="s">
        <v>47</v>
      </c>
      <c r="G106" s="296" t="s">
        <v>963</v>
      </c>
      <c r="H106" s="296" t="s">
        <v>44</v>
      </c>
      <c r="I106" s="296" t="s">
        <v>669</v>
      </c>
      <c r="J106" s="297">
        <v>9</v>
      </c>
      <c r="K106" s="298">
        <v>4</v>
      </c>
      <c r="L106" s="299">
        <v>44424</v>
      </c>
      <c r="M106" s="296" t="s">
        <v>1222</v>
      </c>
      <c r="N106" s="296" t="s">
        <v>211</v>
      </c>
    </row>
    <row r="107" spans="1:14" ht="28.5" x14ac:dyDescent="0.25">
      <c r="A107" s="295">
        <f t="shared" si="1"/>
        <v>101</v>
      </c>
      <c r="B107" s="296">
        <v>1052</v>
      </c>
      <c r="C107" s="296" t="s">
        <v>609</v>
      </c>
      <c r="D107" s="296" t="s">
        <v>16</v>
      </c>
      <c r="E107" s="296" t="s">
        <v>55</v>
      </c>
      <c r="F107" s="296" t="s">
        <v>47</v>
      </c>
      <c r="G107" s="296" t="s">
        <v>962</v>
      </c>
      <c r="H107" s="296" t="s">
        <v>44</v>
      </c>
      <c r="I107" s="296" t="s">
        <v>610</v>
      </c>
      <c r="J107" s="297">
        <v>15</v>
      </c>
      <c r="K107" s="298">
        <v>5</v>
      </c>
      <c r="L107" s="299">
        <v>44424</v>
      </c>
      <c r="M107" s="296" t="s">
        <v>1222</v>
      </c>
      <c r="N107" s="296" t="s">
        <v>211</v>
      </c>
    </row>
    <row r="108" spans="1:14" ht="28.5" x14ac:dyDescent="0.25">
      <c r="A108" s="295">
        <f t="shared" si="1"/>
        <v>102</v>
      </c>
      <c r="B108" s="296">
        <v>1406</v>
      </c>
      <c r="C108" s="296" t="s">
        <v>2368</v>
      </c>
      <c r="D108" s="296" t="s">
        <v>16</v>
      </c>
      <c r="E108" s="296" t="s">
        <v>55</v>
      </c>
      <c r="F108" s="296" t="s">
        <v>47</v>
      </c>
      <c r="G108" s="296" t="s">
        <v>962</v>
      </c>
      <c r="H108" s="296" t="s">
        <v>44</v>
      </c>
      <c r="I108" s="296" t="s">
        <v>432</v>
      </c>
      <c r="J108" s="297">
        <v>24</v>
      </c>
      <c r="K108" s="298">
        <v>15</v>
      </c>
      <c r="L108" s="299">
        <v>44424</v>
      </c>
      <c r="M108" s="296" t="s">
        <v>49</v>
      </c>
      <c r="N108" s="296" t="s">
        <v>2334</v>
      </c>
    </row>
    <row r="109" spans="1:14" ht="42.75" x14ac:dyDescent="0.25">
      <c r="A109" s="295">
        <f t="shared" si="1"/>
        <v>103</v>
      </c>
      <c r="B109" s="296">
        <v>1582</v>
      </c>
      <c r="C109" s="296" t="s">
        <v>186</v>
      </c>
      <c r="D109" s="296" t="s">
        <v>209</v>
      </c>
      <c r="E109" s="296" t="s">
        <v>1346</v>
      </c>
      <c r="F109" s="296" t="s">
        <v>47</v>
      </c>
      <c r="G109" s="296" t="s">
        <v>963</v>
      </c>
      <c r="H109" s="296" t="s">
        <v>187</v>
      </c>
      <c r="I109" s="296" t="s">
        <v>1348</v>
      </c>
      <c r="J109" s="297">
        <v>20</v>
      </c>
      <c r="K109" s="298">
        <v>39</v>
      </c>
      <c r="L109" s="299">
        <v>44424</v>
      </c>
      <c r="M109" s="296" t="s">
        <v>49</v>
      </c>
      <c r="N109" s="296" t="s">
        <v>2334</v>
      </c>
    </row>
    <row r="110" spans="1:14" ht="14.25" x14ac:dyDescent="0.25">
      <c r="A110" s="295">
        <f t="shared" si="1"/>
        <v>104</v>
      </c>
      <c r="B110" s="296">
        <v>1586</v>
      </c>
      <c r="C110" s="296" t="s">
        <v>720</v>
      </c>
      <c r="D110" s="296" t="s">
        <v>7</v>
      </c>
      <c r="E110" s="296" t="s">
        <v>94</v>
      </c>
      <c r="F110" s="296" t="s">
        <v>47</v>
      </c>
      <c r="G110" s="296" t="s">
        <v>963</v>
      </c>
      <c r="H110" s="296" t="s">
        <v>44</v>
      </c>
      <c r="I110" s="296" t="s">
        <v>721</v>
      </c>
      <c r="J110" s="297">
        <v>24</v>
      </c>
      <c r="K110" s="298">
        <v>5</v>
      </c>
      <c r="L110" s="299">
        <v>44424</v>
      </c>
      <c r="M110" s="296" t="s">
        <v>49</v>
      </c>
      <c r="N110" s="296" t="s">
        <v>2334</v>
      </c>
    </row>
    <row r="111" spans="1:14" ht="14.25" x14ac:dyDescent="0.25">
      <c r="A111" s="295">
        <f t="shared" si="1"/>
        <v>105</v>
      </c>
      <c r="B111" s="296">
        <v>1587</v>
      </c>
      <c r="C111" s="296" t="s">
        <v>722</v>
      </c>
      <c r="D111" s="296" t="s">
        <v>7</v>
      </c>
      <c r="E111" s="296" t="s">
        <v>94</v>
      </c>
      <c r="F111" s="296" t="s">
        <v>47</v>
      </c>
      <c r="G111" s="296" t="s">
        <v>963</v>
      </c>
      <c r="H111" s="296" t="s">
        <v>44</v>
      </c>
      <c r="I111" s="296" t="s">
        <v>723</v>
      </c>
      <c r="J111" s="297">
        <v>24</v>
      </c>
      <c r="K111" s="298">
        <v>7</v>
      </c>
      <c r="L111" s="299">
        <v>44424</v>
      </c>
      <c r="M111" s="296" t="s">
        <v>49</v>
      </c>
      <c r="N111" s="296" t="s">
        <v>2334</v>
      </c>
    </row>
    <row r="112" spans="1:14" ht="42.75" x14ac:dyDescent="0.25">
      <c r="A112" s="295">
        <f t="shared" si="1"/>
        <v>106</v>
      </c>
      <c r="B112" s="296">
        <v>1594</v>
      </c>
      <c r="C112" s="296" t="s">
        <v>186</v>
      </c>
      <c r="D112" s="296" t="s">
        <v>1212</v>
      </c>
      <c r="E112" s="296" t="s">
        <v>1212</v>
      </c>
      <c r="F112" s="296" t="s">
        <v>47</v>
      </c>
      <c r="G112" s="296" t="s">
        <v>963</v>
      </c>
      <c r="H112" s="296" t="s">
        <v>187</v>
      </c>
      <c r="I112" s="296" t="s">
        <v>1372</v>
      </c>
      <c r="J112" s="297">
        <v>22</v>
      </c>
      <c r="K112" s="298">
        <v>40</v>
      </c>
      <c r="L112" s="299">
        <v>44424</v>
      </c>
      <c r="M112" s="296" t="s">
        <v>49</v>
      </c>
      <c r="N112" s="296" t="s">
        <v>1224</v>
      </c>
    </row>
    <row r="113" spans="1:14" ht="14.25" x14ac:dyDescent="0.25">
      <c r="A113" s="295">
        <f t="shared" si="1"/>
        <v>107</v>
      </c>
      <c r="B113" s="296">
        <v>1935</v>
      </c>
      <c r="C113" s="296" t="s">
        <v>527</v>
      </c>
      <c r="D113" s="296" t="s">
        <v>9</v>
      </c>
      <c r="E113" s="296" t="s">
        <v>528</v>
      </c>
      <c r="F113" s="296" t="s">
        <v>47</v>
      </c>
      <c r="G113" s="296" t="s">
        <v>960</v>
      </c>
      <c r="H113" s="296" t="s">
        <v>44</v>
      </c>
      <c r="I113" s="296" t="s">
        <v>2035</v>
      </c>
      <c r="J113" s="297">
        <v>0</v>
      </c>
      <c r="K113" s="298">
        <v>25</v>
      </c>
      <c r="L113" s="299">
        <v>44424</v>
      </c>
      <c r="M113" s="296" t="s">
        <v>49</v>
      </c>
      <c r="N113" s="296" t="s">
        <v>2334</v>
      </c>
    </row>
    <row r="114" spans="1:14" ht="14.25" x14ac:dyDescent="0.25">
      <c r="A114" s="295">
        <f t="shared" si="1"/>
        <v>108</v>
      </c>
      <c r="B114" s="296">
        <v>1302</v>
      </c>
      <c r="C114" s="296" t="s">
        <v>1451</v>
      </c>
      <c r="D114" s="296" t="s">
        <v>17</v>
      </c>
      <c r="E114" s="296" t="s">
        <v>1452</v>
      </c>
      <c r="F114" s="296" t="s">
        <v>47</v>
      </c>
      <c r="G114" s="296" t="s">
        <v>962</v>
      </c>
      <c r="H114" s="296" t="s">
        <v>44</v>
      </c>
      <c r="I114" s="296" t="s">
        <v>1453</v>
      </c>
      <c r="J114" s="297">
        <v>24</v>
      </c>
      <c r="K114" s="298">
        <v>40</v>
      </c>
      <c r="L114" s="299">
        <v>44424</v>
      </c>
      <c r="M114" s="296" t="s">
        <v>49</v>
      </c>
      <c r="N114" s="296" t="s">
        <v>2334</v>
      </c>
    </row>
    <row r="115" spans="1:14" ht="42.75" x14ac:dyDescent="0.25">
      <c r="A115" s="295">
        <f t="shared" si="1"/>
        <v>109</v>
      </c>
      <c r="B115" s="296">
        <v>1775</v>
      </c>
      <c r="C115" s="296" t="s">
        <v>186</v>
      </c>
      <c r="D115" s="296" t="s">
        <v>17</v>
      </c>
      <c r="E115" s="296" t="s">
        <v>1459</v>
      </c>
      <c r="F115" s="296" t="s">
        <v>47</v>
      </c>
      <c r="G115" s="296" t="s">
        <v>963</v>
      </c>
      <c r="H115" s="296" t="s">
        <v>187</v>
      </c>
      <c r="I115" s="296" t="s">
        <v>1479</v>
      </c>
      <c r="J115" s="297">
        <v>20</v>
      </c>
      <c r="K115" s="298">
        <v>10</v>
      </c>
      <c r="L115" s="299">
        <v>44424</v>
      </c>
      <c r="M115" s="296" t="s">
        <v>49</v>
      </c>
      <c r="N115" s="296" t="s">
        <v>2334</v>
      </c>
    </row>
    <row r="116" spans="1:14" ht="14.25" x14ac:dyDescent="0.25">
      <c r="A116" s="295">
        <f t="shared" si="1"/>
        <v>110</v>
      </c>
      <c r="B116" s="296">
        <v>1786</v>
      </c>
      <c r="C116" s="296" t="s">
        <v>1499</v>
      </c>
      <c r="D116" s="296" t="s">
        <v>17</v>
      </c>
      <c r="E116" s="296" t="s">
        <v>1494</v>
      </c>
      <c r="F116" s="296" t="s">
        <v>47</v>
      </c>
      <c r="G116" s="296" t="s">
        <v>963</v>
      </c>
      <c r="H116" s="296" t="s">
        <v>48</v>
      </c>
      <c r="I116" s="296" t="s">
        <v>1500</v>
      </c>
      <c r="J116" s="297">
        <v>24</v>
      </c>
      <c r="K116" s="298">
        <v>5</v>
      </c>
      <c r="L116" s="299">
        <v>44424</v>
      </c>
      <c r="M116" s="296" t="s">
        <v>49</v>
      </c>
      <c r="N116" s="296" t="s">
        <v>2334</v>
      </c>
    </row>
    <row r="117" spans="1:14" ht="14.25" x14ac:dyDescent="0.25">
      <c r="A117" s="295">
        <f t="shared" si="1"/>
        <v>111</v>
      </c>
      <c r="B117" s="296">
        <v>1797</v>
      </c>
      <c r="C117" s="296" t="s">
        <v>1517</v>
      </c>
      <c r="D117" s="296" t="s">
        <v>17</v>
      </c>
      <c r="E117" s="296" t="s">
        <v>1503</v>
      </c>
      <c r="F117" s="296" t="s">
        <v>47</v>
      </c>
      <c r="G117" s="296" t="s">
        <v>963</v>
      </c>
      <c r="H117" s="296" t="s">
        <v>44</v>
      </c>
      <c r="I117" s="296" t="s">
        <v>1518</v>
      </c>
      <c r="J117" s="297">
        <v>18</v>
      </c>
      <c r="K117" s="298">
        <v>40</v>
      </c>
      <c r="L117" s="299">
        <v>44424</v>
      </c>
      <c r="M117" s="296" t="s">
        <v>49</v>
      </c>
      <c r="N117" s="296" t="s">
        <v>2334</v>
      </c>
    </row>
    <row r="118" spans="1:14" ht="14.25" x14ac:dyDescent="0.25">
      <c r="A118" s="295">
        <f t="shared" si="1"/>
        <v>112</v>
      </c>
      <c r="B118" s="296">
        <v>1358</v>
      </c>
      <c r="C118" s="296" t="s">
        <v>1543</v>
      </c>
      <c r="D118" s="296" t="s">
        <v>17</v>
      </c>
      <c r="E118" s="296" t="s">
        <v>59</v>
      </c>
      <c r="F118" s="296" t="s">
        <v>47</v>
      </c>
      <c r="G118" s="296" t="s">
        <v>962</v>
      </c>
      <c r="H118" s="296" t="s">
        <v>44</v>
      </c>
      <c r="I118" s="296" t="s">
        <v>1544</v>
      </c>
      <c r="J118" s="297">
        <v>24</v>
      </c>
      <c r="K118" s="298">
        <v>55</v>
      </c>
      <c r="L118" s="299">
        <v>44424</v>
      </c>
      <c r="M118" s="296" t="s">
        <v>49</v>
      </c>
      <c r="N118" s="296" t="s">
        <v>1224</v>
      </c>
    </row>
    <row r="119" spans="1:14" ht="14.25" x14ac:dyDescent="0.25">
      <c r="A119" s="295">
        <f t="shared" si="1"/>
        <v>113</v>
      </c>
      <c r="B119" s="296">
        <v>1384</v>
      </c>
      <c r="C119" s="296" t="s">
        <v>367</v>
      </c>
      <c r="D119" s="296" t="s">
        <v>17</v>
      </c>
      <c r="E119" s="296" t="s">
        <v>59</v>
      </c>
      <c r="F119" s="296" t="s">
        <v>47</v>
      </c>
      <c r="G119" s="296" t="s">
        <v>962</v>
      </c>
      <c r="H119" s="296" t="s">
        <v>44</v>
      </c>
      <c r="I119" s="296" t="s">
        <v>368</v>
      </c>
      <c r="J119" s="297">
        <v>24</v>
      </c>
      <c r="K119" s="298">
        <v>50</v>
      </c>
      <c r="L119" s="299">
        <v>44424</v>
      </c>
      <c r="M119" s="296" t="s">
        <v>49</v>
      </c>
      <c r="N119" s="296" t="s">
        <v>1224</v>
      </c>
    </row>
    <row r="120" spans="1:14" ht="14.25" x14ac:dyDescent="0.25">
      <c r="A120" s="295">
        <f t="shared" si="1"/>
        <v>114</v>
      </c>
      <c r="B120" s="296">
        <v>1387</v>
      </c>
      <c r="C120" s="296" t="s">
        <v>304</v>
      </c>
      <c r="D120" s="296" t="s">
        <v>17</v>
      </c>
      <c r="E120" s="296" t="s">
        <v>59</v>
      </c>
      <c r="F120" s="296" t="s">
        <v>47</v>
      </c>
      <c r="G120" s="296" t="s">
        <v>962</v>
      </c>
      <c r="H120" s="296" t="s">
        <v>44</v>
      </c>
      <c r="I120" s="296" t="s">
        <v>305</v>
      </c>
      <c r="J120" s="297">
        <v>24</v>
      </c>
      <c r="K120" s="298">
        <v>65</v>
      </c>
      <c r="L120" s="299">
        <v>44424</v>
      </c>
      <c r="M120" s="296" t="s">
        <v>49</v>
      </c>
      <c r="N120" s="296" t="s">
        <v>1224</v>
      </c>
    </row>
    <row r="121" spans="1:14" ht="14.25" x14ac:dyDescent="0.25">
      <c r="A121" s="295">
        <f t="shared" si="1"/>
        <v>115</v>
      </c>
      <c r="B121" s="296">
        <v>1832</v>
      </c>
      <c r="C121" s="296" t="s">
        <v>1557</v>
      </c>
      <c r="D121" s="296" t="s">
        <v>17</v>
      </c>
      <c r="E121" s="296" t="s">
        <v>59</v>
      </c>
      <c r="F121" s="296" t="s">
        <v>47</v>
      </c>
      <c r="G121" s="296" t="s">
        <v>963</v>
      </c>
      <c r="H121" s="296" t="s">
        <v>44</v>
      </c>
      <c r="I121" s="296" t="s">
        <v>1558</v>
      </c>
      <c r="J121" s="297">
        <v>24</v>
      </c>
      <c r="K121" s="298">
        <v>35</v>
      </c>
      <c r="L121" s="299">
        <v>44424</v>
      </c>
      <c r="M121" s="296" t="s">
        <v>49</v>
      </c>
      <c r="N121" s="296" t="s">
        <v>2334</v>
      </c>
    </row>
    <row r="122" spans="1:14" ht="14.25" x14ac:dyDescent="0.25">
      <c r="A122" s="295">
        <f t="shared" si="1"/>
        <v>116</v>
      </c>
      <c r="B122" s="296">
        <v>1844</v>
      </c>
      <c r="C122" s="296" t="s">
        <v>1578</v>
      </c>
      <c r="D122" s="296" t="s">
        <v>17</v>
      </c>
      <c r="E122" s="296" t="s">
        <v>59</v>
      </c>
      <c r="F122" s="296" t="s">
        <v>47</v>
      </c>
      <c r="G122" s="296" t="s">
        <v>963</v>
      </c>
      <c r="H122" s="296" t="s">
        <v>48</v>
      </c>
      <c r="I122" s="296" t="s">
        <v>1579</v>
      </c>
      <c r="J122" s="297">
        <v>14</v>
      </c>
      <c r="K122" s="298">
        <v>55</v>
      </c>
      <c r="L122" s="299">
        <v>44424</v>
      </c>
      <c r="M122" s="296" t="s">
        <v>49</v>
      </c>
      <c r="N122" s="296" t="s">
        <v>1224</v>
      </c>
    </row>
    <row r="123" spans="1:14" ht="28.5" x14ac:dyDescent="0.25">
      <c r="A123" s="295">
        <f t="shared" si="1"/>
        <v>117</v>
      </c>
      <c r="B123" s="296">
        <v>1847</v>
      </c>
      <c r="C123" s="296" t="s">
        <v>1584</v>
      </c>
      <c r="D123" s="296" t="s">
        <v>17</v>
      </c>
      <c r="E123" s="296" t="s">
        <v>59</v>
      </c>
      <c r="F123" s="296" t="s">
        <v>47</v>
      </c>
      <c r="G123" s="296" t="s">
        <v>963</v>
      </c>
      <c r="H123" s="296" t="s">
        <v>48</v>
      </c>
      <c r="I123" s="296" t="s">
        <v>1585</v>
      </c>
      <c r="J123" s="297">
        <v>24</v>
      </c>
      <c r="K123" s="298">
        <v>5</v>
      </c>
      <c r="L123" s="299">
        <v>44424</v>
      </c>
      <c r="M123" s="296" t="s">
        <v>1222</v>
      </c>
      <c r="N123" s="296" t="s">
        <v>96</v>
      </c>
    </row>
    <row r="124" spans="1:14" ht="28.5" x14ac:dyDescent="0.25">
      <c r="A124" s="295">
        <f t="shared" si="1"/>
        <v>118</v>
      </c>
      <c r="B124" s="296">
        <v>1408</v>
      </c>
      <c r="C124" s="296" t="s">
        <v>624</v>
      </c>
      <c r="D124" s="296" t="s">
        <v>17</v>
      </c>
      <c r="E124" s="296" t="s">
        <v>62</v>
      </c>
      <c r="F124" s="296" t="s">
        <v>47</v>
      </c>
      <c r="G124" s="296" t="s">
        <v>962</v>
      </c>
      <c r="H124" s="296" t="s">
        <v>44</v>
      </c>
      <c r="I124" s="296" t="s">
        <v>625</v>
      </c>
      <c r="J124" s="297">
        <v>24</v>
      </c>
      <c r="K124" s="298">
        <v>5</v>
      </c>
      <c r="L124" s="299">
        <v>44424</v>
      </c>
      <c r="M124" s="296" t="s">
        <v>1222</v>
      </c>
      <c r="N124" s="296" t="s">
        <v>211</v>
      </c>
    </row>
    <row r="125" spans="1:14" ht="28.5" x14ac:dyDescent="0.25">
      <c r="A125" s="295">
        <f t="shared" si="1"/>
        <v>119</v>
      </c>
      <c r="B125" s="296">
        <v>1866</v>
      </c>
      <c r="C125" s="296" t="s">
        <v>1599</v>
      </c>
      <c r="D125" s="296" t="s">
        <v>17</v>
      </c>
      <c r="E125" s="296" t="s">
        <v>62</v>
      </c>
      <c r="F125" s="296" t="s">
        <v>47</v>
      </c>
      <c r="G125" s="296" t="s">
        <v>963</v>
      </c>
      <c r="H125" s="296" t="s">
        <v>44</v>
      </c>
      <c r="I125" s="296" t="s">
        <v>1600</v>
      </c>
      <c r="J125" s="297">
        <v>18</v>
      </c>
      <c r="K125" s="298">
        <v>5</v>
      </c>
      <c r="L125" s="299">
        <v>44424</v>
      </c>
      <c r="M125" s="296" t="s">
        <v>49</v>
      </c>
      <c r="N125" s="296" t="s">
        <v>2334</v>
      </c>
    </row>
    <row r="126" spans="1:14" ht="28.5" x14ac:dyDescent="0.25">
      <c r="A126" s="295">
        <f t="shared" si="1"/>
        <v>120</v>
      </c>
      <c r="B126" s="296">
        <v>1619</v>
      </c>
      <c r="C126" s="296" t="s">
        <v>116</v>
      </c>
      <c r="D126" s="296" t="s">
        <v>3</v>
      </c>
      <c r="E126" s="296" t="s">
        <v>116</v>
      </c>
      <c r="F126" s="296" t="s">
        <v>47</v>
      </c>
      <c r="G126" s="296" t="s">
        <v>961</v>
      </c>
      <c r="H126" s="296" t="s">
        <v>826</v>
      </c>
      <c r="I126" s="296" t="s">
        <v>909</v>
      </c>
      <c r="J126" s="297">
        <v>10</v>
      </c>
      <c r="K126" s="298">
        <v>5</v>
      </c>
      <c r="L126" s="299">
        <v>44424</v>
      </c>
      <c r="M126" s="296" t="s">
        <v>1222</v>
      </c>
      <c r="N126" s="296" t="s">
        <v>211</v>
      </c>
    </row>
    <row r="127" spans="1:14" ht="14.25" x14ac:dyDescent="0.25">
      <c r="A127" s="295">
        <f t="shared" si="1"/>
        <v>121</v>
      </c>
      <c r="B127" s="296">
        <v>1807</v>
      </c>
      <c r="C127" s="296" t="s">
        <v>1733</v>
      </c>
      <c r="D127" s="296" t="s">
        <v>17</v>
      </c>
      <c r="E127" s="296" t="s">
        <v>1503</v>
      </c>
      <c r="F127" s="296" t="s">
        <v>47</v>
      </c>
      <c r="G127" s="296" t="s">
        <v>961</v>
      </c>
      <c r="H127" s="296" t="s">
        <v>826</v>
      </c>
      <c r="I127" s="296" t="s">
        <v>1734</v>
      </c>
      <c r="J127" s="297">
        <v>10</v>
      </c>
      <c r="K127" s="298">
        <v>30</v>
      </c>
      <c r="L127" s="299">
        <v>44424</v>
      </c>
      <c r="M127" s="296" t="s">
        <v>49</v>
      </c>
      <c r="N127" s="296" t="s">
        <v>2334</v>
      </c>
    </row>
    <row r="128" spans="1:14" ht="14.25" x14ac:dyDescent="0.25">
      <c r="A128" s="295">
        <f t="shared" si="1"/>
        <v>122</v>
      </c>
      <c r="B128" s="296">
        <v>1809</v>
      </c>
      <c r="C128" s="296" t="s">
        <v>1735</v>
      </c>
      <c r="D128" s="296" t="s">
        <v>17</v>
      </c>
      <c r="E128" s="296" t="s">
        <v>1503</v>
      </c>
      <c r="F128" s="296" t="s">
        <v>47</v>
      </c>
      <c r="G128" s="296" t="s">
        <v>961</v>
      </c>
      <c r="H128" s="296" t="s">
        <v>826</v>
      </c>
      <c r="I128" s="296" t="s">
        <v>1736</v>
      </c>
      <c r="J128" s="297">
        <v>10</v>
      </c>
      <c r="K128" s="298">
        <v>15</v>
      </c>
      <c r="L128" s="299">
        <v>44424</v>
      </c>
      <c r="M128" s="296" t="s">
        <v>49</v>
      </c>
      <c r="N128" s="296" t="s">
        <v>2334</v>
      </c>
    </row>
    <row r="129" spans="1:14" ht="14.25" x14ac:dyDescent="0.25">
      <c r="A129" s="295">
        <f t="shared" si="1"/>
        <v>123</v>
      </c>
      <c r="B129" s="296">
        <v>1839</v>
      </c>
      <c r="C129" s="296" t="s">
        <v>1749</v>
      </c>
      <c r="D129" s="296" t="s">
        <v>17</v>
      </c>
      <c r="E129" s="296" t="s">
        <v>59</v>
      </c>
      <c r="F129" s="296" t="s">
        <v>47</v>
      </c>
      <c r="G129" s="296" t="s">
        <v>961</v>
      </c>
      <c r="H129" s="296" t="s">
        <v>826</v>
      </c>
      <c r="I129" s="296" t="s">
        <v>1750</v>
      </c>
      <c r="J129" s="297">
        <v>10</v>
      </c>
      <c r="K129" s="298">
        <v>15</v>
      </c>
      <c r="L129" s="299">
        <v>44424</v>
      </c>
      <c r="M129" s="296" t="s">
        <v>49</v>
      </c>
      <c r="N129" s="296" t="s">
        <v>2334</v>
      </c>
    </row>
    <row r="130" spans="1:14" ht="14.25" x14ac:dyDescent="0.25">
      <c r="A130" s="295">
        <f t="shared" si="1"/>
        <v>124</v>
      </c>
      <c r="B130" s="296">
        <v>1840</v>
      </c>
      <c r="C130" s="296" t="s">
        <v>1751</v>
      </c>
      <c r="D130" s="296" t="s">
        <v>17</v>
      </c>
      <c r="E130" s="296" t="s">
        <v>59</v>
      </c>
      <c r="F130" s="296" t="s">
        <v>47</v>
      </c>
      <c r="G130" s="296" t="s">
        <v>961</v>
      </c>
      <c r="H130" s="296" t="s">
        <v>826</v>
      </c>
      <c r="I130" s="296" t="s">
        <v>1752</v>
      </c>
      <c r="J130" s="297">
        <v>10</v>
      </c>
      <c r="K130" s="298">
        <v>5</v>
      </c>
      <c r="L130" s="299">
        <v>44424</v>
      </c>
      <c r="M130" s="296" t="s">
        <v>49</v>
      </c>
      <c r="N130" s="296" t="s">
        <v>2334</v>
      </c>
    </row>
    <row r="131" spans="1:14" ht="14.25" x14ac:dyDescent="0.25">
      <c r="A131" s="295">
        <f t="shared" si="1"/>
        <v>125</v>
      </c>
      <c r="B131" s="296">
        <v>1885</v>
      </c>
      <c r="C131" s="296" t="s">
        <v>1795</v>
      </c>
      <c r="D131" s="296" t="s">
        <v>17</v>
      </c>
      <c r="E131" s="296" t="s">
        <v>62</v>
      </c>
      <c r="F131" s="296" t="s">
        <v>47</v>
      </c>
      <c r="G131" s="296" t="s">
        <v>961</v>
      </c>
      <c r="H131" s="296" t="s">
        <v>826</v>
      </c>
      <c r="I131" s="296" t="s">
        <v>1796</v>
      </c>
      <c r="J131" s="297">
        <v>10</v>
      </c>
      <c r="K131" s="298">
        <v>40</v>
      </c>
      <c r="L131" s="299">
        <v>44424</v>
      </c>
      <c r="M131" s="296" t="s">
        <v>49</v>
      </c>
      <c r="N131" s="296" t="s">
        <v>2334</v>
      </c>
    </row>
    <row r="132" spans="1:14" ht="14.25" x14ac:dyDescent="0.25">
      <c r="A132" s="295">
        <f t="shared" si="1"/>
        <v>126</v>
      </c>
      <c r="B132" s="296">
        <v>1117</v>
      </c>
      <c r="C132" s="296" t="s">
        <v>486</v>
      </c>
      <c r="D132" s="296" t="s">
        <v>6</v>
      </c>
      <c r="E132" s="296" t="s">
        <v>66</v>
      </c>
      <c r="F132" s="296" t="s">
        <v>47</v>
      </c>
      <c r="G132" s="296" t="s">
        <v>962</v>
      </c>
      <c r="H132" s="296" t="s">
        <v>44</v>
      </c>
      <c r="I132" s="296" t="s">
        <v>487</v>
      </c>
      <c r="J132" s="297">
        <v>20</v>
      </c>
      <c r="K132" s="298">
        <v>2</v>
      </c>
      <c r="L132" s="299">
        <v>44425</v>
      </c>
      <c r="M132" s="296" t="s">
        <v>49</v>
      </c>
      <c r="N132" s="296" t="s">
        <v>2334</v>
      </c>
    </row>
    <row r="133" spans="1:14" ht="28.5" x14ac:dyDescent="0.25">
      <c r="A133" s="295">
        <f t="shared" si="1"/>
        <v>127</v>
      </c>
      <c r="B133" s="296">
        <v>1491</v>
      </c>
      <c r="C133" s="296" t="s">
        <v>1667</v>
      </c>
      <c r="D133" s="296" t="s">
        <v>1211</v>
      </c>
      <c r="E133" s="296" t="s">
        <v>1255</v>
      </c>
      <c r="F133" s="296" t="s">
        <v>47</v>
      </c>
      <c r="G133" s="296" t="s">
        <v>961</v>
      </c>
      <c r="H133" s="296" t="s">
        <v>826</v>
      </c>
      <c r="I133" s="296" t="s">
        <v>1668</v>
      </c>
      <c r="J133" s="297">
        <v>10</v>
      </c>
      <c r="K133" s="298">
        <v>1</v>
      </c>
      <c r="L133" s="299">
        <v>44425</v>
      </c>
      <c r="M133" s="296" t="s">
        <v>1222</v>
      </c>
      <c r="N133" s="296" t="s">
        <v>211</v>
      </c>
    </row>
    <row r="134" spans="1:14" ht="42.75" x14ac:dyDescent="0.25">
      <c r="A134" s="295">
        <f t="shared" si="1"/>
        <v>128</v>
      </c>
      <c r="B134" s="296">
        <v>1894</v>
      </c>
      <c r="C134" s="296" t="s">
        <v>437</v>
      </c>
      <c r="D134" s="296" t="s">
        <v>17</v>
      </c>
      <c r="E134" s="296" t="s">
        <v>59</v>
      </c>
      <c r="F134" s="296" t="s">
        <v>43</v>
      </c>
      <c r="G134" s="296" t="s">
        <v>960</v>
      </c>
      <c r="H134" s="296" t="s">
        <v>44</v>
      </c>
      <c r="I134" s="296" t="s">
        <v>438</v>
      </c>
      <c r="J134" s="297">
        <v>7</v>
      </c>
      <c r="K134" s="298">
        <v>16</v>
      </c>
      <c r="L134" s="299">
        <v>44426</v>
      </c>
      <c r="M134" s="296" t="s">
        <v>49</v>
      </c>
      <c r="N134" s="296" t="s">
        <v>2334</v>
      </c>
    </row>
    <row r="135" spans="1:14" ht="14.25" x14ac:dyDescent="0.25">
      <c r="A135" s="295">
        <f t="shared" si="1"/>
        <v>129</v>
      </c>
      <c r="B135" s="296">
        <v>1787</v>
      </c>
      <c r="C135" s="296" t="s">
        <v>1721</v>
      </c>
      <c r="D135" s="296" t="s">
        <v>17</v>
      </c>
      <c r="E135" s="296" t="s">
        <v>1494</v>
      </c>
      <c r="F135" s="296" t="s">
        <v>47</v>
      </c>
      <c r="G135" s="296" t="s">
        <v>961</v>
      </c>
      <c r="H135" s="296" t="s">
        <v>826</v>
      </c>
      <c r="I135" s="296" t="s">
        <v>1722</v>
      </c>
      <c r="J135" s="297">
        <v>10</v>
      </c>
      <c r="K135" s="298">
        <v>3</v>
      </c>
      <c r="L135" s="299">
        <v>44426</v>
      </c>
      <c r="M135" s="296" t="s">
        <v>49</v>
      </c>
      <c r="N135" s="296" t="s">
        <v>2334</v>
      </c>
    </row>
    <row r="136" spans="1:14" ht="28.5" x14ac:dyDescent="0.25">
      <c r="A136" s="295">
        <f t="shared" si="1"/>
        <v>130</v>
      </c>
      <c r="B136" s="296">
        <v>1559</v>
      </c>
      <c r="C136" s="296" t="s">
        <v>699</v>
      </c>
      <c r="D136" s="296" t="s">
        <v>6</v>
      </c>
      <c r="E136" s="296" t="s">
        <v>66</v>
      </c>
      <c r="F136" s="296" t="s">
        <v>47</v>
      </c>
      <c r="G136" s="296" t="s">
        <v>963</v>
      </c>
      <c r="H136" s="296" t="s">
        <v>44</v>
      </c>
      <c r="I136" s="296" t="s">
        <v>700</v>
      </c>
      <c r="J136" s="297">
        <v>21</v>
      </c>
      <c r="K136" s="298">
        <v>1</v>
      </c>
      <c r="L136" s="299">
        <v>44427</v>
      </c>
      <c r="M136" s="296" t="s">
        <v>1222</v>
      </c>
      <c r="N136" s="296" t="s">
        <v>96</v>
      </c>
    </row>
    <row r="137" spans="1:14" ht="28.5" x14ac:dyDescent="0.25">
      <c r="A137" s="295">
        <f t="shared" ref="A137:A168" si="2">A136+1</f>
        <v>131</v>
      </c>
      <c r="B137" s="296">
        <v>1565</v>
      </c>
      <c r="C137" s="296" t="s">
        <v>707</v>
      </c>
      <c r="D137" s="296" t="s">
        <v>6</v>
      </c>
      <c r="E137" s="296" t="s">
        <v>52</v>
      </c>
      <c r="F137" s="296" t="s">
        <v>47</v>
      </c>
      <c r="G137" s="296" t="s">
        <v>963</v>
      </c>
      <c r="H137" s="296" t="s">
        <v>44</v>
      </c>
      <c r="I137" s="296" t="s">
        <v>708</v>
      </c>
      <c r="J137" s="297">
        <v>7</v>
      </c>
      <c r="K137" s="298">
        <v>1</v>
      </c>
      <c r="L137" s="299">
        <v>44427</v>
      </c>
      <c r="M137" s="296" t="s">
        <v>1222</v>
      </c>
      <c r="N137" s="296" t="s">
        <v>96</v>
      </c>
    </row>
    <row r="138" spans="1:14" ht="28.5" x14ac:dyDescent="0.25">
      <c r="A138" s="295">
        <f t="shared" si="2"/>
        <v>132</v>
      </c>
      <c r="B138" s="296">
        <v>1931</v>
      </c>
      <c r="C138" s="296" t="s">
        <v>1914</v>
      </c>
      <c r="D138" s="296" t="s">
        <v>6</v>
      </c>
      <c r="E138" s="296" t="s">
        <v>6</v>
      </c>
      <c r="F138" s="296" t="s">
        <v>47</v>
      </c>
      <c r="G138" s="296" t="s">
        <v>963</v>
      </c>
      <c r="H138" s="296" t="s">
        <v>63</v>
      </c>
      <c r="I138" s="296" t="s">
        <v>717</v>
      </c>
      <c r="J138" s="297">
        <v>0</v>
      </c>
      <c r="K138" s="298">
        <v>1</v>
      </c>
      <c r="L138" s="299">
        <v>44427</v>
      </c>
      <c r="M138" s="296" t="s">
        <v>1222</v>
      </c>
      <c r="N138" s="296" t="s">
        <v>96</v>
      </c>
    </row>
    <row r="139" spans="1:14" ht="14.25" x14ac:dyDescent="0.25">
      <c r="A139" s="295">
        <f t="shared" si="2"/>
        <v>133</v>
      </c>
      <c r="B139" s="296">
        <v>1939</v>
      </c>
      <c r="C139" s="296" t="s">
        <v>2040</v>
      </c>
      <c r="D139" s="296" t="s">
        <v>18</v>
      </c>
      <c r="E139" s="296" t="s">
        <v>18</v>
      </c>
      <c r="F139" s="296" t="s">
        <v>47</v>
      </c>
      <c r="G139" s="296" t="s">
        <v>962</v>
      </c>
      <c r="H139" s="296" t="s">
        <v>63</v>
      </c>
      <c r="I139" s="296" t="s">
        <v>336</v>
      </c>
      <c r="J139" s="297">
        <v>0</v>
      </c>
      <c r="K139" s="298">
        <v>2</v>
      </c>
      <c r="L139" s="299">
        <v>44428</v>
      </c>
      <c r="M139" s="296" t="s">
        <v>49</v>
      </c>
      <c r="N139" s="296" t="s">
        <v>2334</v>
      </c>
    </row>
    <row r="140" spans="1:14" ht="28.5" x14ac:dyDescent="0.25">
      <c r="A140" s="295">
        <f t="shared" si="2"/>
        <v>134</v>
      </c>
      <c r="B140" s="296">
        <v>1948</v>
      </c>
      <c r="C140" s="296" t="s">
        <v>2073</v>
      </c>
      <c r="D140" s="296" t="s">
        <v>16</v>
      </c>
      <c r="E140" s="296" t="s">
        <v>55</v>
      </c>
      <c r="F140" s="296" t="s">
        <v>47</v>
      </c>
      <c r="G140" s="296" t="s">
        <v>963</v>
      </c>
      <c r="H140" s="296" t="s">
        <v>44</v>
      </c>
      <c r="I140" s="296" t="s">
        <v>2074</v>
      </c>
      <c r="J140" s="297">
        <v>0</v>
      </c>
      <c r="K140" s="298">
        <v>5</v>
      </c>
      <c r="L140" s="299">
        <v>44428</v>
      </c>
      <c r="M140" s="296" t="s">
        <v>1222</v>
      </c>
      <c r="N140" s="296" t="s">
        <v>211</v>
      </c>
    </row>
    <row r="141" spans="1:14" ht="14.25" x14ac:dyDescent="0.25">
      <c r="A141" s="295">
        <f t="shared" si="2"/>
        <v>135</v>
      </c>
      <c r="B141" s="296">
        <v>1489</v>
      </c>
      <c r="C141" s="296" t="s">
        <v>1260</v>
      </c>
      <c r="D141" s="296" t="s">
        <v>1211</v>
      </c>
      <c r="E141" s="296" t="s">
        <v>1255</v>
      </c>
      <c r="F141" s="296" t="s">
        <v>47</v>
      </c>
      <c r="G141" s="296" t="s">
        <v>963</v>
      </c>
      <c r="H141" s="296" t="s">
        <v>44</v>
      </c>
      <c r="I141" s="296" t="s">
        <v>1261</v>
      </c>
      <c r="J141" s="297">
        <v>24</v>
      </c>
      <c r="K141" s="298">
        <v>19</v>
      </c>
      <c r="L141" s="299">
        <v>44428</v>
      </c>
      <c r="M141" s="296" t="s">
        <v>49</v>
      </c>
      <c r="N141" s="296" t="s">
        <v>2334</v>
      </c>
    </row>
    <row r="142" spans="1:14" ht="28.5" x14ac:dyDescent="0.25">
      <c r="A142" s="295">
        <f t="shared" si="2"/>
        <v>136</v>
      </c>
      <c r="B142" s="296">
        <v>1528</v>
      </c>
      <c r="C142" s="296" t="s">
        <v>1296</v>
      </c>
      <c r="D142" s="296" t="s">
        <v>944</v>
      </c>
      <c r="E142" s="296" t="s">
        <v>1294</v>
      </c>
      <c r="F142" s="296" t="s">
        <v>47</v>
      </c>
      <c r="G142" s="296" t="s">
        <v>963</v>
      </c>
      <c r="H142" s="296" t="s">
        <v>168</v>
      </c>
      <c r="I142" s="296" t="s">
        <v>1297</v>
      </c>
      <c r="J142" s="297">
        <v>0</v>
      </c>
      <c r="K142" s="298">
        <v>1</v>
      </c>
      <c r="L142" s="299">
        <v>44428</v>
      </c>
      <c r="M142" s="296" t="s">
        <v>49</v>
      </c>
      <c r="N142" s="296" t="s">
        <v>2334</v>
      </c>
    </row>
    <row r="143" spans="1:14" ht="28.5" x14ac:dyDescent="0.25">
      <c r="A143" s="295">
        <f t="shared" si="2"/>
        <v>137</v>
      </c>
      <c r="B143" s="296">
        <v>1558</v>
      </c>
      <c r="C143" s="296" t="s">
        <v>697</v>
      </c>
      <c r="D143" s="296" t="s">
        <v>6</v>
      </c>
      <c r="E143" s="296" t="s">
        <v>66</v>
      </c>
      <c r="F143" s="296" t="s">
        <v>47</v>
      </c>
      <c r="G143" s="296" t="s">
        <v>963</v>
      </c>
      <c r="H143" s="296" t="s">
        <v>44</v>
      </c>
      <c r="I143" s="296" t="s">
        <v>698</v>
      </c>
      <c r="J143" s="297">
        <v>14</v>
      </c>
      <c r="K143" s="298">
        <v>1</v>
      </c>
      <c r="L143" s="299">
        <v>44428</v>
      </c>
      <c r="M143" s="296" t="s">
        <v>1222</v>
      </c>
      <c r="N143" s="296" t="s">
        <v>211</v>
      </c>
    </row>
    <row r="144" spans="1:14" ht="14.25" x14ac:dyDescent="0.25">
      <c r="A144" s="295">
        <f t="shared" si="2"/>
        <v>138</v>
      </c>
      <c r="B144" s="296">
        <v>1574</v>
      </c>
      <c r="C144" s="296" t="s">
        <v>512</v>
      </c>
      <c r="D144" s="296" t="s">
        <v>6</v>
      </c>
      <c r="E144" s="296" t="s">
        <v>6</v>
      </c>
      <c r="F144" s="296" t="s">
        <v>47</v>
      </c>
      <c r="G144" s="296" t="s">
        <v>963</v>
      </c>
      <c r="H144" s="296" t="s">
        <v>44</v>
      </c>
      <c r="I144" s="296" t="s">
        <v>513</v>
      </c>
      <c r="J144" s="297">
        <v>18</v>
      </c>
      <c r="K144" s="298">
        <v>9</v>
      </c>
      <c r="L144" s="299">
        <v>44428</v>
      </c>
      <c r="M144" s="296" t="s">
        <v>49</v>
      </c>
      <c r="N144" s="296" t="s">
        <v>2334</v>
      </c>
    </row>
    <row r="145" spans="1:14" ht="28.5" x14ac:dyDescent="0.25">
      <c r="A145" s="295">
        <f t="shared" si="2"/>
        <v>139</v>
      </c>
      <c r="B145" s="296">
        <v>1629</v>
      </c>
      <c r="C145" s="296" t="s">
        <v>545</v>
      </c>
      <c r="D145" s="296" t="s">
        <v>19</v>
      </c>
      <c r="E145" s="296" t="s">
        <v>19</v>
      </c>
      <c r="F145" s="296" t="s">
        <v>47</v>
      </c>
      <c r="G145" s="296" t="s">
        <v>963</v>
      </c>
      <c r="H145" s="296" t="s">
        <v>44</v>
      </c>
      <c r="I145" s="296" t="s">
        <v>546</v>
      </c>
      <c r="J145" s="297">
        <v>27</v>
      </c>
      <c r="K145" s="298">
        <v>14</v>
      </c>
      <c r="L145" s="299">
        <v>44428</v>
      </c>
      <c r="M145" s="296" t="s">
        <v>49</v>
      </c>
      <c r="N145" s="296" t="s">
        <v>2334</v>
      </c>
    </row>
    <row r="146" spans="1:14" ht="14.25" x14ac:dyDescent="0.25">
      <c r="A146" s="295">
        <f t="shared" si="2"/>
        <v>140</v>
      </c>
      <c r="B146" s="296">
        <v>1630</v>
      </c>
      <c r="C146" s="296" t="s">
        <v>547</v>
      </c>
      <c r="D146" s="296" t="s">
        <v>19</v>
      </c>
      <c r="E146" s="296" t="s">
        <v>19</v>
      </c>
      <c r="F146" s="296" t="s">
        <v>47</v>
      </c>
      <c r="G146" s="296" t="s">
        <v>963</v>
      </c>
      <c r="H146" s="296" t="s">
        <v>44</v>
      </c>
      <c r="I146" s="296" t="s">
        <v>548</v>
      </c>
      <c r="J146" s="297">
        <v>27</v>
      </c>
      <c r="K146" s="298">
        <v>15</v>
      </c>
      <c r="L146" s="299">
        <v>44428</v>
      </c>
      <c r="M146" s="296" t="s">
        <v>49</v>
      </c>
      <c r="N146" s="296" t="s">
        <v>2334</v>
      </c>
    </row>
    <row r="147" spans="1:14" ht="28.5" x14ac:dyDescent="0.25">
      <c r="A147" s="295">
        <f t="shared" si="2"/>
        <v>141</v>
      </c>
      <c r="B147" s="296">
        <v>1011</v>
      </c>
      <c r="C147" s="296" t="s">
        <v>889</v>
      </c>
      <c r="D147" s="296" t="s">
        <v>17</v>
      </c>
      <c r="E147" s="296" t="s">
        <v>59</v>
      </c>
      <c r="F147" s="296" t="s">
        <v>47</v>
      </c>
      <c r="G147" s="296" t="s">
        <v>960</v>
      </c>
      <c r="H147" s="296" t="s">
        <v>826</v>
      </c>
      <c r="I147" s="296" t="s">
        <v>890</v>
      </c>
      <c r="J147" s="297">
        <v>10</v>
      </c>
      <c r="K147" s="298">
        <v>5</v>
      </c>
      <c r="L147" s="299">
        <v>44428</v>
      </c>
      <c r="M147" s="296" t="s">
        <v>1222</v>
      </c>
      <c r="N147" s="296" t="s">
        <v>114</v>
      </c>
    </row>
    <row r="148" spans="1:14" ht="14.25" x14ac:dyDescent="0.25">
      <c r="A148" s="295">
        <f t="shared" si="2"/>
        <v>142</v>
      </c>
      <c r="B148" s="296">
        <v>1872</v>
      </c>
      <c r="C148" s="296" t="s">
        <v>1780</v>
      </c>
      <c r="D148" s="296" t="s">
        <v>17</v>
      </c>
      <c r="E148" s="296" t="s">
        <v>62</v>
      </c>
      <c r="F148" s="296" t="s">
        <v>47</v>
      </c>
      <c r="G148" s="296" t="s">
        <v>961</v>
      </c>
      <c r="H148" s="296" t="s">
        <v>826</v>
      </c>
      <c r="I148" s="296" t="s">
        <v>1781</v>
      </c>
      <c r="J148" s="297">
        <v>10</v>
      </c>
      <c r="K148" s="298">
        <v>5</v>
      </c>
      <c r="L148" s="299">
        <v>44428</v>
      </c>
      <c r="M148" s="296" t="s">
        <v>49</v>
      </c>
      <c r="N148" s="296" t="s">
        <v>2334</v>
      </c>
    </row>
    <row r="149" spans="1:14" ht="14.25" x14ac:dyDescent="0.25">
      <c r="A149" s="295">
        <f t="shared" si="2"/>
        <v>143</v>
      </c>
      <c r="B149" s="296">
        <v>1570</v>
      </c>
      <c r="C149" s="296" t="s">
        <v>712</v>
      </c>
      <c r="D149" s="296" t="s">
        <v>6</v>
      </c>
      <c r="E149" s="296" t="s">
        <v>6</v>
      </c>
      <c r="F149" s="296" t="s">
        <v>47</v>
      </c>
      <c r="G149" s="296" t="s">
        <v>963</v>
      </c>
      <c r="H149" s="296" t="s">
        <v>44</v>
      </c>
      <c r="I149" s="296" t="s">
        <v>713</v>
      </c>
      <c r="J149" s="297">
        <v>9</v>
      </c>
      <c r="K149" s="298">
        <v>8</v>
      </c>
      <c r="L149" s="299">
        <v>44431</v>
      </c>
      <c r="M149" s="296" t="s">
        <v>49</v>
      </c>
      <c r="N149" s="296" t="s">
        <v>2334</v>
      </c>
    </row>
    <row r="150" spans="1:14" ht="28.5" x14ac:dyDescent="0.25">
      <c r="A150" s="295">
        <f t="shared" si="2"/>
        <v>144</v>
      </c>
      <c r="B150" s="296">
        <v>1573</v>
      </c>
      <c r="C150" s="296" t="s">
        <v>716</v>
      </c>
      <c r="D150" s="296" t="s">
        <v>6</v>
      </c>
      <c r="E150" s="296" t="s">
        <v>6</v>
      </c>
      <c r="F150" s="296" t="s">
        <v>47</v>
      </c>
      <c r="G150" s="296" t="s">
        <v>963</v>
      </c>
      <c r="H150" s="296" t="s">
        <v>44</v>
      </c>
      <c r="I150" s="296" t="s">
        <v>711</v>
      </c>
      <c r="J150" s="297">
        <v>10</v>
      </c>
      <c r="K150" s="298">
        <v>6</v>
      </c>
      <c r="L150" s="299">
        <v>44431</v>
      </c>
      <c r="M150" s="296" t="s">
        <v>49</v>
      </c>
      <c r="N150" s="296" t="s">
        <v>2334</v>
      </c>
    </row>
    <row r="151" spans="1:14" ht="42.75" x14ac:dyDescent="0.25">
      <c r="A151" s="295">
        <f t="shared" si="2"/>
        <v>145</v>
      </c>
      <c r="B151" s="296">
        <v>603</v>
      </c>
      <c r="C151" s="296" t="s">
        <v>2369</v>
      </c>
      <c r="D151" s="296" t="s">
        <v>1211</v>
      </c>
      <c r="E151" s="296" t="s">
        <v>1255</v>
      </c>
      <c r="F151" s="296" t="s">
        <v>43</v>
      </c>
      <c r="G151" s="296" t="s">
        <v>961</v>
      </c>
      <c r="H151" s="296" t="s">
        <v>44</v>
      </c>
      <c r="I151" s="296" t="s">
        <v>308</v>
      </c>
      <c r="J151" s="297">
        <v>1</v>
      </c>
      <c r="K151" s="298">
        <v>1</v>
      </c>
      <c r="L151" s="299">
        <v>44433</v>
      </c>
      <c r="M151" s="296" t="s">
        <v>1222</v>
      </c>
      <c r="N151" s="296" t="s">
        <v>211</v>
      </c>
    </row>
    <row r="152" spans="1:14" ht="14.25" x14ac:dyDescent="0.25">
      <c r="A152" s="295">
        <f t="shared" si="2"/>
        <v>146</v>
      </c>
      <c r="B152" s="296">
        <v>1709</v>
      </c>
      <c r="C152" s="296" t="s">
        <v>872</v>
      </c>
      <c r="D152" s="296" t="s">
        <v>9</v>
      </c>
      <c r="E152" s="296" t="s">
        <v>528</v>
      </c>
      <c r="F152" s="296" t="s">
        <v>47</v>
      </c>
      <c r="G152" s="296" t="s">
        <v>961</v>
      </c>
      <c r="H152" s="296" t="s">
        <v>826</v>
      </c>
      <c r="I152" s="296" t="s">
        <v>873</v>
      </c>
      <c r="J152" s="297">
        <v>10</v>
      </c>
      <c r="K152" s="298">
        <v>19</v>
      </c>
      <c r="L152" s="299">
        <v>44433</v>
      </c>
      <c r="M152" s="296" t="s">
        <v>49</v>
      </c>
      <c r="N152" s="296" t="s">
        <v>2334</v>
      </c>
    </row>
    <row r="153" spans="1:14" ht="42.75" x14ac:dyDescent="0.25">
      <c r="A153" s="295">
        <f t="shared" si="2"/>
        <v>147</v>
      </c>
      <c r="B153" s="296">
        <v>1908</v>
      </c>
      <c r="C153" s="296" t="s">
        <v>680</v>
      </c>
      <c r="D153" s="296" t="s">
        <v>11</v>
      </c>
      <c r="E153" s="296" t="s">
        <v>681</v>
      </c>
      <c r="F153" s="296" t="s">
        <v>43</v>
      </c>
      <c r="G153" s="296" t="s">
        <v>963</v>
      </c>
      <c r="H153" s="296" t="s">
        <v>48</v>
      </c>
      <c r="I153" s="296" t="s">
        <v>958</v>
      </c>
      <c r="J153" s="297">
        <v>4</v>
      </c>
      <c r="K153" s="298">
        <v>1</v>
      </c>
      <c r="L153" s="299">
        <v>44438</v>
      </c>
      <c r="M153" s="296" t="s">
        <v>1222</v>
      </c>
      <c r="N153" s="296" t="s">
        <v>2337</v>
      </c>
    </row>
    <row r="154" spans="1:14" ht="28.5" x14ac:dyDescent="0.25">
      <c r="A154" s="295">
        <f t="shared" si="2"/>
        <v>148</v>
      </c>
      <c r="B154" s="296">
        <v>1940</v>
      </c>
      <c r="C154" s="296" t="s">
        <v>2041</v>
      </c>
      <c r="D154" s="296" t="s">
        <v>18</v>
      </c>
      <c r="E154" s="296" t="s">
        <v>18</v>
      </c>
      <c r="F154" s="296" t="s">
        <v>47</v>
      </c>
      <c r="G154" s="296" t="s">
        <v>962</v>
      </c>
      <c r="H154" s="296" t="s">
        <v>735</v>
      </c>
      <c r="I154" s="296" t="s">
        <v>336</v>
      </c>
      <c r="J154" s="297">
        <v>0</v>
      </c>
      <c r="K154" s="298">
        <v>4</v>
      </c>
      <c r="L154" s="299">
        <v>44438</v>
      </c>
      <c r="M154" s="296" t="s">
        <v>1222</v>
      </c>
      <c r="N154" s="296" t="s">
        <v>1903</v>
      </c>
    </row>
    <row r="155" spans="1:14" ht="14.25" x14ac:dyDescent="0.25">
      <c r="A155" s="295">
        <f t="shared" si="2"/>
        <v>149</v>
      </c>
      <c r="B155" s="296">
        <v>1513</v>
      </c>
      <c r="C155" s="296" t="s">
        <v>590</v>
      </c>
      <c r="D155" s="296" t="s">
        <v>5</v>
      </c>
      <c r="E155" s="296" t="s">
        <v>65</v>
      </c>
      <c r="F155" s="296" t="s">
        <v>47</v>
      </c>
      <c r="G155" s="296" t="s">
        <v>963</v>
      </c>
      <c r="H155" s="296" t="s">
        <v>48</v>
      </c>
      <c r="I155" s="296" t="s">
        <v>591</v>
      </c>
      <c r="J155" s="297">
        <v>12</v>
      </c>
      <c r="K155" s="298">
        <v>1</v>
      </c>
      <c r="L155" s="299">
        <v>44438</v>
      </c>
      <c r="M155" s="296" t="s">
        <v>49</v>
      </c>
      <c r="N155" s="296" t="s">
        <v>2334</v>
      </c>
    </row>
    <row r="156" spans="1:14" ht="28.5" x14ac:dyDescent="0.25">
      <c r="A156" s="295">
        <f t="shared" si="2"/>
        <v>150</v>
      </c>
      <c r="B156" s="296">
        <v>1191</v>
      </c>
      <c r="C156" s="296" t="s">
        <v>519</v>
      </c>
      <c r="D156" s="296" t="s">
        <v>8</v>
      </c>
      <c r="E156" s="296" t="s">
        <v>8</v>
      </c>
      <c r="F156" s="296" t="s">
        <v>47</v>
      </c>
      <c r="G156" s="296" t="s">
        <v>962</v>
      </c>
      <c r="H156" s="296" t="s">
        <v>44</v>
      </c>
      <c r="I156" s="296" t="s">
        <v>520</v>
      </c>
      <c r="J156" s="297">
        <v>12</v>
      </c>
      <c r="K156" s="298">
        <v>1</v>
      </c>
      <c r="L156" s="299">
        <v>44438</v>
      </c>
      <c r="M156" s="296" t="s">
        <v>1222</v>
      </c>
      <c r="N156" s="296" t="s">
        <v>96</v>
      </c>
    </row>
    <row r="157" spans="1:14" ht="28.5" x14ac:dyDescent="0.25">
      <c r="A157" s="295">
        <f t="shared" si="2"/>
        <v>151</v>
      </c>
      <c r="B157" s="296">
        <v>1226</v>
      </c>
      <c r="C157" s="296" t="s">
        <v>655</v>
      </c>
      <c r="D157" s="296" t="s">
        <v>26</v>
      </c>
      <c r="E157" s="296" t="s">
        <v>26</v>
      </c>
      <c r="F157" s="296" t="s">
        <v>47</v>
      </c>
      <c r="G157" s="296" t="s">
        <v>962</v>
      </c>
      <c r="H157" s="296" t="s">
        <v>48</v>
      </c>
      <c r="I157" s="296" t="s">
        <v>656</v>
      </c>
      <c r="J157" s="297">
        <v>6</v>
      </c>
      <c r="K157" s="298">
        <v>5</v>
      </c>
      <c r="L157" s="299">
        <v>44439</v>
      </c>
      <c r="M157" s="296" t="s">
        <v>1222</v>
      </c>
      <c r="N157" s="296" t="s">
        <v>1225</v>
      </c>
    </row>
    <row r="158" spans="1:14" ht="14.25" x14ac:dyDescent="0.25">
      <c r="A158" s="295">
        <f t="shared" si="2"/>
        <v>152</v>
      </c>
      <c r="B158" s="296">
        <v>1913</v>
      </c>
      <c r="C158" s="296" t="s">
        <v>1537</v>
      </c>
      <c r="D158" s="296" t="s">
        <v>17</v>
      </c>
      <c r="E158" s="296" t="s">
        <v>59</v>
      </c>
      <c r="F158" s="296" t="s">
        <v>47</v>
      </c>
      <c r="G158" s="296" t="s">
        <v>960</v>
      </c>
      <c r="H158" s="296" t="s">
        <v>44</v>
      </c>
      <c r="I158" s="296" t="s">
        <v>1538</v>
      </c>
      <c r="J158" s="297">
        <v>0</v>
      </c>
      <c r="K158" s="298">
        <v>15</v>
      </c>
      <c r="L158" s="299">
        <v>44545</v>
      </c>
      <c r="M158" s="296" t="s">
        <v>49</v>
      </c>
      <c r="N158" s="296" t="s">
        <v>2334</v>
      </c>
    </row>
    <row r="159" spans="1:14" ht="28.5" x14ac:dyDescent="0.25">
      <c r="A159" s="295">
        <f t="shared" si="2"/>
        <v>153</v>
      </c>
      <c r="B159" s="296">
        <v>1952</v>
      </c>
      <c r="C159" s="296" t="s">
        <v>2110</v>
      </c>
      <c r="D159" s="296" t="s">
        <v>17</v>
      </c>
      <c r="E159" s="296" t="s">
        <v>59</v>
      </c>
      <c r="F159" s="296" t="s">
        <v>47</v>
      </c>
      <c r="G159" s="296" t="s">
        <v>963</v>
      </c>
      <c r="H159" s="296" t="s">
        <v>48</v>
      </c>
      <c r="I159" s="296" t="s">
        <v>1588</v>
      </c>
      <c r="J159" s="297">
        <v>0</v>
      </c>
      <c r="K159" s="298">
        <v>5</v>
      </c>
      <c r="L159" s="299">
        <v>44545</v>
      </c>
      <c r="M159" s="296" t="s">
        <v>49</v>
      </c>
      <c r="N159" s="296" t="s">
        <v>2334</v>
      </c>
    </row>
    <row r="160" spans="1:14" ht="14.25" x14ac:dyDescent="0.25">
      <c r="A160" s="295">
        <f t="shared" si="2"/>
        <v>154</v>
      </c>
      <c r="B160" s="296">
        <v>1194</v>
      </c>
      <c r="C160" s="296" t="s">
        <v>2184</v>
      </c>
      <c r="D160" s="296" t="s">
        <v>8</v>
      </c>
      <c r="E160" s="296" t="s">
        <v>8</v>
      </c>
      <c r="F160" s="296" t="s">
        <v>47</v>
      </c>
      <c r="G160" s="296" t="s">
        <v>962</v>
      </c>
      <c r="H160" s="296" t="s">
        <v>48</v>
      </c>
      <c r="I160" s="296" t="s">
        <v>100</v>
      </c>
      <c r="J160" s="297">
        <v>13</v>
      </c>
      <c r="K160" s="298">
        <v>92</v>
      </c>
      <c r="L160" s="299">
        <v>44547</v>
      </c>
      <c r="M160" s="296" t="s">
        <v>49</v>
      </c>
      <c r="N160" s="296" t="s">
        <v>2334</v>
      </c>
    </row>
    <row r="161" spans="1:14" ht="14.25" x14ac:dyDescent="0.25">
      <c r="A161" s="295">
        <f t="shared" si="2"/>
        <v>155</v>
      </c>
      <c r="B161" s="296">
        <v>1121</v>
      </c>
      <c r="C161" s="296" t="s">
        <v>153</v>
      </c>
      <c r="D161" s="296" t="s">
        <v>6</v>
      </c>
      <c r="E161" s="296" t="s">
        <v>52</v>
      </c>
      <c r="F161" s="296" t="s">
        <v>47</v>
      </c>
      <c r="G161" s="296" t="s">
        <v>962</v>
      </c>
      <c r="H161" s="296" t="s">
        <v>48</v>
      </c>
      <c r="I161" s="296" t="s">
        <v>154</v>
      </c>
      <c r="J161" s="297">
        <v>14</v>
      </c>
      <c r="K161" s="298">
        <v>55</v>
      </c>
      <c r="L161" s="299">
        <v>44550</v>
      </c>
      <c r="M161" s="296" t="s">
        <v>49</v>
      </c>
      <c r="N161" s="296" t="s">
        <v>1224</v>
      </c>
    </row>
    <row r="162" spans="1:14" ht="14.25" x14ac:dyDescent="0.25">
      <c r="A162" s="295">
        <f t="shared" si="2"/>
        <v>156</v>
      </c>
      <c r="B162" s="296">
        <v>1615</v>
      </c>
      <c r="C162" s="296" t="s">
        <v>727</v>
      </c>
      <c r="D162" s="296" t="s">
        <v>3</v>
      </c>
      <c r="E162" s="296" t="s">
        <v>68</v>
      </c>
      <c r="F162" s="296" t="s">
        <v>47</v>
      </c>
      <c r="G162" s="296" t="s">
        <v>963</v>
      </c>
      <c r="H162" s="296" t="s">
        <v>44</v>
      </c>
      <c r="I162" s="296" t="s">
        <v>728</v>
      </c>
      <c r="J162" s="297">
        <v>12</v>
      </c>
      <c r="K162" s="298">
        <v>58</v>
      </c>
      <c r="L162" s="299">
        <v>44551</v>
      </c>
      <c r="M162" s="296" t="s">
        <v>49</v>
      </c>
      <c r="N162" s="296" t="s">
        <v>2334</v>
      </c>
    </row>
    <row r="163" spans="1:14" ht="14.25" x14ac:dyDescent="0.25">
      <c r="A163" s="295">
        <f t="shared" si="2"/>
        <v>157</v>
      </c>
      <c r="B163" s="296">
        <v>1122</v>
      </c>
      <c r="C163" s="296" t="s">
        <v>265</v>
      </c>
      <c r="D163" s="296" t="s">
        <v>6</v>
      </c>
      <c r="E163" s="296" t="s">
        <v>52</v>
      </c>
      <c r="F163" s="296" t="s">
        <v>47</v>
      </c>
      <c r="G163" s="296" t="s">
        <v>962</v>
      </c>
      <c r="H163" s="296" t="s">
        <v>48</v>
      </c>
      <c r="I163" s="296" t="s">
        <v>266</v>
      </c>
      <c r="J163" s="297">
        <v>8</v>
      </c>
      <c r="K163" s="298">
        <v>40</v>
      </c>
      <c r="L163" s="299">
        <v>44554</v>
      </c>
      <c r="M163" s="296" t="s">
        <v>49</v>
      </c>
      <c r="N163" s="296" t="s">
        <v>1224</v>
      </c>
    </row>
    <row r="164" spans="1:14" ht="14.25" x14ac:dyDescent="0.25">
      <c r="A164" s="295">
        <f t="shared" si="2"/>
        <v>158</v>
      </c>
      <c r="B164" s="296">
        <v>1711</v>
      </c>
      <c r="C164" s="296" t="s">
        <v>806</v>
      </c>
      <c r="D164" s="296" t="s">
        <v>9</v>
      </c>
      <c r="E164" s="296" t="s">
        <v>61</v>
      </c>
      <c r="F164" s="296" t="s">
        <v>47</v>
      </c>
      <c r="G164" s="296" t="s">
        <v>963</v>
      </c>
      <c r="H164" s="296" t="s">
        <v>44</v>
      </c>
      <c r="I164" s="296" t="s">
        <v>807</v>
      </c>
      <c r="J164" s="297">
        <v>18</v>
      </c>
      <c r="K164" s="298">
        <v>11</v>
      </c>
      <c r="L164" s="299">
        <v>44557</v>
      </c>
      <c r="M164" s="296" t="s">
        <v>49</v>
      </c>
      <c r="N164" s="296" t="s">
        <v>2334</v>
      </c>
    </row>
    <row r="165" spans="1:14" ht="28.5" x14ac:dyDescent="0.25">
      <c r="A165" s="295">
        <f t="shared" si="2"/>
        <v>159</v>
      </c>
      <c r="B165" s="296">
        <v>1566</v>
      </c>
      <c r="C165" s="296" t="s">
        <v>52</v>
      </c>
      <c r="D165" s="296" t="s">
        <v>6</v>
      </c>
      <c r="E165" s="296" t="s">
        <v>52</v>
      </c>
      <c r="F165" s="296" t="s">
        <v>47</v>
      </c>
      <c r="G165" s="296" t="s">
        <v>961</v>
      </c>
      <c r="H165" s="296" t="s">
        <v>826</v>
      </c>
      <c r="I165" s="296" t="s">
        <v>903</v>
      </c>
      <c r="J165" s="297">
        <v>10</v>
      </c>
      <c r="K165" s="298">
        <v>1</v>
      </c>
      <c r="L165" s="299">
        <v>44557</v>
      </c>
      <c r="M165" s="296" t="s">
        <v>1222</v>
      </c>
      <c r="N165" s="296" t="s">
        <v>211</v>
      </c>
    </row>
    <row r="166" spans="1:14" ht="14.25" x14ac:dyDescent="0.25">
      <c r="A166" s="295">
        <f t="shared" si="2"/>
        <v>160</v>
      </c>
      <c r="B166" s="296">
        <v>390</v>
      </c>
      <c r="C166" s="296" t="s">
        <v>2059</v>
      </c>
      <c r="D166" s="296" t="s">
        <v>10</v>
      </c>
      <c r="E166" s="296" t="s">
        <v>82</v>
      </c>
      <c r="F166" s="296" t="s">
        <v>47</v>
      </c>
      <c r="G166" s="296" t="s">
        <v>961</v>
      </c>
      <c r="H166" s="296" t="s">
        <v>48</v>
      </c>
      <c r="I166" s="296" t="s">
        <v>83</v>
      </c>
      <c r="J166" s="297">
        <v>16</v>
      </c>
      <c r="K166" s="298">
        <v>90</v>
      </c>
      <c r="L166" s="299">
        <v>44560</v>
      </c>
      <c r="M166" s="296" t="s">
        <v>49</v>
      </c>
      <c r="N166" s="296" t="s">
        <v>1224</v>
      </c>
    </row>
    <row r="167" spans="1:14" ht="28.5" x14ac:dyDescent="0.25">
      <c r="A167" s="295">
        <f t="shared" si="2"/>
        <v>161</v>
      </c>
      <c r="B167" s="296">
        <v>1921</v>
      </c>
      <c r="C167" s="296" t="s">
        <v>1844</v>
      </c>
      <c r="D167" s="296" t="s">
        <v>13</v>
      </c>
      <c r="E167" s="296" t="s">
        <v>107</v>
      </c>
      <c r="F167" s="296" t="s">
        <v>47</v>
      </c>
      <c r="G167" s="296" t="s">
        <v>963</v>
      </c>
      <c r="H167" s="296" t="s">
        <v>44</v>
      </c>
      <c r="I167" s="296" t="s">
        <v>1591</v>
      </c>
      <c r="J167" s="297">
        <v>0</v>
      </c>
      <c r="K167" s="298">
        <v>1</v>
      </c>
      <c r="L167" s="299">
        <v>44560</v>
      </c>
      <c r="M167" s="296" t="s">
        <v>1222</v>
      </c>
      <c r="N167" s="296" t="s">
        <v>211</v>
      </c>
    </row>
    <row r="168" spans="1:14" ht="28.5" x14ac:dyDescent="0.25">
      <c r="A168" s="295">
        <f t="shared" si="2"/>
        <v>162</v>
      </c>
      <c r="B168" s="296">
        <v>1217</v>
      </c>
      <c r="C168" s="296" t="s">
        <v>2341</v>
      </c>
      <c r="D168" s="296" t="s">
        <v>23</v>
      </c>
      <c r="E168" s="296" t="s">
        <v>640</v>
      </c>
      <c r="F168" s="296" t="s">
        <v>47</v>
      </c>
      <c r="G168" s="296" t="s">
        <v>962</v>
      </c>
      <c r="H168" s="296" t="s">
        <v>48</v>
      </c>
      <c r="I168" s="296" t="s">
        <v>641</v>
      </c>
      <c r="J168" s="297">
        <v>16</v>
      </c>
      <c r="K168" s="298">
        <v>1</v>
      </c>
      <c r="L168" s="299">
        <v>44429</v>
      </c>
      <c r="M168" s="296" t="s">
        <v>1222</v>
      </c>
      <c r="N168" s="296" t="s">
        <v>211</v>
      </c>
    </row>
  </sheetData>
  <autoFilter ref="A6:AB168"/>
  <sortState ref="A2:T1452">
    <sortCondition ref="L2:L1452"/>
  </sortState>
  <mergeCells count="4">
    <mergeCell ref="L3:N3"/>
    <mergeCell ref="A1:N1"/>
    <mergeCell ref="A2:N2"/>
    <mergeCell ref="A4:N4"/>
  </mergeCells>
  <conditionalFormatting sqref="A7:A168">
    <cfRule type="duplicateValues" dxfId="13" priority="2"/>
  </conditionalFormatting>
  <conditionalFormatting sqref="B7:B168">
    <cfRule type="duplicateValues" dxfId="12" priority="1"/>
  </conditionalFormatting>
  <printOptions horizontalCentered="1"/>
  <pageMargins left="0.39370078740157483" right="0.39370078740157483" top="0.39370078740157483" bottom="0.39370078740157483" header="0" footer="0"/>
  <pageSetup scale="45" fitToHeight="0" orientation="landscape" r:id="rId1"/>
  <headerFooter>
    <oddFooter>Página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25"/>
  <sheetViews>
    <sheetView view="pageBreakPreview" topLeftCell="G1" zoomScale="130" zoomScaleNormal="130" zoomScaleSheetLayoutView="130" workbookViewId="0">
      <selection activeCell="A2" sqref="A2:XFD1451"/>
    </sheetView>
  </sheetViews>
  <sheetFormatPr baseColWidth="10" defaultColWidth="8" defaultRowHeight="10.5" x14ac:dyDescent="0.25"/>
  <cols>
    <col min="1" max="1" width="3.5703125" style="283" customWidth="1"/>
    <col min="2" max="2" width="8.140625" style="283" customWidth="1"/>
    <col min="3" max="3" width="44.7109375" style="283" customWidth="1"/>
    <col min="4" max="4" width="13.85546875" style="283" customWidth="1"/>
    <col min="5" max="5" width="22.140625" style="283" customWidth="1"/>
    <col min="6" max="6" width="14.85546875" style="283" customWidth="1"/>
    <col min="7" max="7" width="8.85546875" style="283" customWidth="1"/>
    <col min="8" max="8" width="10.5703125" style="283" customWidth="1"/>
    <col min="9" max="9" width="18.42578125" style="283" customWidth="1"/>
    <col min="10" max="10" width="6.42578125" style="283" customWidth="1"/>
    <col min="11" max="11" width="9" style="283" customWidth="1"/>
    <col min="12" max="12" width="9.5703125" style="93" customWidth="1"/>
    <col min="13" max="13" width="10" style="283" customWidth="1"/>
    <col min="14" max="14" width="24" style="283" customWidth="1"/>
    <col min="15" max="15" width="31.140625" style="283" customWidth="1"/>
    <col min="16" max="16" width="19.5703125" style="283" customWidth="1"/>
    <col min="17" max="17" width="23.7109375" style="283" customWidth="1"/>
    <col min="18" max="18" width="8" style="283" customWidth="1"/>
    <col min="19" max="19" width="16.28515625" style="283" customWidth="1"/>
    <col min="20" max="20" width="20.7109375" style="283" customWidth="1"/>
    <col min="21" max="21" width="25.85546875" style="283" customWidth="1"/>
    <col min="22" max="16384" width="8" style="283"/>
  </cols>
  <sheetData>
    <row r="1" spans="1:16" s="277" customFormat="1" ht="13.5" customHeight="1" x14ac:dyDescent="0.25">
      <c r="A1" s="82" t="s">
        <v>25</v>
      </c>
      <c r="B1" s="83" t="s">
        <v>33</v>
      </c>
      <c r="C1" s="83" t="s">
        <v>34</v>
      </c>
      <c r="D1" s="83" t="s">
        <v>4</v>
      </c>
      <c r="E1" s="83" t="s">
        <v>35</v>
      </c>
      <c r="F1" s="83" t="s">
        <v>36</v>
      </c>
      <c r="G1" s="84" t="s">
        <v>37</v>
      </c>
      <c r="H1" s="83" t="s">
        <v>38</v>
      </c>
      <c r="I1" s="83" t="s">
        <v>39</v>
      </c>
      <c r="J1" s="84" t="s">
        <v>1812</v>
      </c>
      <c r="K1" s="83" t="s">
        <v>2518</v>
      </c>
      <c r="L1" s="96" t="s">
        <v>1210</v>
      </c>
      <c r="M1" s="83" t="s">
        <v>1207</v>
      </c>
      <c r="N1" s="83" t="s">
        <v>41</v>
      </c>
      <c r="P1" s="277" t="s">
        <v>2096</v>
      </c>
    </row>
    <row r="2" spans="1:16" ht="9.75" customHeight="1" x14ac:dyDescent="0.25">
      <c r="A2" s="226">
        <v>343</v>
      </c>
      <c r="B2" s="226" t="s">
        <v>1889</v>
      </c>
      <c r="C2" s="226" t="s">
        <v>1229</v>
      </c>
      <c r="D2" s="226" t="s">
        <v>16</v>
      </c>
      <c r="E2" s="226" t="s">
        <v>55</v>
      </c>
      <c r="F2" s="226" t="s">
        <v>47</v>
      </c>
      <c r="G2" s="226" t="s">
        <v>960</v>
      </c>
      <c r="H2" s="226" t="s">
        <v>48</v>
      </c>
      <c r="I2" s="226" t="s">
        <v>1230</v>
      </c>
      <c r="J2" s="227">
        <v>24</v>
      </c>
      <c r="K2" s="229">
        <v>90</v>
      </c>
      <c r="L2" s="225">
        <v>43900</v>
      </c>
      <c r="M2" s="226" t="s">
        <v>53</v>
      </c>
      <c r="N2" s="226" t="s">
        <v>50</v>
      </c>
    </row>
    <row r="3" spans="1:16" ht="9.75" customHeight="1" x14ac:dyDescent="0.25">
      <c r="A3" s="226">
        <v>14</v>
      </c>
      <c r="B3" s="226" t="s">
        <v>206</v>
      </c>
      <c r="C3" s="226" t="s">
        <v>207</v>
      </c>
      <c r="D3" s="226" t="s">
        <v>12</v>
      </c>
      <c r="E3" s="226" t="s">
        <v>124</v>
      </c>
      <c r="F3" s="226" t="s">
        <v>47</v>
      </c>
      <c r="G3" s="226" t="s">
        <v>960</v>
      </c>
      <c r="H3" s="226" t="s">
        <v>48</v>
      </c>
      <c r="I3" s="226" t="s">
        <v>208</v>
      </c>
      <c r="J3" s="227">
        <v>8</v>
      </c>
      <c r="K3" s="229">
        <v>79</v>
      </c>
      <c r="L3" s="225">
        <v>43910</v>
      </c>
      <c r="M3" s="226" t="s">
        <v>53</v>
      </c>
      <c r="N3" s="226" t="s">
        <v>67</v>
      </c>
    </row>
    <row r="4" spans="1:16" ht="9.75" customHeight="1" x14ac:dyDescent="0.25">
      <c r="A4" s="226">
        <v>1642</v>
      </c>
      <c r="B4" s="226" t="s">
        <v>1085</v>
      </c>
      <c r="C4" s="226" t="s">
        <v>1405</v>
      </c>
      <c r="D4" s="226" t="s">
        <v>8</v>
      </c>
      <c r="E4" s="226" t="s">
        <v>739</v>
      </c>
      <c r="F4" s="226" t="s">
        <v>47</v>
      </c>
      <c r="G4" s="226" t="s">
        <v>963</v>
      </c>
      <c r="H4" s="226" t="s">
        <v>48</v>
      </c>
      <c r="I4" s="226" t="s">
        <v>740</v>
      </c>
      <c r="J4" s="227">
        <v>24</v>
      </c>
      <c r="K4" s="229">
        <v>85</v>
      </c>
      <c r="L4" s="225">
        <v>43937</v>
      </c>
      <c r="M4" s="226" t="s">
        <v>53</v>
      </c>
      <c r="N4" s="226" t="s">
        <v>50</v>
      </c>
    </row>
    <row r="5" spans="1:16" ht="9.75" customHeight="1" x14ac:dyDescent="0.25">
      <c r="A5" s="226">
        <v>577</v>
      </c>
      <c r="B5" s="226" t="s">
        <v>381</v>
      </c>
      <c r="C5" s="226" t="s">
        <v>382</v>
      </c>
      <c r="D5" s="226" t="s">
        <v>8</v>
      </c>
      <c r="E5" s="226" t="s">
        <v>8</v>
      </c>
      <c r="F5" s="226" t="s">
        <v>43</v>
      </c>
      <c r="G5" s="226" t="s">
        <v>961</v>
      </c>
      <c r="H5" s="226" t="s">
        <v>44</v>
      </c>
      <c r="I5" s="226" t="s">
        <v>383</v>
      </c>
      <c r="J5" s="227">
        <v>5</v>
      </c>
      <c r="K5" s="229">
        <v>80</v>
      </c>
      <c r="L5" s="225">
        <v>43937</v>
      </c>
      <c r="M5" s="226" t="s">
        <v>53</v>
      </c>
      <c r="N5" s="226" t="s">
        <v>50</v>
      </c>
    </row>
    <row r="6" spans="1:16" ht="9.75" customHeight="1" x14ac:dyDescent="0.25">
      <c r="A6" s="226">
        <v>1719</v>
      </c>
      <c r="B6" s="226" t="s">
        <v>1133</v>
      </c>
      <c r="C6" s="226" t="s">
        <v>556</v>
      </c>
      <c r="D6" s="226" t="s">
        <v>20</v>
      </c>
      <c r="E6" s="226" t="s">
        <v>20</v>
      </c>
      <c r="F6" s="226" t="s">
        <v>47</v>
      </c>
      <c r="G6" s="226" t="s">
        <v>963</v>
      </c>
      <c r="H6" s="226" t="s">
        <v>44</v>
      </c>
      <c r="I6" s="226" t="s">
        <v>557</v>
      </c>
      <c r="J6" s="227">
        <v>24</v>
      </c>
      <c r="K6" s="229">
        <v>81</v>
      </c>
      <c r="L6" s="225">
        <v>43941</v>
      </c>
      <c r="M6" s="226" t="s">
        <v>53</v>
      </c>
      <c r="N6" s="226" t="s">
        <v>50</v>
      </c>
    </row>
    <row r="7" spans="1:16" ht="9.75" customHeight="1" x14ac:dyDescent="0.25">
      <c r="A7" s="226">
        <v>1415</v>
      </c>
      <c r="B7" s="226" t="s">
        <v>1616</v>
      </c>
      <c r="C7" s="226" t="s">
        <v>1617</v>
      </c>
      <c r="D7" s="226" t="s">
        <v>1213</v>
      </c>
      <c r="E7" s="226" t="s">
        <v>1618</v>
      </c>
      <c r="F7" s="226" t="s">
        <v>47</v>
      </c>
      <c r="G7" s="226" t="s">
        <v>962</v>
      </c>
      <c r="H7" s="226" t="s">
        <v>44</v>
      </c>
      <c r="I7" s="226" t="s">
        <v>1619</v>
      </c>
      <c r="J7" s="227">
        <v>24</v>
      </c>
      <c r="K7" s="229">
        <v>85</v>
      </c>
      <c r="L7" s="225">
        <v>43966</v>
      </c>
      <c r="M7" s="226" t="s">
        <v>53</v>
      </c>
      <c r="N7" s="226" t="s">
        <v>50</v>
      </c>
    </row>
    <row r="8" spans="1:16" ht="9.75" customHeight="1" x14ac:dyDescent="0.25">
      <c r="A8" s="226">
        <v>1635</v>
      </c>
      <c r="B8" s="226" t="s">
        <v>1081</v>
      </c>
      <c r="C8" s="226" t="s">
        <v>406</v>
      </c>
      <c r="D8" s="226" t="s">
        <v>19</v>
      </c>
      <c r="E8" s="226" t="s">
        <v>19</v>
      </c>
      <c r="F8" s="226" t="s">
        <v>47</v>
      </c>
      <c r="G8" s="226" t="s">
        <v>963</v>
      </c>
      <c r="H8" s="226" t="s">
        <v>168</v>
      </c>
      <c r="I8" s="226" t="s">
        <v>407</v>
      </c>
      <c r="J8" s="227">
        <v>16</v>
      </c>
      <c r="K8" s="229">
        <v>70</v>
      </c>
      <c r="L8" s="225">
        <v>43971</v>
      </c>
      <c r="M8" s="226" t="s">
        <v>53</v>
      </c>
      <c r="N8" s="226" t="s">
        <v>50</v>
      </c>
    </row>
    <row r="9" spans="1:16" ht="9.75" customHeight="1" x14ac:dyDescent="0.25">
      <c r="A9" s="226">
        <v>1800</v>
      </c>
      <c r="B9" s="226" t="s">
        <v>1097</v>
      </c>
      <c r="C9" s="226" t="s">
        <v>747</v>
      </c>
      <c r="D9" s="226" t="s">
        <v>23</v>
      </c>
      <c r="E9" s="226" t="s">
        <v>74</v>
      </c>
      <c r="F9" s="226" t="s">
        <v>47</v>
      </c>
      <c r="G9" s="226" t="s">
        <v>963</v>
      </c>
      <c r="H9" s="226" t="s">
        <v>44</v>
      </c>
      <c r="I9" s="226" t="s">
        <v>748</v>
      </c>
      <c r="J9" s="227">
        <v>24</v>
      </c>
      <c r="K9" s="229">
        <v>83</v>
      </c>
      <c r="L9" s="225">
        <v>43980</v>
      </c>
      <c r="M9" s="226" t="s">
        <v>53</v>
      </c>
      <c r="N9" s="226" t="s">
        <v>50</v>
      </c>
    </row>
    <row r="10" spans="1:16" s="279" customFormat="1" ht="9.75" customHeight="1" x14ac:dyDescent="0.25">
      <c r="A10" s="101">
        <v>974</v>
      </c>
      <c r="B10" s="101" t="s">
        <v>1186</v>
      </c>
      <c r="C10" s="101" t="s">
        <v>833</v>
      </c>
      <c r="D10" s="101" t="s">
        <v>23</v>
      </c>
      <c r="E10" s="101" t="s">
        <v>74</v>
      </c>
      <c r="F10" s="101" t="s">
        <v>47</v>
      </c>
      <c r="G10" s="101" t="s">
        <v>960</v>
      </c>
      <c r="H10" s="101" t="s">
        <v>826</v>
      </c>
      <c r="I10" s="101" t="s">
        <v>834</v>
      </c>
      <c r="J10" s="101">
        <v>10</v>
      </c>
      <c r="K10" s="172">
        <v>86</v>
      </c>
      <c r="L10" s="103">
        <v>43980</v>
      </c>
      <c r="M10" s="101" t="s">
        <v>53</v>
      </c>
      <c r="N10" s="101" t="s">
        <v>50</v>
      </c>
    </row>
    <row r="11" spans="1:16" ht="9.75" customHeight="1" x14ac:dyDescent="0.25">
      <c r="A11" s="226">
        <v>1724</v>
      </c>
      <c r="B11" s="226" t="s">
        <v>1137</v>
      </c>
      <c r="C11" s="226" t="s">
        <v>318</v>
      </c>
      <c r="D11" s="226" t="s">
        <v>20</v>
      </c>
      <c r="E11" s="226" t="s">
        <v>20</v>
      </c>
      <c r="F11" s="226" t="s">
        <v>47</v>
      </c>
      <c r="G11" s="226" t="s">
        <v>963</v>
      </c>
      <c r="H11" s="226" t="s">
        <v>44</v>
      </c>
      <c r="I11" s="226" t="s">
        <v>319</v>
      </c>
      <c r="J11" s="227">
        <v>24</v>
      </c>
      <c r="K11" s="229">
        <v>75</v>
      </c>
      <c r="L11" s="225">
        <v>43992</v>
      </c>
      <c r="M11" s="226" t="s">
        <v>53</v>
      </c>
      <c r="N11" s="226" t="s">
        <v>50</v>
      </c>
    </row>
    <row r="12" spans="1:16" ht="9.75" customHeight="1" x14ac:dyDescent="0.25">
      <c r="A12" s="226">
        <v>1752</v>
      </c>
      <c r="B12" s="226" t="s">
        <v>1144</v>
      </c>
      <c r="C12" s="226" t="s">
        <v>302</v>
      </c>
      <c r="D12" s="226" t="s">
        <v>20</v>
      </c>
      <c r="E12" s="226" t="s">
        <v>88</v>
      </c>
      <c r="F12" s="226" t="s">
        <v>47</v>
      </c>
      <c r="G12" s="226" t="s">
        <v>963</v>
      </c>
      <c r="H12" s="226" t="s">
        <v>44</v>
      </c>
      <c r="I12" s="226" t="s">
        <v>303</v>
      </c>
      <c r="J12" s="227">
        <v>24</v>
      </c>
      <c r="K12" s="229">
        <v>83</v>
      </c>
      <c r="L12" s="225">
        <v>44004</v>
      </c>
      <c r="M12" s="226" t="s">
        <v>53</v>
      </c>
      <c r="N12" s="226" t="s">
        <v>1903</v>
      </c>
    </row>
    <row r="13" spans="1:16" ht="9.75" customHeight="1" x14ac:dyDescent="0.25">
      <c r="A13" s="226">
        <v>723</v>
      </c>
      <c r="B13" s="226" t="s">
        <v>999</v>
      </c>
      <c r="C13" s="226" t="s">
        <v>584</v>
      </c>
      <c r="D13" s="226" t="s">
        <v>2</v>
      </c>
      <c r="E13" s="226" t="s">
        <v>584</v>
      </c>
      <c r="F13" s="226" t="s">
        <v>43</v>
      </c>
      <c r="G13" s="226" t="s">
        <v>961</v>
      </c>
      <c r="H13" s="226" t="s">
        <v>44</v>
      </c>
      <c r="I13" s="226" t="s">
        <v>585</v>
      </c>
      <c r="J13" s="227">
        <v>6</v>
      </c>
      <c r="K13" s="229">
        <v>88</v>
      </c>
      <c r="L13" s="225">
        <v>44043</v>
      </c>
      <c r="M13" s="226" t="s">
        <v>53</v>
      </c>
      <c r="N13" s="226" t="s">
        <v>50</v>
      </c>
    </row>
    <row r="14" spans="1:16" ht="9.75" customHeight="1" x14ac:dyDescent="0.25">
      <c r="A14" s="101">
        <v>1714</v>
      </c>
      <c r="B14" s="101" t="s">
        <v>2315</v>
      </c>
      <c r="C14" s="101" t="s">
        <v>2092</v>
      </c>
      <c r="D14" s="101" t="s">
        <v>20</v>
      </c>
      <c r="E14" s="101" t="s">
        <v>88</v>
      </c>
      <c r="F14" s="101" t="s">
        <v>47</v>
      </c>
      <c r="G14" s="101" t="s">
        <v>961</v>
      </c>
      <c r="H14" s="101" t="s">
        <v>826</v>
      </c>
      <c r="I14" s="101" t="s">
        <v>929</v>
      </c>
      <c r="J14" s="101">
        <v>10</v>
      </c>
      <c r="K14" s="172">
        <v>19</v>
      </c>
      <c r="L14" s="103">
        <v>44053</v>
      </c>
      <c r="M14" s="101" t="s">
        <v>53</v>
      </c>
      <c r="N14" s="101" t="s">
        <v>50</v>
      </c>
    </row>
    <row r="15" spans="1:16" ht="9.75" customHeight="1" x14ac:dyDescent="0.25">
      <c r="A15" s="226">
        <v>1183</v>
      </c>
      <c r="B15" s="226" t="s">
        <v>1077</v>
      </c>
      <c r="C15" s="226" t="s">
        <v>127</v>
      </c>
      <c r="D15" s="226" t="s">
        <v>19</v>
      </c>
      <c r="E15" s="226" t="s">
        <v>19</v>
      </c>
      <c r="F15" s="226" t="s">
        <v>47</v>
      </c>
      <c r="G15" s="226" t="s">
        <v>962</v>
      </c>
      <c r="H15" s="226" t="s">
        <v>44</v>
      </c>
      <c r="I15" s="226" t="s">
        <v>128</v>
      </c>
      <c r="J15" s="227">
        <v>25</v>
      </c>
      <c r="K15" s="229">
        <v>89</v>
      </c>
      <c r="L15" s="225">
        <v>44055</v>
      </c>
      <c r="M15" s="226" t="s">
        <v>53</v>
      </c>
      <c r="N15" s="226" t="s">
        <v>50</v>
      </c>
    </row>
    <row r="16" spans="1:16" ht="9.75" customHeight="1" x14ac:dyDescent="0.25">
      <c r="A16" s="226">
        <v>1910</v>
      </c>
      <c r="B16" s="226" t="s">
        <v>1913</v>
      </c>
      <c r="C16" s="226" t="s">
        <v>1028</v>
      </c>
      <c r="D16" s="226" t="s">
        <v>5</v>
      </c>
      <c r="E16" s="226" t="s">
        <v>65</v>
      </c>
      <c r="F16" s="226" t="s">
        <v>47</v>
      </c>
      <c r="G16" s="226" t="s">
        <v>960</v>
      </c>
      <c r="H16" s="226" t="s">
        <v>48</v>
      </c>
      <c r="I16" s="226" t="s">
        <v>948</v>
      </c>
      <c r="J16" s="227">
        <v>0</v>
      </c>
      <c r="K16" s="229">
        <v>35</v>
      </c>
      <c r="L16" s="225">
        <v>44057</v>
      </c>
      <c r="M16" s="226" t="s">
        <v>53</v>
      </c>
      <c r="N16" s="226" t="s">
        <v>50</v>
      </c>
    </row>
    <row r="17" spans="1:14" ht="9.75" customHeight="1" x14ac:dyDescent="0.25">
      <c r="A17" s="226">
        <v>1911</v>
      </c>
      <c r="B17" s="226" t="s">
        <v>1913</v>
      </c>
      <c r="C17" s="226" t="s">
        <v>1029</v>
      </c>
      <c r="D17" s="226" t="s">
        <v>5</v>
      </c>
      <c r="E17" s="226" t="s">
        <v>65</v>
      </c>
      <c r="F17" s="226" t="s">
        <v>47</v>
      </c>
      <c r="G17" s="226" t="s">
        <v>960</v>
      </c>
      <c r="H17" s="226" t="s">
        <v>48</v>
      </c>
      <c r="I17" s="226" t="s">
        <v>948</v>
      </c>
      <c r="J17" s="227">
        <v>0</v>
      </c>
      <c r="K17" s="229">
        <v>85</v>
      </c>
      <c r="L17" s="225">
        <v>44057</v>
      </c>
      <c r="M17" s="226" t="s">
        <v>53</v>
      </c>
      <c r="N17" s="226" t="s">
        <v>50</v>
      </c>
    </row>
    <row r="18" spans="1:14" ht="9.75" customHeight="1" x14ac:dyDescent="0.25">
      <c r="A18" s="226">
        <v>1078</v>
      </c>
      <c r="B18" s="226" t="s">
        <v>1030</v>
      </c>
      <c r="C18" s="226" t="s">
        <v>132</v>
      </c>
      <c r="D18" s="226" t="s">
        <v>5</v>
      </c>
      <c r="E18" s="226" t="s">
        <v>65</v>
      </c>
      <c r="F18" s="226" t="s">
        <v>47</v>
      </c>
      <c r="G18" s="226" t="s">
        <v>962</v>
      </c>
      <c r="H18" s="226" t="s">
        <v>44</v>
      </c>
      <c r="I18" s="226" t="s">
        <v>133</v>
      </c>
      <c r="J18" s="227">
        <v>24</v>
      </c>
      <c r="K18" s="229">
        <v>79</v>
      </c>
      <c r="L18" s="225">
        <v>44057</v>
      </c>
      <c r="M18" s="226" t="s">
        <v>53</v>
      </c>
      <c r="N18" s="226" t="s">
        <v>50</v>
      </c>
    </row>
    <row r="19" spans="1:14" ht="9.75" customHeight="1" x14ac:dyDescent="0.25">
      <c r="A19" s="101">
        <v>924</v>
      </c>
      <c r="B19" s="101" t="s">
        <v>1153</v>
      </c>
      <c r="C19" s="199" t="s">
        <v>11</v>
      </c>
      <c r="D19" s="101" t="s">
        <v>11</v>
      </c>
      <c r="E19" s="101" t="s">
        <v>11</v>
      </c>
      <c r="F19" s="101" t="s">
        <v>47</v>
      </c>
      <c r="G19" s="101" t="s">
        <v>960</v>
      </c>
      <c r="H19" s="101" t="s">
        <v>826</v>
      </c>
      <c r="I19" s="101" t="s">
        <v>886</v>
      </c>
      <c r="J19" s="101">
        <v>10</v>
      </c>
      <c r="K19" s="172">
        <v>51</v>
      </c>
      <c r="L19" s="103">
        <v>44057</v>
      </c>
      <c r="M19" s="101" t="s">
        <v>53</v>
      </c>
      <c r="N19" s="101" t="s">
        <v>50</v>
      </c>
    </row>
    <row r="20" spans="1:14" ht="9.75" customHeight="1" x14ac:dyDescent="0.25">
      <c r="A20" s="226">
        <v>1907</v>
      </c>
      <c r="B20" s="226" t="s">
        <v>1019</v>
      </c>
      <c r="C20" s="226" t="s">
        <v>792</v>
      </c>
      <c r="D20" s="226" t="s">
        <v>15</v>
      </c>
      <c r="E20" s="226" t="s">
        <v>73</v>
      </c>
      <c r="F20" s="226" t="s">
        <v>43</v>
      </c>
      <c r="G20" s="226" t="s">
        <v>963</v>
      </c>
      <c r="H20" s="226" t="s">
        <v>44</v>
      </c>
      <c r="I20" s="226" t="s">
        <v>958</v>
      </c>
      <c r="J20" s="227">
        <v>13</v>
      </c>
      <c r="K20" s="229">
        <v>85</v>
      </c>
      <c r="L20" s="225">
        <v>44058</v>
      </c>
      <c r="M20" s="226" t="s">
        <v>53</v>
      </c>
      <c r="N20" s="226" t="s">
        <v>141</v>
      </c>
    </row>
    <row r="21" spans="1:14" ht="9.75" customHeight="1" x14ac:dyDescent="0.25">
      <c r="A21" s="226">
        <v>1520</v>
      </c>
      <c r="B21" s="226" t="s">
        <v>1035</v>
      </c>
      <c r="C21" s="226" t="s">
        <v>167</v>
      </c>
      <c r="D21" s="226" t="s">
        <v>5</v>
      </c>
      <c r="E21" s="226" t="s">
        <v>65</v>
      </c>
      <c r="F21" s="226" t="s">
        <v>47</v>
      </c>
      <c r="G21" s="226" t="s">
        <v>963</v>
      </c>
      <c r="H21" s="226" t="s">
        <v>168</v>
      </c>
      <c r="I21" s="226" t="s">
        <v>169</v>
      </c>
      <c r="J21" s="227">
        <v>0</v>
      </c>
      <c r="K21" s="229">
        <v>45</v>
      </c>
      <c r="L21" s="225">
        <v>44061</v>
      </c>
      <c r="M21" s="226" t="s">
        <v>53</v>
      </c>
      <c r="N21" s="226" t="s">
        <v>50</v>
      </c>
    </row>
    <row r="22" spans="1:14" ht="9.75" customHeight="1" x14ac:dyDescent="0.25">
      <c r="A22" s="226">
        <v>1092</v>
      </c>
      <c r="B22" s="226" t="s">
        <v>1000</v>
      </c>
      <c r="C22" s="226" t="s">
        <v>182</v>
      </c>
      <c r="D22" s="226" t="s">
        <v>10</v>
      </c>
      <c r="E22" s="226" t="s">
        <v>82</v>
      </c>
      <c r="F22" s="226" t="s">
        <v>47</v>
      </c>
      <c r="G22" s="226" t="s">
        <v>962</v>
      </c>
      <c r="H22" s="226" t="s">
        <v>44</v>
      </c>
      <c r="I22" s="226" t="s">
        <v>183</v>
      </c>
      <c r="J22" s="227">
        <v>20</v>
      </c>
      <c r="K22" s="229">
        <v>97</v>
      </c>
      <c r="L22" s="225">
        <v>44063</v>
      </c>
      <c r="M22" s="226" t="s">
        <v>53</v>
      </c>
      <c r="N22" s="226" t="s">
        <v>211</v>
      </c>
    </row>
    <row r="23" spans="1:14" ht="9.75" customHeight="1" x14ac:dyDescent="0.25">
      <c r="A23" s="226">
        <v>798</v>
      </c>
      <c r="B23" s="226" t="s">
        <v>117</v>
      </c>
      <c r="C23" s="226" t="s">
        <v>118</v>
      </c>
      <c r="D23" s="226" t="s">
        <v>19</v>
      </c>
      <c r="E23" s="226" t="s">
        <v>19</v>
      </c>
      <c r="F23" s="226" t="s">
        <v>47</v>
      </c>
      <c r="G23" s="226" t="s">
        <v>961</v>
      </c>
      <c r="H23" s="226" t="s">
        <v>48</v>
      </c>
      <c r="I23" s="226" t="s">
        <v>119</v>
      </c>
      <c r="J23" s="227">
        <v>12</v>
      </c>
      <c r="K23" s="229">
        <v>70</v>
      </c>
      <c r="L23" s="225">
        <v>44063</v>
      </c>
      <c r="M23" s="226" t="s">
        <v>53</v>
      </c>
      <c r="N23" s="226" t="s">
        <v>1903</v>
      </c>
    </row>
    <row r="24" spans="1:14" ht="9.75" customHeight="1" x14ac:dyDescent="0.25">
      <c r="A24" s="226">
        <v>1927</v>
      </c>
      <c r="B24" s="226" t="s">
        <v>2208</v>
      </c>
      <c r="C24" s="226" t="s">
        <v>150</v>
      </c>
      <c r="D24" s="226" t="s">
        <v>23</v>
      </c>
      <c r="E24" s="226" t="s">
        <v>136</v>
      </c>
      <c r="F24" s="226" t="s">
        <v>47</v>
      </c>
      <c r="G24" s="226" t="s">
        <v>961</v>
      </c>
      <c r="H24" s="226" t="s">
        <v>48</v>
      </c>
      <c r="I24" s="226" t="s">
        <v>827</v>
      </c>
      <c r="J24" s="227">
        <v>0</v>
      </c>
      <c r="K24" s="229">
        <v>80</v>
      </c>
      <c r="L24" s="225">
        <v>44074</v>
      </c>
      <c r="M24" s="226" t="s">
        <v>53</v>
      </c>
      <c r="N24" s="226" t="s">
        <v>50</v>
      </c>
    </row>
    <row r="25" spans="1:14" ht="9.75" customHeight="1" x14ac:dyDescent="0.25">
      <c r="A25" s="226">
        <v>1654</v>
      </c>
      <c r="B25" s="226" t="s">
        <v>1099</v>
      </c>
      <c r="C25" s="226" t="s">
        <v>756</v>
      </c>
      <c r="D25" s="226" t="s">
        <v>23</v>
      </c>
      <c r="E25" s="226" t="s">
        <v>136</v>
      </c>
      <c r="F25" s="226" t="s">
        <v>47</v>
      </c>
      <c r="G25" s="226" t="s">
        <v>963</v>
      </c>
      <c r="H25" s="226" t="s">
        <v>44</v>
      </c>
      <c r="I25" s="226" t="s">
        <v>757</v>
      </c>
      <c r="J25" s="227">
        <v>10</v>
      </c>
      <c r="K25" s="229">
        <v>88</v>
      </c>
      <c r="L25" s="225">
        <v>44074</v>
      </c>
      <c r="M25" s="226" t="s">
        <v>53</v>
      </c>
      <c r="N25" s="226" t="s">
        <v>50</v>
      </c>
    </row>
  </sheetData>
  <autoFilter ref="A1:AB25"/>
  <conditionalFormatting sqref="A2:A25">
    <cfRule type="duplicateValues" dxfId="11" priority="820"/>
  </conditionalFormatting>
  <printOptions horizontalCentered="1"/>
  <pageMargins left="0.39370078740157483" right="0.39370078740157483" top="0.39370078740157483" bottom="0.39370078740157483" header="0" footer="0"/>
  <pageSetup scale="6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pageSetUpPr fitToPage="1"/>
  </sheetPr>
  <dimension ref="A1:AK138"/>
  <sheetViews>
    <sheetView view="pageBreakPreview" topLeftCell="E1" zoomScaleNormal="130" zoomScaleSheetLayoutView="100" workbookViewId="0">
      <selection activeCell="A2" sqref="A2:XFD1451"/>
    </sheetView>
  </sheetViews>
  <sheetFormatPr baseColWidth="10" defaultColWidth="8" defaultRowHeight="10.5" x14ac:dyDescent="0.25"/>
  <cols>
    <col min="1" max="1" width="6.85546875" style="286" customWidth="1"/>
    <col min="2" max="2" width="8.140625" style="283" customWidth="1"/>
    <col min="3" max="3" width="57.140625" style="283" customWidth="1"/>
    <col min="4" max="4" width="25.28515625" style="283" customWidth="1"/>
    <col min="5" max="5" width="32.5703125" style="283" customWidth="1"/>
    <col min="6" max="6" width="14.85546875" style="283" customWidth="1"/>
    <col min="7" max="7" width="8.85546875" style="283" customWidth="1"/>
    <col min="8" max="8" width="16.7109375" style="283" customWidth="1"/>
    <col min="9" max="9" width="39.140625" style="283" customWidth="1"/>
    <col min="10" max="10" width="12.140625" style="283" customWidth="1"/>
    <col min="11" max="11" width="12.7109375" style="304" customWidth="1"/>
    <col min="12" max="12" width="9" style="283" customWidth="1"/>
    <col min="13" max="13" width="16.140625" style="93" customWidth="1"/>
    <col min="14" max="14" width="15.28515625" style="283" customWidth="1"/>
    <col min="15" max="15" width="33.28515625" style="283" customWidth="1"/>
    <col min="16" max="16" width="31.140625" style="283" customWidth="1"/>
    <col min="17" max="17" width="19.5703125" style="283" customWidth="1"/>
    <col min="18" max="18" width="23.7109375" style="283" customWidth="1"/>
    <col min="19" max="19" width="8" style="283" customWidth="1"/>
    <col min="20" max="20" width="16.28515625" style="283" customWidth="1"/>
    <col min="21" max="21" width="20.7109375" style="283" customWidth="1"/>
    <col min="22" max="22" width="25.85546875" style="283" customWidth="1"/>
    <col min="23" max="16384" width="8" style="283"/>
  </cols>
  <sheetData>
    <row r="1" spans="1:37" s="1" customFormat="1" ht="33.6" customHeight="1" x14ac:dyDescent="0.25">
      <c r="A1" s="368" t="s">
        <v>0</v>
      </c>
      <c r="B1" s="368"/>
      <c r="C1" s="368"/>
      <c r="D1" s="368"/>
      <c r="E1" s="368"/>
      <c r="F1" s="368"/>
      <c r="G1" s="368"/>
      <c r="H1" s="368"/>
      <c r="I1" s="368"/>
      <c r="J1" s="368"/>
      <c r="K1" s="368"/>
      <c r="L1" s="368"/>
      <c r="M1" s="368"/>
      <c r="N1" s="368"/>
      <c r="O1" s="368"/>
      <c r="P1" s="285"/>
      <c r="Q1" s="285"/>
      <c r="R1" s="285"/>
      <c r="S1" s="285"/>
      <c r="T1" s="285"/>
      <c r="U1" s="285"/>
      <c r="V1" s="285"/>
      <c r="W1" s="285"/>
      <c r="X1" s="285"/>
      <c r="Y1" s="285"/>
      <c r="Z1" s="281"/>
      <c r="AA1" s="281"/>
      <c r="AB1" s="281"/>
      <c r="AC1" s="281"/>
      <c r="AD1" s="281"/>
      <c r="AE1" s="281"/>
      <c r="AF1" s="281"/>
      <c r="AG1" s="281"/>
    </row>
    <row r="2" spans="1:37" s="1" customFormat="1" ht="21" customHeight="1" x14ac:dyDescent="0.25">
      <c r="A2" s="369" t="s">
        <v>1</v>
      </c>
      <c r="B2" s="369"/>
      <c r="C2" s="369"/>
      <c r="D2" s="369"/>
      <c r="E2" s="369"/>
      <c r="F2" s="369"/>
      <c r="G2" s="369"/>
      <c r="H2" s="369"/>
      <c r="I2" s="369"/>
      <c r="J2" s="369"/>
      <c r="K2" s="369"/>
      <c r="L2" s="369"/>
      <c r="M2" s="369"/>
      <c r="N2" s="369"/>
      <c r="O2" s="369"/>
      <c r="P2" s="19"/>
      <c r="Q2" s="19"/>
      <c r="R2" s="19"/>
      <c r="S2" s="19"/>
      <c r="T2" s="19"/>
      <c r="U2" s="19"/>
      <c r="V2" s="19"/>
      <c r="W2" s="19"/>
      <c r="X2" s="19"/>
      <c r="Y2" s="19"/>
      <c r="Z2" s="282"/>
      <c r="AA2" s="282"/>
      <c r="AB2" s="282"/>
      <c r="AC2" s="282"/>
      <c r="AD2" s="282"/>
      <c r="AE2" s="282"/>
      <c r="AF2" s="282"/>
      <c r="AG2" s="282"/>
    </row>
    <row r="3" spans="1:37" customFormat="1" ht="23.25" customHeight="1" thickBot="1" x14ac:dyDescent="0.35">
      <c r="A3" s="2"/>
      <c r="B3" s="2"/>
      <c r="C3" s="2"/>
      <c r="D3" s="4"/>
      <c r="E3" s="22"/>
      <c r="F3" s="22"/>
      <c r="G3" s="4"/>
      <c r="H3" s="22"/>
      <c r="I3" s="2"/>
      <c r="J3" s="2"/>
      <c r="K3" s="2"/>
      <c r="L3" s="2"/>
      <c r="M3" s="371" t="s">
        <v>2517</v>
      </c>
      <c r="N3" s="371"/>
      <c r="O3" s="371"/>
      <c r="P3" s="2"/>
      <c r="Q3" s="283"/>
      <c r="R3" s="2"/>
      <c r="S3" s="2"/>
      <c r="T3" s="6"/>
      <c r="U3" s="6"/>
      <c r="V3" s="2"/>
      <c r="W3" s="6"/>
      <c r="X3" s="6"/>
      <c r="Y3" s="2"/>
      <c r="Z3" s="3"/>
      <c r="AA3" s="3"/>
      <c r="AB3" s="3"/>
      <c r="AC3" s="3"/>
      <c r="AD3" s="3"/>
      <c r="AE3" s="3"/>
      <c r="AF3" s="3"/>
      <c r="AG3" s="3"/>
      <c r="AK3" s="114" t="s">
        <v>50</v>
      </c>
    </row>
    <row r="4" spans="1:37" customFormat="1" ht="30" customHeight="1" thickBot="1" x14ac:dyDescent="0.3">
      <c r="A4" s="370" t="s">
        <v>2516</v>
      </c>
      <c r="B4" s="370"/>
      <c r="C4" s="370"/>
      <c r="D4" s="370"/>
      <c r="E4" s="370"/>
      <c r="F4" s="370"/>
      <c r="G4" s="370"/>
      <c r="H4" s="370"/>
      <c r="I4" s="370"/>
      <c r="J4" s="370"/>
      <c r="K4" s="370"/>
      <c r="L4" s="370"/>
      <c r="M4" s="370"/>
      <c r="N4" s="370"/>
      <c r="O4" s="370"/>
      <c r="P4" s="284"/>
      <c r="Q4" s="284"/>
      <c r="R4" s="284"/>
      <c r="S4" s="284"/>
      <c r="T4" s="284"/>
      <c r="U4" s="284"/>
      <c r="V4" s="284"/>
      <c r="W4" s="284"/>
      <c r="X4" s="284"/>
      <c r="Y4" s="284"/>
      <c r="Z4" s="113"/>
      <c r="AA4" s="113"/>
      <c r="AB4" s="113"/>
      <c r="AC4" s="113"/>
      <c r="AD4" s="113"/>
      <c r="AE4" s="113"/>
      <c r="AF4" s="113"/>
      <c r="AG4" s="113"/>
      <c r="AK4" s="114" t="s">
        <v>290</v>
      </c>
    </row>
    <row r="5" spans="1:37" customFormat="1" ht="12.75" customHeight="1" thickBot="1" x14ac:dyDescent="0.3">
      <c r="A5" s="288"/>
      <c r="B5" s="288"/>
      <c r="C5" s="288"/>
      <c r="D5" s="288"/>
      <c r="E5" s="288"/>
      <c r="F5" s="288"/>
      <c r="G5" s="288"/>
      <c r="H5" s="288"/>
      <c r="I5" s="288"/>
      <c r="J5" s="288"/>
      <c r="K5" s="288"/>
      <c r="L5" s="288"/>
      <c r="M5" s="288"/>
      <c r="N5" s="288"/>
      <c r="O5" s="288"/>
      <c r="P5" s="290"/>
      <c r="Q5" s="287"/>
      <c r="R5" s="287"/>
      <c r="S5" s="287"/>
      <c r="T5" s="287"/>
      <c r="U5" s="287"/>
      <c r="V5" s="287"/>
      <c r="W5" s="287"/>
      <c r="X5" s="287"/>
      <c r="Y5" s="287"/>
      <c r="Z5" s="113"/>
      <c r="AA5" s="113"/>
      <c r="AB5" s="113"/>
      <c r="AC5" s="113"/>
      <c r="AD5" s="113"/>
      <c r="AE5" s="113"/>
      <c r="AF5" s="113"/>
      <c r="AG5" s="113"/>
      <c r="AK5" s="20"/>
    </row>
    <row r="6" spans="1:37" s="277" customFormat="1" ht="13.5" customHeight="1" x14ac:dyDescent="0.25">
      <c r="A6" s="291" t="s">
        <v>25</v>
      </c>
      <c r="B6" s="292" t="s">
        <v>33</v>
      </c>
      <c r="C6" s="292" t="s">
        <v>34</v>
      </c>
      <c r="D6" s="292" t="s">
        <v>4</v>
      </c>
      <c r="E6" s="292" t="s">
        <v>35</v>
      </c>
      <c r="F6" s="292" t="s">
        <v>36</v>
      </c>
      <c r="G6" s="293" t="s">
        <v>37</v>
      </c>
      <c r="H6" s="292" t="s">
        <v>38</v>
      </c>
      <c r="I6" s="292" t="s">
        <v>39</v>
      </c>
      <c r="J6" s="293" t="s">
        <v>1812</v>
      </c>
      <c r="K6" s="293"/>
      <c r="L6" s="292" t="s">
        <v>2518</v>
      </c>
      <c r="M6" s="294" t="s">
        <v>1210</v>
      </c>
      <c r="N6" s="292" t="s">
        <v>1207</v>
      </c>
      <c r="O6" s="292" t="s">
        <v>41</v>
      </c>
      <c r="P6" s="292" t="s">
        <v>24</v>
      </c>
      <c r="Q6" s="277" t="s">
        <v>2096</v>
      </c>
    </row>
    <row r="7" spans="1:37" ht="28.5" hidden="1" x14ac:dyDescent="0.25">
      <c r="A7" s="295">
        <v>1</v>
      </c>
      <c r="B7" s="296">
        <v>549</v>
      </c>
      <c r="C7" s="296" t="s">
        <v>324</v>
      </c>
      <c r="D7" s="296" t="s">
        <v>19</v>
      </c>
      <c r="E7" s="296" t="s">
        <v>273</v>
      </c>
      <c r="F7" s="296" t="s">
        <v>47</v>
      </c>
      <c r="G7" s="296" t="s">
        <v>961</v>
      </c>
      <c r="H7" s="296" t="s">
        <v>44</v>
      </c>
      <c r="I7" s="296" t="s">
        <v>325</v>
      </c>
      <c r="J7" s="297">
        <v>15</v>
      </c>
      <c r="K7" s="297">
        <v>15</v>
      </c>
      <c r="L7" s="298">
        <v>100</v>
      </c>
      <c r="M7" s="299">
        <v>43875</v>
      </c>
      <c r="N7" s="296" t="s">
        <v>45</v>
      </c>
      <c r="O7" s="296" t="s">
        <v>2334</v>
      </c>
      <c r="P7" s="124" t="s">
        <v>2097</v>
      </c>
      <c r="Q7" s="93">
        <f>VLOOKUP(B7,[2]PNEE!$A$7:$AC$663,17,FALSE)</f>
        <v>43889</v>
      </c>
      <c r="R7" s="283" t="str">
        <f>IF(M7=Q7,"COINCIDE","CAMBIO")</f>
        <v>CAMBIO</v>
      </c>
    </row>
    <row r="8" spans="1:37" ht="14.25" x14ac:dyDescent="0.25">
      <c r="A8" s="295">
        <f>A7+1</f>
        <v>2</v>
      </c>
      <c r="B8" s="296">
        <v>71</v>
      </c>
      <c r="C8" s="296" t="s">
        <v>164</v>
      </c>
      <c r="D8" s="296" t="s">
        <v>19</v>
      </c>
      <c r="E8" s="296" t="s">
        <v>165</v>
      </c>
      <c r="F8" s="296" t="s">
        <v>47</v>
      </c>
      <c r="G8" s="296" t="s">
        <v>960</v>
      </c>
      <c r="H8" s="296" t="s">
        <v>48</v>
      </c>
      <c r="I8" s="296" t="s">
        <v>166</v>
      </c>
      <c r="J8" s="297">
        <v>17</v>
      </c>
      <c r="K8" s="297">
        <v>17</v>
      </c>
      <c r="L8" s="298">
        <v>90</v>
      </c>
      <c r="M8" s="299">
        <v>43881</v>
      </c>
      <c r="N8" s="296" t="s">
        <v>49</v>
      </c>
      <c r="O8" s="296" t="s">
        <v>2334</v>
      </c>
      <c r="P8" s="124" t="s">
        <v>2097</v>
      </c>
      <c r="Q8" s="93">
        <f>VLOOKUP(B8,[2]PNEE!$A$7:$AC$663,17,FALSE)</f>
        <v>43906</v>
      </c>
      <c r="R8" s="318" t="str">
        <f t="shared" ref="R8:R71" si="0">IF(M8=Q8,"COINCIDE","CAMBIO")</f>
        <v>CAMBIO</v>
      </c>
    </row>
    <row r="9" spans="1:37" ht="14.25" x14ac:dyDescent="0.25">
      <c r="A9" s="295">
        <f t="shared" ref="A9:A72" si="1">A8+1</f>
        <v>3</v>
      </c>
      <c r="B9" s="296">
        <v>91</v>
      </c>
      <c r="C9" s="296" t="s">
        <v>236</v>
      </c>
      <c r="D9" s="296" t="s">
        <v>20</v>
      </c>
      <c r="E9" s="296" t="s">
        <v>237</v>
      </c>
      <c r="F9" s="296" t="s">
        <v>47</v>
      </c>
      <c r="G9" s="296" t="s">
        <v>960</v>
      </c>
      <c r="H9" s="296" t="s">
        <v>44</v>
      </c>
      <c r="I9" s="296" t="s">
        <v>238</v>
      </c>
      <c r="J9" s="297">
        <v>8</v>
      </c>
      <c r="K9" s="297">
        <v>8</v>
      </c>
      <c r="L9" s="298">
        <v>86</v>
      </c>
      <c r="M9" s="299">
        <v>43910</v>
      </c>
      <c r="N9" s="296" t="s">
        <v>49</v>
      </c>
      <c r="O9" s="296" t="s">
        <v>2334</v>
      </c>
      <c r="P9" s="124" t="s">
        <v>2097</v>
      </c>
      <c r="Q9" s="93">
        <f>VLOOKUP(B9,[2]PNEE!$A$7:$AC$663,17,FALSE)</f>
        <v>43931</v>
      </c>
      <c r="R9" s="318" t="str">
        <f t="shared" si="0"/>
        <v>CAMBIO</v>
      </c>
    </row>
    <row r="10" spans="1:37" ht="14.25" x14ac:dyDescent="0.25">
      <c r="A10" s="295">
        <f t="shared" si="1"/>
        <v>4</v>
      </c>
      <c r="B10" s="296">
        <v>1909</v>
      </c>
      <c r="C10" s="296" t="s">
        <v>1129</v>
      </c>
      <c r="D10" s="296" t="s">
        <v>20</v>
      </c>
      <c r="E10" s="296" t="s">
        <v>20</v>
      </c>
      <c r="F10" s="296" t="s">
        <v>47</v>
      </c>
      <c r="G10" s="296" t="s">
        <v>960</v>
      </c>
      <c r="H10" s="296" t="s">
        <v>48</v>
      </c>
      <c r="I10" s="296" t="s">
        <v>948</v>
      </c>
      <c r="J10" s="297">
        <v>0</v>
      </c>
      <c r="K10" s="297">
        <v>0</v>
      </c>
      <c r="L10" s="298">
        <v>89</v>
      </c>
      <c r="M10" s="299">
        <v>43910</v>
      </c>
      <c r="N10" s="296" t="s">
        <v>49</v>
      </c>
      <c r="O10" s="296" t="s">
        <v>2334</v>
      </c>
      <c r="P10" s="124" t="s">
        <v>2097</v>
      </c>
      <c r="Q10" s="93">
        <f>VLOOKUP(B10,[2]PNEE!$A$7:$AC$663,17,FALSE)</f>
        <v>43910</v>
      </c>
      <c r="R10" s="318" t="str">
        <f t="shared" si="0"/>
        <v>COINCIDE</v>
      </c>
    </row>
    <row r="11" spans="1:37" ht="14.25" x14ac:dyDescent="0.25">
      <c r="A11" s="295">
        <f t="shared" si="1"/>
        <v>5</v>
      </c>
      <c r="B11" s="296">
        <v>1287</v>
      </c>
      <c r="C11" s="296" t="s">
        <v>430</v>
      </c>
      <c r="D11" s="296" t="s">
        <v>20</v>
      </c>
      <c r="E11" s="296" t="s">
        <v>20</v>
      </c>
      <c r="F11" s="296" t="s">
        <v>47</v>
      </c>
      <c r="G11" s="296" t="s">
        <v>962</v>
      </c>
      <c r="H11" s="296" t="s">
        <v>48</v>
      </c>
      <c r="I11" s="296" t="s">
        <v>431</v>
      </c>
      <c r="J11" s="297">
        <v>16</v>
      </c>
      <c r="K11" s="297">
        <v>16</v>
      </c>
      <c r="L11" s="298">
        <v>88</v>
      </c>
      <c r="M11" s="299">
        <v>43936</v>
      </c>
      <c r="N11" s="296" t="s">
        <v>49</v>
      </c>
      <c r="O11" s="296" t="s">
        <v>2334</v>
      </c>
      <c r="P11" s="124" t="s">
        <v>2097</v>
      </c>
      <c r="Q11" s="93">
        <f>VLOOKUP(B11,[2]PNEE!$A$7:$AC$663,17,FALSE)</f>
        <v>43936</v>
      </c>
      <c r="R11" s="318" t="str">
        <f t="shared" si="0"/>
        <v>COINCIDE</v>
      </c>
    </row>
    <row r="12" spans="1:37" ht="14.25" x14ac:dyDescent="0.25">
      <c r="A12" s="295">
        <f t="shared" si="1"/>
        <v>6</v>
      </c>
      <c r="B12" s="296">
        <v>1719</v>
      </c>
      <c r="C12" s="296" t="s">
        <v>556</v>
      </c>
      <c r="D12" s="296" t="s">
        <v>20</v>
      </c>
      <c r="E12" s="296" t="s">
        <v>20</v>
      </c>
      <c r="F12" s="296" t="s">
        <v>47</v>
      </c>
      <c r="G12" s="296" t="s">
        <v>963</v>
      </c>
      <c r="H12" s="296" t="s">
        <v>44</v>
      </c>
      <c r="I12" s="296" t="s">
        <v>557</v>
      </c>
      <c r="J12" s="297">
        <v>24</v>
      </c>
      <c r="K12" s="297">
        <v>24</v>
      </c>
      <c r="L12" s="298">
        <v>81</v>
      </c>
      <c r="M12" s="299">
        <v>43941</v>
      </c>
      <c r="N12" s="296" t="s">
        <v>53</v>
      </c>
      <c r="O12" s="296" t="s">
        <v>50</v>
      </c>
      <c r="P12" s="124" t="s">
        <v>2097</v>
      </c>
      <c r="Q12" s="93">
        <f>VLOOKUP(B12,[2]PNEE!$A$7:$AC$663,17,FALSE)</f>
        <v>44001</v>
      </c>
      <c r="R12" s="318" t="str">
        <f t="shared" si="0"/>
        <v>CAMBIO</v>
      </c>
    </row>
    <row r="13" spans="1:37" ht="14.25" x14ac:dyDescent="0.25">
      <c r="A13" s="295">
        <f t="shared" si="1"/>
        <v>7</v>
      </c>
      <c r="B13" s="296">
        <v>1890</v>
      </c>
      <c r="C13" s="296" t="s">
        <v>1627</v>
      </c>
      <c r="D13" s="296" t="s">
        <v>1213</v>
      </c>
      <c r="E13" s="296" t="s">
        <v>1628</v>
      </c>
      <c r="F13" s="296" t="s">
        <v>47</v>
      </c>
      <c r="G13" s="296" t="s">
        <v>963</v>
      </c>
      <c r="H13" s="296" t="s">
        <v>48</v>
      </c>
      <c r="I13" s="296" t="s">
        <v>1629</v>
      </c>
      <c r="J13" s="297">
        <v>4</v>
      </c>
      <c r="K13" s="297">
        <v>4</v>
      </c>
      <c r="L13" s="298">
        <v>70</v>
      </c>
      <c r="M13" s="299">
        <v>43962</v>
      </c>
      <c r="N13" s="296" t="s">
        <v>49</v>
      </c>
      <c r="O13" s="296" t="s">
        <v>2334</v>
      </c>
      <c r="P13" s="124" t="s">
        <v>2097</v>
      </c>
      <c r="Q13" s="93">
        <f>VLOOKUP(B13,[2]PNEE!$A$7:$AC$663,17,FALSE)</f>
        <v>43962</v>
      </c>
      <c r="R13" s="318" t="str">
        <f t="shared" si="0"/>
        <v>COINCIDE</v>
      </c>
    </row>
    <row r="14" spans="1:37" ht="28.5" x14ac:dyDescent="0.25">
      <c r="A14" s="295">
        <f t="shared" si="1"/>
        <v>8</v>
      </c>
      <c r="B14" s="296">
        <v>1415</v>
      </c>
      <c r="C14" s="296" t="s">
        <v>1617</v>
      </c>
      <c r="D14" s="296" t="s">
        <v>1213</v>
      </c>
      <c r="E14" s="296" t="s">
        <v>1618</v>
      </c>
      <c r="F14" s="296" t="s">
        <v>47</v>
      </c>
      <c r="G14" s="296" t="s">
        <v>962</v>
      </c>
      <c r="H14" s="296" t="s">
        <v>44</v>
      </c>
      <c r="I14" s="296" t="s">
        <v>1619</v>
      </c>
      <c r="J14" s="297">
        <v>24</v>
      </c>
      <c r="K14" s="297">
        <v>24</v>
      </c>
      <c r="L14" s="298">
        <v>85</v>
      </c>
      <c r="M14" s="299">
        <v>43966</v>
      </c>
      <c r="N14" s="296" t="s">
        <v>53</v>
      </c>
      <c r="O14" s="296" t="s">
        <v>50</v>
      </c>
      <c r="P14" s="124" t="s">
        <v>2097</v>
      </c>
      <c r="Q14" s="93">
        <f>VLOOKUP(B14,[2]PNEE!$A$7:$AC$663,17,FALSE)</f>
        <v>43966</v>
      </c>
      <c r="R14" s="318" t="str">
        <f t="shared" si="0"/>
        <v>COINCIDE</v>
      </c>
    </row>
    <row r="15" spans="1:37" ht="28.5" x14ac:dyDescent="0.25">
      <c r="A15" s="295">
        <f t="shared" si="1"/>
        <v>9</v>
      </c>
      <c r="B15" s="296">
        <v>1893</v>
      </c>
      <c r="C15" s="296" t="s">
        <v>1634</v>
      </c>
      <c r="D15" s="296" t="s">
        <v>1213</v>
      </c>
      <c r="E15" s="296" t="s">
        <v>1631</v>
      </c>
      <c r="F15" s="296" t="s">
        <v>47</v>
      </c>
      <c r="G15" s="296" t="s">
        <v>963</v>
      </c>
      <c r="H15" s="296" t="s">
        <v>48</v>
      </c>
      <c r="I15" s="296" t="s">
        <v>1635</v>
      </c>
      <c r="J15" s="297">
        <v>24</v>
      </c>
      <c r="K15" s="297">
        <v>24</v>
      </c>
      <c r="L15" s="298">
        <v>85</v>
      </c>
      <c r="M15" s="299">
        <v>43966</v>
      </c>
      <c r="N15" s="296" t="s">
        <v>49</v>
      </c>
      <c r="O15" s="296" t="s">
        <v>2334</v>
      </c>
      <c r="P15" s="124" t="s">
        <v>2097</v>
      </c>
      <c r="Q15" s="93">
        <f>VLOOKUP(B15,[2]PNEE!$A$7:$AC$663,17,FALSE)</f>
        <v>43966</v>
      </c>
      <c r="R15" s="318" t="str">
        <f t="shared" si="0"/>
        <v>COINCIDE</v>
      </c>
    </row>
    <row r="16" spans="1:37" ht="42.75" x14ac:dyDescent="0.25">
      <c r="A16" s="295">
        <f t="shared" si="1"/>
        <v>10</v>
      </c>
      <c r="B16" s="296">
        <v>1635</v>
      </c>
      <c r="C16" s="296" t="s">
        <v>406</v>
      </c>
      <c r="D16" s="296" t="s">
        <v>19</v>
      </c>
      <c r="E16" s="296" t="s">
        <v>19</v>
      </c>
      <c r="F16" s="296" t="s">
        <v>47</v>
      </c>
      <c r="G16" s="296" t="s">
        <v>963</v>
      </c>
      <c r="H16" s="296" t="s">
        <v>168</v>
      </c>
      <c r="I16" s="296" t="s">
        <v>407</v>
      </c>
      <c r="J16" s="297">
        <v>16</v>
      </c>
      <c r="K16" s="297">
        <v>10</v>
      </c>
      <c r="L16" s="298">
        <v>70</v>
      </c>
      <c r="M16" s="299">
        <v>43971</v>
      </c>
      <c r="N16" s="296" t="s">
        <v>53</v>
      </c>
      <c r="O16" s="296" t="s">
        <v>50</v>
      </c>
      <c r="P16" s="124" t="s">
        <v>2097</v>
      </c>
      <c r="Q16" s="93">
        <f>VLOOKUP(B16,[2]PNEE!$A$7:$AC$663,17,FALSE)</f>
        <v>43971</v>
      </c>
      <c r="R16" s="318" t="str">
        <f t="shared" si="0"/>
        <v>COINCIDE</v>
      </c>
    </row>
    <row r="17" spans="1:18" ht="14.25" x14ac:dyDescent="0.25">
      <c r="A17" s="295">
        <f t="shared" si="1"/>
        <v>11</v>
      </c>
      <c r="B17" s="296">
        <v>1724</v>
      </c>
      <c r="C17" s="296" t="s">
        <v>318</v>
      </c>
      <c r="D17" s="296" t="s">
        <v>20</v>
      </c>
      <c r="E17" s="296" t="s">
        <v>20</v>
      </c>
      <c r="F17" s="296" t="s">
        <v>47</v>
      </c>
      <c r="G17" s="296" t="s">
        <v>963</v>
      </c>
      <c r="H17" s="296" t="s">
        <v>44</v>
      </c>
      <c r="I17" s="296" t="s">
        <v>319</v>
      </c>
      <c r="J17" s="297">
        <v>24</v>
      </c>
      <c r="K17" s="297">
        <v>24</v>
      </c>
      <c r="L17" s="298">
        <v>75</v>
      </c>
      <c r="M17" s="299">
        <v>43992</v>
      </c>
      <c r="N17" s="296" t="s">
        <v>53</v>
      </c>
      <c r="O17" s="296" t="s">
        <v>50</v>
      </c>
      <c r="P17" s="124" t="s">
        <v>2097</v>
      </c>
      <c r="Q17" s="93">
        <f>VLOOKUP(B17,[2]PNEE!$A$7:$AC$663,17,FALSE)</f>
        <v>43992</v>
      </c>
      <c r="R17" s="318" t="str">
        <f t="shared" si="0"/>
        <v>COINCIDE</v>
      </c>
    </row>
    <row r="18" spans="1:18" ht="14.25" x14ac:dyDescent="0.25">
      <c r="A18" s="295">
        <f t="shared" si="1"/>
        <v>12</v>
      </c>
      <c r="B18" s="296">
        <v>992</v>
      </c>
      <c r="C18" s="296" t="s">
        <v>5</v>
      </c>
      <c r="D18" s="296" t="s">
        <v>20</v>
      </c>
      <c r="E18" s="296" t="s">
        <v>20</v>
      </c>
      <c r="F18" s="296" t="s">
        <v>47</v>
      </c>
      <c r="G18" s="296" t="s">
        <v>960</v>
      </c>
      <c r="H18" s="296" t="s">
        <v>826</v>
      </c>
      <c r="I18" s="296" t="s">
        <v>835</v>
      </c>
      <c r="J18" s="296">
        <v>10</v>
      </c>
      <c r="K18" s="297">
        <v>10</v>
      </c>
      <c r="L18" s="300">
        <v>78</v>
      </c>
      <c r="M18" s="299">
        <v>43992</v>
      </c>
      <c r="N18" s="296" t="s">
        <v>49</v>
      </c>
      <c r="O18" s="296" t="s">
        <v>2334</v>
      </c>
      <c r="P18" s="124" t="s">
        <v>2097</v>
      </c>
      <c r="Q18" s="93">
        <f>VLOOKUP(B18,[2]PNEE!$A$7:$AC$663,17,FALSE)</f>
        <v>43992</v>
      </c>
      <c r="R18" s="318" t="str">
        <f t="shared" si="0"/>
        <v>COINCIDE</v>
      </c>
    </row>
    <row r="19" spans="1:18" ht="14.25" x14ac:dyDescent="0.25">
      <c r="A19" s="295">
        <f t="shared" si="1"/>
        <v>13</v>
      </c>
      <c r="B19" s="296">
        <v>1713</v>
      </c>
      <c r="C19" s="296" t="s">
        <v>463</v>
      </c>
      <c r="D19" s="296" t="s">
        <v>20</v>
      </c>
      <c r="E19" s="296" t="s">
        <v>291</v>
      </c>
      <c r="F19" s="296" t="s">
        <v>47</v>
      </c>
      <c r="G19" s="296" t="s">
        <v>963</v>
      </c>
      <c r="H19" s="296" t="s">
        <v>44</v>
      </c>
      <c r="I19" s="296" t="s">
        <v>464</v>
      </c>
      <c r="J19" s="297">
        <v>9</v>
      </c>
      <c r="K19" s="297">
        <v>9</v>
      </c>
      <c r="L19" s="298">
        <v>74</v>
      </c>
      <c r="M19" s="299">
        <v>43997</v>
      </c>
      <c r="N19" s="296" t="s">
        <v>49</v>
      </c>
      <c r="O19" s="296" t="s">
        <v>2334</v>
      </c>
      <c r="P19" s="124" t="s">
        <v>2097</v>
      </c>
      <c r="Q19" s="93">
        <f>VLOOKUP(B19,[2]PNEE!$A$7:$AC$663,17,FALSE)</f>
        <v>43997</v>
      </c>
      <c r="R19" s="318" t="str">
        <f t="shared" si="0"/>
        <v>COINCIDE</v>
      </c>
    </row>
    <row r="20" spans="1:18" ht="28.5" x14ac:dyDescent="0.25">
      <c r="A20" s="295">
        <f t="shared" si="1"/>
        <v>14</v>
      </c>
      <c r="B20" s="296">
        <v>1752</v>
      </c>
      <c r="C20" s="296" t="s">
        <v>302</v>
      </c>
      <c r="D20" s="296" t="s">
        <v>20</v>
      </c>
      <c r="E20" s="296" t="s">
        <v>88</v>
      </c>
      <c r="F20" s="296" t="s">
        <v>47</v>
      </c>
      <c r="G20" s="296" t="s">
        <v>963</v>
      </c>
      <c r="H20" s="296" t="s">
        <v>44</v>
      </c>
      <c r="I20" s="296" t="s">
        <v>303</v>
      </c>
      <c r="J20" s="297">
        <v>24</v>
      </c>
      <c r="K20" s="297">
        <v>24</v>
      </c>
      <c r="L20" s="298">
        <v>83</v>
      </c>
      <c r="M20" s="299">
        <v>44004</v>
      </c>
      <c r="N20" s="296" t="s">
        <v>53</v>
      </c>
      <c r="O20" s="296" t="s">
        <v>1903</v>
      </c>
      <c r="P20" s="124" t="s">
        <v>2097</v>
      </c>
      <c r="Q20" s="93">
        <f>VLOOKUP(B20,[2]PNEE!$A$7:$AC$663,17,FALSE)</f>
        <v>44004</v>
      </c>
      <c r="R20" s="318" t="str">
        <f t="shared" si="0"/>
        <v>COINCIDE</v>
      </c>
    </row>
    <row r="21" spans="1:18" ht="42.75" x14ac:dyDescent="0.25">
      <c r="A21" s="295">
        <f t="shared" si="1"/>
        <v>15</v>
      </c>
      <c r="B21" s="296">
        <v>1750</v>
      </c>
      <c r="C21" s="296" t="s">
        <v>818</v>
      </c>
      <c r="D21" s="296" t="s">
        <v>20</v>
      </c>
      <c r="E21" s="296" t="s">
        <v>130</v>
      </c>
      <c r="F21" s="296" t="s">
        <v>47</v>
      </c>
      <c r="G21" s="296" t="s">
        <v>963</v>
      </c>
      <c r="H21" s="296" t="s">
        <v>63</v>
      </c>
      <c r="I21" s="296" t="s">
        <v>819</v>
      </c>
      <c r="J21" s="297">
        <v>20</v>
      </c>
      <c r="K21" s="297">
        <v>20</v>
      </c>
      <c r="L21" s="298">
        <v>64</v>
      </c>
      <c r="M21" s="299">
        <v>44004</v>
      </c>
      <c r="N21" s="296" t="s">
        <v>49</v>
      </c>
      <c r="O21" s="296" t="s">
        <v>2334</v>
      </c>
      <c r="P21" s="124" t="s">
        <v>2097</v>
      </c>
      <c r="Q21" s="93">
        <f>VLOOKUP(B21,[2]PNEE!$A$7:$AC$663,17,FALSE)</f>
        <v>44004</v>
      </c>
      <c r="R21" s="318" t="str">
        <f t="shared" si="0"/>
        <v>COINCIDE</v>
      </c>
    </row>
    <row r="22" spans="1:18" ht="14.25" x14ac:dyDescent="0.25">
      <c r="A22" s="295">
        <f t="shared" si="1"/>
        <v>16</v>
      </c>
      <c r="B22" s="296">
        <v>1886</v>
      </c>
      <c r="C22" s="296" t="s">
        <v>1618</v>
      </c>
      <c r="D22" s="296" t="s">
        <v>1213</v>
      </c>
      <c r="E22" s="296" t="s">
        <v>1618</v>
      </c>
      <c r="F22" s="296" t="s">
        <v>47</v>
      </c>
      <c r="G22" s="296" t="s">
        <v>961</v>
      </c>
      <c r="H22" s="296" t="s">
        <v>826</v>
      </c>
      <c r="I22" s="296" t="s">
        <v>1923</v>
      </c>
      <c r="J22" s="296">
        <v>10</v>
      </c>
      <c r="K22" s="297">
        <v>10</v>
      </c>
      <c r="L22" s="300">
        <v>68</v>
      </c>
      <c r="M22" s="299">
        <v>44012</v>
      </c>
      <c r="N22" s="296" t="s">
        <v>49</v>
      </c>
      <c r="O22" s="296" t="s">
        <v>2334</v>
      </c>
      <c r="P22" s="124" t="s">
        <v>2097</v>
      </c>
      <c r="Q22" s="93">
        <f>VLOOKUP(B22,[2]PNEE!$A$7:$AC$663,17,FALSE)</f>
        <v>44012</v>
      </c>
      <c r="R22" s="318" t="str">
        <f t="shared" si="0"/>
        <v>COINCIDE</v>
      </c>
    </row>
    <row r="23" spans="1:18" ht="14.25" x14ac:dyDescent="0.25">
      <c r="A23" s="295">
        <f t="shared" si="1"/>
        <v>17</v>
      </c>
      <c r="B23" s="296">
        <v>1720</v>
      </c>
      <c r="C23" s="296" t="s">
        <v>364</v>
      </c>
      <c r="D23" s="296" t="s">
        <v>20</v>
      </c>
      <c r="E23" s="296" t="s">
        <v>20</v>
      </c>
      <c r="F23" s="296" t="s">
        <v>47</v>
      </c>
      <c r="G23" s="296" t="s">
        <v>963</v>
      </c>
      <c r="H23" s="296" t="s">
        <v>44</v>
      </c>
      <c r="I23" s="296" t="s">
        <v>365</v>
      </c>
      <c r="J23" s="297">
        <v>24</v>
      </c>
      <c r="K23" s="297">
        <v>24</v>
      </c>
      <c r="L23" s="298">
        <v>54</v>
      </c>
      <c r="M23" s="299">
        <v>44046</v>
      </c>
      <c r="N23" s="296" t="s">
        <v>49</v>
      </c>
      <c r="O23" s="296" t="s">
        <v>2334</v>
      </c>
      <c r="P23" s="124" t="s">
        <v>2097</v>
      </c>
      <c r="Q23" s="93">
        <f>VLOOKUP(B23,[2]PNEE!$A$7:$AC$663,17,FALSE)</f>
        <v>44046</v>
      </c>
      <c r="R23" s="318" t="str">
        <f t="shared" si="0"/>
        <v>COINCIDE</v>
      </c>
    </row>
    <row r="24" spans="1:18" ht="14.25" x14ac:dyDescent="0.25">
      <c r="A24" s="295">
        <f t="shared" si="1"/>
        <v>18</v>
      </c>
      <c r="B24" s="296">
        <v>1624</v>
      </c>
      <c r="C24" s="296" t="s">
        <v>459</v>
      </c>
      <c r="D24" s="296" t="s">
        <v>19</v>
      </c>
      <c r="E24" s="296" t="s">
        <v>111</v>
      </c>
      <c r="F24" s="296" t="s">
        <v>47</v>
      </c>
      <c r="G24" s="296" t="s">
        <v>963</v>
      </c>
      <c r="H24" s="296" t="s">
        <v>48</v>
      </c>
      <c r="I24" s="296" t="s">
        <v>460</v>
      </c>
      <c r="J24" s="297">
        <v>7</v>
      </c>
      <c r="K24" s="297">
        <v>7</v>
      </c>
      <c r="L24" s="298">
        <v>40</v>
      </c>
      <c r="M24" s="299">
        <v>44048</v>
      </c>
      <c r="N24" s="296" t="s">
        <v>49</v>
      </c>
      <c r="O24" s="296" t="s">
        <v>2334</v>
      </c>
      <c r="P24" s="124" t="s">
        <v>2097</v>
      </c>
      <c r="Q24" s="93">
        <f>VLOOKUP(B24,[2]PNEE!$A$7:$AC$663,17,FALSE)</f>
        <v>44048</v>
      </c>
      <c r="R24" s="318" t="str">
        <f t="shared" si="0"/>
        <v>COINCIDE</v>
      </c>
    </row>
    <row r="25" spans="1:18" ht="14.25" x14ac:dyDescent="0.25">
      <c r="A25" s="295">
        <f t="shared" si="1"/>
        <v>19</v>
      </c>
      <c r="B25" s="296">
        <v>1740</v>
      </c>
      <c r="C25" s="296" t="s">
        <v>811</v>
      </c>
      <c r="D25" s="296" t="s">
        <v>20</v>
      </c>
      <c r="E25" s="296" t="s">
        <v>20</v>
      </c>
      <c r="F25" s="296" t="s">
        <v>47</v>
      </c>
      <c r="G25" s="296" t="s">
        <v>963</v>
      </c>
      <c r="H25" s="296" t="s">
        <v>48</v>
      </c>
      <c r="I25" s="296" t="s">
        <v>812</v>
      </c>
      <c r="J25" s="297">
        <v>20</v>
      </c>
      <c r="K25" s="297">
        <v>20</v>
      </c>
      <c r="L25" s="298">
        <v>32</v>
      </c>
      <c r="M25" s="299">
        <v>44049</v>
      </c>
      <c r="N25" s="296" t="s">
        <v>49</v>
      </c>
      <c r="O25" s="296" t="s">
        <v>2334</v>
      </c>
      <c r="P25" s="124" t="s">
        <v>2097</v>
      </c>
      <c r="Q25" s="93">
        <f>VLOOKUP(B25,[2]PNEE!$A$7:$AC$663,17,FALSE)</f>
        <v>44049</v>
      </c>
      <c r="R25" s="318" t="str">
        <f t="shared" si="0"/>
        <v>COINCIDE</v>
      </c>
    </row>
    <row r="26" spans="1:18" ht="28.5" x14ac:dyDescent="0.25">
      <c r="A26" s="295">
        <f t="shared" si="1"/>
        <v>20</v>
      </c>
      <c r="B26" s="296">
        <v>1714</v>
      </c>
      <c r="C26" s="296" t="s">
        <v>2092</v>
      </c>
      <c r="D26" s="296" t="s">
        <v>20</v>
      </c>
      <c r="E26" s="296" t="s">
        <v>88</v>
      </c>
      <c r="F26" s="296" t="s">
        <v>47</v>
      </c>
      <c r="G26" s="296" t="s">
        <v>961</v>
      </c>
      <c r="H26" s="296" t="s">
        <v>826</v>
      </c>
      <c r="I26" s="296" t="s">
        <v>929</v>
      </c>
      <c r="J26" s="297">
        <v>10</v>
      </c>
      <c r="K26" s="297">
        <v>10</v>
      </c>
      <c r="L26" s="298">
        <v>19</v>
      </c>
      <c r="M26" s="299">
        <v>44053</v>
      </c>
      <c r="N26" s="296" t="s">
        <v>53</v>
      </c>
      <c r="O26" s="296" t="s">
        <v>50</v>
      </c>
      <c r="P26" s="124" t="s">
        <v>2097</v>
      </c>
      <c r="Q26" s="93">
        <f>VLOOKUP(B26,[2]PNEE!$A$7:$AC$663,17,FALSE)</f>
        <v>44053</v>
      </c>
      <c r="R26" s="318" t="str">
        <f t="shared" si="0"/>
        <v>COINCIDE</v>
      </c>
    </row>
    <row r="27" spans="1:18" ht="14.25" x14ac:dyDescent="0.25">
      <c r="A27" s="295">
        <f t="shared" si="1"/>
        <v>21</v>
      </c>
      <c r="B27" s="296">
        <v>647</v>
      </c>
      <c r="C27" s="296" t="s">
        <v>326</v>
      </c>
      <c r="D27" s="296" t="s">
        <v>20</v>
      </c>
      <c r="E27" s="296" t="s">
        <v>327</v>
      </c>
      <c r="F27" s="296" t="s">
        <v>47</v>
      </c>
      <c r="G27" s="296" t="s">
        <v>961</v>
      </c>
      <c r="H27" s="296" t="s">
        <v>48</v>
      </c>
      <c r="I27" s="296" t="s">
        <v>328</v>
      </c>
      <c r="J27" s="297">
        <v>6</v>
      </c>
      <c r="K27" s="297">
        <v>6</v>
      </c>
      <c r="L27" s="298">
        <v>35</v>
      </c>
      <c r="M27" s="299">
        <v>44053</v>
      </c>
      <c r="N27" s="296" t="s">
        <v>49</v>
      </c>
      <c r="O27" s="296" t="s">
        <v>1224</v>
      </c>
      <c r="P27" s="124" t="s">
        <v>2097</v>
      </c>
      <c r="Q27" s="93">
        <f>VLOOKUP(B27,[2]PNEE!$A$7:$AC$663,17,FALSE)</f>
        <v>44053</v>
      </c>
      <c r="R27" s="318" t="str">
        <f t="shared" si="0"/>
        <v>COINCIDE</v>
      </c>
    </row>
    <row r="28" spans="1:18" ht="14.25" x14ac:dyDescent="0.25">
      <c r="A28" s="295">
        <f t="shared" si="1"/>
        <v>22</v>
      </c>
      <c r="B28" s="296">
        <v>1718</v>
      </c>
      <c r="C28" s="296" t="s">
        <v>554</v>
      </c>
      <c r="D28" s="296" t="s">
        <v>20</v>
      </c>
      <c r="E28" s="296" t="s">
        <v>20</v>
      </c>
      <c r="F28" s="296" t="s">
        <v>47</v>
      </c>
      <c r="G28" s="296" t="s">
        <v>963</v>
      </c>
      <c r="H28" s="296" t="s">
        <v>44</v>
      </c>
      <c r="I28" s="296" t="s">
        <v>555</v>
      </c>
      <c r="J28" s="297">
        <v>9</v>
      </c>
      <c r="K28" s="297">
        <v>9</v>
      </c>
      <c r="L28" s="298">
        <v>64</v>
      </c>
      <c r="M28" s="299">
        <v>44053</v>
      </c>
      <c r="N28" s="296" t="s">
        <v>49</v>
      </c>
      <c r="O28" s="296" t="s">
        <v>2334</v>
      </c>
      <c r="P28" s="124" t="s">
        <v>2097</v>
      </c>
      <c r="Q28" s="93">
        <f>VLOOKUP(B28,[2]PNEE!$A$7:$AC$663,17,FALSE)</f>
        <v>44053</v>
      </c>
      <c r="R28" s="318" t="str">
        <f t="shared" si="0"/>
        <v>COINCIDE</v>
      </c>
    </row>
    <row r="29" spans="1:18" ht="14.25" x14ac:dyDescent="0.25">
      <c r="A29" s="295">
        <f t="shared" si="1"/>
        <v>23</v>
      </c>
      <c r="B29" s="296">
        <v>1725</v>
      </c>
      <c r="C29" s="296" t="s">
        <v>809</v>
      </c>
      <c r="D29" s="296" t="s">
        <v>20</v>
      </c>
      <c r="E29" s="296" t="s">
        <v>20</v>
      </c>
      <c r="F29" s="296" t="s">
        <v>47</v>
      </c>
      <c r="G29" s="296" t="s">
        <v>963</v>
      </c>
      <c r="H29" s="296" t="s">
        <v>44</v>
      </c>
      <c r="I29" s="296" t="s">
        <v>810</v>
      </c>
      <c r="J29" s="297">
        <v>24</v>
      </c>
      <c r="K29" s="297">
        <v>24</v>
      </c>
      <c r="L29" s="298">
        <v>30</v>
      </c>
      <c r="M29" s="299">
        <v>44053</v>
      </c>
      <c r="N29" s="296" t="s">
        <v>49</v>
      </c>
      <c r="O29" s="296" t="s">
        <v>2334</v>
      </c>
      <c r="P29" s="124" t="s">
        <v>2097</v>
      </c>
      <c r="Q29" s="93">
        <f>VLOOKUP(B29,[2]PNEE!$A$7:$AC$663,17,FALSE)</f>
        <v>44053</v>
      </c>
      <c r="R29" s="318" t="str">
        <f t="shared" si="0"/>
        <v>COINCIDE</v>
      </c>
    </row>
    <row r="30" spans="1:18" ht="28.5" x14ac:dyDescent="0.25">
      <c r="A30" s="295">
        <f t="shared" si="1"/>
        <v>24</v>
      </c>
      <c r="B30" s="296">
        <v>1712</v>
      </c>
      <c r="C30" s="296" t="s">
        <v>2299</v>
      </c>
      <c r="D30" s="296" t="s">
        <v>20</v>
      </c>
      <c r="E30" s="296" t="s">
        <v>20</v>
      </c>
      <c r="F30" s="296" t="s">
        <v>47</v>
      </c>
      <c r="G30" s="296" t="s">
        <v>963</v>
      </c>
      <c r="H30" s="296" t="s">
        <v>44</v>
      </c>
      <c r="I30" s="296" t="s">
        <v>808</v>
      </c>
      <c r="J30" s="297">
        <v>9</v>
      </c>
      <c r="K30" s="297">
        <v>9</v>
      </c>
      <c r="L30" s="298">
        <v>68</v>
      </c>
      <c r="M30" s="299">
        <v>44053</v>
      </c>
      <c r="N30" s="296" t="s">
        <v>49</v>
      </c>
      <c r="O30" s="296" t="s">
        <v>2334</v>
      </c>
      <c r="P30" s="124" t="s">
        <v>2097</v>
      </c>
      <c r="Q30" s="93">
        <f>VLOOKUP(B30,[2]PNEE!$A$7:$AC$663,17,FALSE)</f>
        <v>44053</v>
      </c>
      <c r="R30" s="318" t="str">
        <f t="shared" si="0"/>
        <v>COINCIDE</v>
      </c>
    </row>
    <row r="31" spans="1:18" ht="14.25" x14ac:dyDescent="0.25">
      <c r="A31" s="295">
        <f t="shared" si="1"/>
        <v>25</v>
      </c>
      <c r="B31" s="296">
        <v>1887</v>
      </c>
      <c r="C31" s="296" t="s">
        <v>1621</v>
      </c>
      <c r="D31" s="296" t="s">
        <v>1213</v>
      </c>
      <c r="E31" s="296" t="s">
        <v>1618</v>
      </c>
      <c r="F31" s="296" t="s">
        <v>47</v>
      </c>
      <c r="G31" s="296" t="s">
        <v>963</v>
      </c>
      <c r="H31" s="296" t="s">
        <v>48</v>
      </c>
      <c r="I31" s="296" t="s">
        <v>1622</v>
      </c>
      <c r="J31" s="297">
        <v>12</v>
      </c>
      <c r="K31" s="297">
        <v>12</v>
      </c>
      <c r="L31" s="298">
        <v>31</v>
      </c>
      <c r="M31" s="299">
        <v>44053</v>
      </c>
      <c r="N31" s="296" t="s">
        <v>49</v>
      </c>
      <c r="O31" s="296" t="s">
        <v>2334</v>
      </c>
      <c r="P31" s="124" t="s">
        <v>2097</v>
      </c>
      <c r="Q31" s="93">
        <f>VLOOKUP(B31,[2]PNEE!$A$7:$AC$663,17,FALSE)</f>
        <v>44053</v>
      </c>
      <c r="R31" s="318" t="str">
        <f t="shared" si="0"/>
        <v>COINCIDE</v>
      </c>
    </row>
    <row r="32" spans="1:18" ht="28.5" x14ac:dyDescent="0.25">
      <c r="A32" s="295">
        <f t="shared" si="1"/>
        <v>26</v>
      </c>
      <c r="B32" s="296">
        <v>1726</v>
      </c>
      <c r="C32" s="296" t="s">
        <v>930</v>
      </c>
      <c r="D32" s="296" t="s">
        <v>20</v>
      </c>
      <c r="E32" s="296" t="s">
        <v>20</v>
      </c>
      <c r="F32" s="296" t="s">
        <v>47</v>
      </c>
      <c r="G32" s="296" t="s">
        <v>961</v>
      </c>
      <c r="H32" s="296" t="s">
        <v>826</v>
      </c>
      <c r="I32" s="296" t="s">
        <v>931</v>
      </c>
      <c r="J32" s="296">
        <v>10</v>
      </c>
      <c r="K32" s="297">
        <v>10</v>
      </c>
      <c r="L32" s="300">
        <v>23</v>
      </c>
      <c r="M32" s="299">
        <v>44053</v>
      </c>
      <c r="N32" s="296" t="s">
        <v>49</v>
      </c>
      <c r="O32" s="296" t="s">
        <v>2334</v>
      </c>
      <c r="P32" s="124" t="s">
        <v>2097</v>
      </c>
      <c r="Q32" s="93">
        <f>VLOOKUP(B32,[2]PNEE!$A$7:$AC$663,17,FALSE)</f>
        <v>44053</v>
      </c>
      <c r="R32" s="318" t="str">
        <f t="shared" si="0"/>
        <v>COINCIDE</v>
      </c>
    </row>
    <row r="33" spans="1:18" ht="14.25" x14ac:dyDescent="0.25">
      <c r="A33" s="295">
        <f t="shared" si="1"/>
        <v>27</v>
      </c>
      <c r="B33" s="296">
        <v>1183</v>
      </c>
      <c r="C33" s="296" t="s">
        <v>127</v>
      </c>
      <c r="D33" s="296" t="s">
        <v>19</v>
      </c>
      <c r="E33" s="296" t="s">
        <v>19</v>
      </c>
      <c r="F33" s="296" t="s">
        <v>47</v>
      </c>
      <c r="G33" s="296" t="s">
        <v>962</v>
      </c>
      <c r="H33" s="296" t="s">
        <v>44</v>
      </c>
      <c r="I33" s="296" t="s">
        <v>128</v>
      </c>
      <c r="J33" s="297">
        <v>25</v>
      </c>
      <c r="K33" s="297">
        <v>25</v>
      </c>
      <c r="L33" s="298">
        <v>89</v>
      </c>
      <c r="M33" s="299">
        <v>44055</v>
      </c>
      <c r="N33" s="296" t="s">
        <v>53</v>
      </c>
      <c r="O33" s="296" t="s">
        <v>50</v>
      </c>
      <c r="P33" s="124" t="s">
        <v>2097</v>
      </c>
      <c r="Q33" s="93">
        <f>VLOOKUP(B33,[2]PNEE!$A$7:$AC$663,17,FALSE)</f>
        <v>44055</v>
      </c>
      <c r="R33" s="318" t="str">
        <f t="shared" si="0"/>
        <v>COINCIDE</v>
      </c>
    </row>
    <row r="34" spans="1:18" ht="14.25" x14ac:dyDescent="0.25">
      <c r="A34" s="295">
        <f t="shared" si="1"/>
        <v>28</v>
      </c>
      <c r="B34" s="296">
        <v>1736</v>
      </c>
      <c r="C34" s="296" t="s">
        <v>369</v>
      </c>
      <c r="D34" s="296" t="s">
        <v>20</v>
      </c>
      <c r="E34" s="296" t="s">
        <v>20</v>
      </c>
      <c r="F34" s="296" t="s">
        <v>47</v>
      </c>
      <c r="G34" s="296" t="s">
        <v>963</v>
      </c>
      <c r="H34" s="296" t="s">
        <v>48</v>
      </c>
      <c r="I34" s="296" t="s">
        <v>370</v>
      </c>
      <c r="J34" s="297">
        <v>6</v>
      </c>
      <c r="K34" s="297">
        <v>6</v>
      </c>
      <c r="L34" s="298">
        <v>31</v>
      </c>
      <c r="M34" s="299">
        <v>44057</v>
      </c>
      <c r="N34" s="296" t="s">
        <v>49</v>
      </c>
      <c r="O34" s="296" t="s">
        <v>2334</v>
      </c>
      <c r="P34" s="124" t="s">
        <v>2097</v>
      </c>
      <c r="Q34" s="93">
        <f>VLOOKUP(B34,[2]PNEE!$A$7:$AC$663,17,FALSE)</f>
        <v>44057</v>
      </c>
      <c r="R34" s="318" t="str">
        <f t="shared" si="0"/>
        <v>COINCIDE</v>
      </c>
    </row>
    <row r="35" spans="1:18" ht="14.25" x14ac:dyDescent="0.25">
      <c r="A35" s="295">
        <f t="shared" si="1"/>
        <v>29</v>
      </c>
      <c r="B35" s="296">
        <v>798</v>
      </c>
      <c r="C35" s="296" t="s">
        <v>118</v>
      </c>
      <c r="D35" s="296" t="s">
        <v>19</v>
      </c>
      <c r="E35" s="296" t="s">
        <v>19</v>
      </c>
      <c r="F35" s="296" t="s">
        <v>47</v>
      </c>
      <c r="G35" s="296" t="s">
        <v>961</v>
      </c>
      <c r="H35" s="296" t="s">
        <v>48</v>
      </c>
      <c r="I35" s="296" t="s">
        <v>119</v>
      </c>
      <c r="J35" s="297">
        <v>12</v>
      </c>
      <c r="K35" s="297">
        <v>12</v>
      </c>
      <c r="L35" s="298">
        <v>70</v>
      </c>
      <c r="M35" s="299">
        <v>44063</v>
      </c>
      <c r="N35" s="296" t="s">
        <v>53</v>
      </c>
      <c r="O35" s="296" t="s">
        <v>1903</v>
      </c>
      <c r="P35" s="124" t="s">
        <v>2097</v>
      </c>
      <c r="Q35" s="93">
        <f>VLOOKUP(B35,[2]PNEE!$A$7:$AC$663,17,FALSE)</f>
        <v>44063</v>
      </c>
      <c r="R35" s="318" t="str">
        <f t="shared" si="0"/>
        <v>COINCIDE</v>
      </c>
    </row>
    <row r="36" spans="1:18" ht="42.75" x14ac:dyDescent="0.25">
      <c r="A36" s="295">
        <f t="shared" si="1"/>
        <v>30</v>
      </c>
      <c r="B36" s="296">
        <v>1912</v>
      </c>
      <c r="C36" s="296" t="s">
        <v>1358</v>
      </c>
      <c r="D36" s="296" t="s">
        <v>1212</v>
      </c>
      <c r="E36" s="296" t="s">
        <v>1359</v>
      </c>
      <c r="F36" s="296" t="s">
        <v>43</v>
      </c>
      <c r="G36" s="296" t="s">
        <v>960</v>
      </c>
      <c r="H36" s="296" t="s">
        <v>48</v>
      </c>
      <c r="I36" s="296" t="s">
        <v>1360</v>
      </c>
      <c r="J36" s="297">
        <v>9</v>
      </c>
      <c r="K36" s="297">
        <v>9</v>
      </c>
      <c r="L36" s="298">
        <v>45</v>
      </c>
      <c r="M36" s="299">
        <v>44073</v>
      </c>
      <c r="N36" s="296" t="s">
        <v>49</v>
      </c>
      <c r="O36" s="296" t="s">
        <v>2334</v>
      </c>
      <c r="P36" s="124" t="s">
        <v>2097</v>
      </c>
      <c r="Q36" s="93">
        <f>VLOOKUP(B36,[2]PNEE!$A$7:$AC$663,17,FALSE)</f>
        <v>44073</v>
      </c>
      <c r="R36" s="318" t="str">
        <f t="shared" si="0"/>
        <v>COINCIDE</v>
      </c>
    </row>
    <row r="37" spans="1:18" s="279" customFormat="1" ht="28.5" x14ac:dyDescent="0.25">
      <c r="A37" s="295">
        <f t="shared" si="1"/>
        <v>31</v>
      </c>
      <c r="B37" s="296">
        <v>1299</v>
      </c>
      <c r="C37" s="296" t="s">
        <v>121</v>
      </c>
      <c r="D37" s="296" t="s">
        <v>21</v>
      </c>
      <c r="E37" s="296" t="s">
        <v>90</v>
      </c>
      <c r="F37" s="296" t="s">
        <v>47</v>
      </c>
      <c r="G37" s="296" t="s">
        <v>962</v>
      </c>
      <c r="H37" s="296" t="s">
        <v>48</v>
      </c>
      <c r="I37" s="296" t="s">
        <v>122</v>
      </c>
      <c r="J37" s="297">
        <v>5</v>
      </c>
      <c r="K37" s="297">
        <v>5</v>
      </c>
      <c r="L37" s="298">
        <v>76</v>
      </c>
      <c r="M37" s="299">
        <v>44074</v>
      </c>
      <c r="N37" s="296" t="s">
        <v>49</v>
      </c>
      <c r="O37" s="296" t="s">
        <v>2334</v>
      </c>
      <c r="P37" s="124" t="s">
        <v>2097</v>
      </c>
      <c r="Q37" s="93">
        <f>VLOOKUP(B37,[2]PNEE!$A$7:$AC$663,17,FALSE)</f>
        <v>44074</v>
      </c>
      <c r="R37" s="318" t="str">
        <f t="shared" si="0"/>
        <v>COINCIDE</v>
      </c>
    </row>
    <row r="38" spans="1:18" ht="14.25" x14ac:dyDescent="0.25">
      <c r="A38" s="295">
        <f t="shared" si="1"/>
        <v>32</v>
      </c>
      <c r="B38" s="296">
        <v>229</v>
      </c>
      <c r="C38" s="296" t="s">
        <v>498</v>
      </c>
      <c r="D38" s="296" t="s">
        <v>6</v>
      </c>
      <c r="E38" s="296" t="s">
        <v>6</v>
      </c>
      <c r="F38" s="296" t="s">
        <v>47</v>
      </c>
      <c r="G38" s="296" t="s">
        <v>960</v>
      </c>
      <c r="H38" s="296" t="s">
        <v>44</v>
      </c>
      <c r="I38" s="296" t="s">
        <v>499</v>
      </c>
      <c r="J38" s="297">
        <v>16</v>
      </c>
      <c r="K38" s="297">
        <v>16</v>
      </c>
      <c r="L38" s="298">
        <v>85</v>
      </c>
      <c r="M38" s="299">
        <v>43868</v>
      </c>
      <c r="N38" s="296" t="s">
        <v>49</v>
      </c>
      <c r="O38" s="296" t="s">
        <v>2334</v>
      </c>
      <c r="P38" s="124" t="s">
        <v>1800</v>
      </c>
      <c r="Q38" s="93">
        <f>VLOOKUP(B38,[2]PNEE!$A$7:$AC$663,17,FALSE)</f>
        <v>43915</v>
      </c>
      <c r="R38" s="318" t="str">
        <f t="shared" si="0"/>
        <v>CAMBIO</v>
      </c>
    </row>
    <row r="39" spans="1:18" ht="14.25" x14ac:dyDescent="0.25">
      <c r="A39" s="295">
        <f t="shared" si="1"/>
        <v>33</v>
      </c>
      <c r="B39" s="296">
        <v>1125</v>
      </c>
      <c r="C39" s="296" t="s">
        <v>396</v>
      </c>
      <c r="D39" s="296" t="s">
        <v>6</v>
      </c>
      <c r="E39" s="296" t="s">
        <v>6</v>
      </c>
      <c r="F39" s="296" t="s">
        <v>47</v>
      </c>
      <c r="G39" s="296" t="s">
        <v>962</v>
      </c>
      <c r="H39" s="296" t="s">
        <v>44</v>
      </c>
      <c r="I39" s="296" t="s">
        <v>397</v>
      </c>
      <c r="J39" s="297">
        <v>24</v>
      </c>
      <c r="K39" s="297">
        <v>30</v>
      </c>
      <c r="L39" s="298">
        <v>72</v>
      </c>
      <c r="M39" s="299">
        <v>43886</v>
      </c>
      <c r="N39" s="296" t="s">
        <v>49</v>
      </c>
      <c r="O39" s="296" t="s">
        <v>2334</v>
      </c>
      <c r="P39" s="124" t="s">
        <v>1800</v>
      </c>
      <c r="Q39" s="93">
        <f>VLOOKUP(B39,[2]PNEE!$A$7:$AC$663,17,FALSE)</f>
        <v>43915</v>
      </c>
      <c r="R39" s="318" t="str">
        <f t="shared" si="0"/>
        <v>CAMBIO</v>
      </c>
    </row>
    <row r="40" spans="1:18" ht="14.25" hidden="1" x14ac:dyDescent="0.25">
      <c r="A40" s="295">
        <f t="shared" si="1"/>
        <v>34</v>
      </c>
      <c r="B40" s="296">
        <v>1562</v>
      </c>
      <c r="C40" s="296" t="s">
        <v>66</v>
      </c>
      <c r="D40" s="296" t="s">
        <v>6</v>
      </c>
      <c r="E40" s="296" t="s">
        <v>66</v>
      </c>
      <c r="F40" s="296" t="s">
        <v>47</v>
      </c>
      <c r="G40" s="296" t="s">
        <v>961</v>
      </c>
      <c r="H40" s="296" t="s">
        <v>826</v>
      </c>
      <c r="I40" s="296" t="s">
        <v>866</v>
      </c>
      <c r="J40" s="296">
        <v>10</v>
      </c>
      <c r="K40" s="297">
        <v>10</v>
      </c>
      <c r="L40" s="300">
        <v>92</v>
      </c>
      <c r="M40" s="299">
        <v>43889</v>
      </c>
      <c r="N40" s="296" t="s">
        <v>45</v>
      </c>
      <c r="O40" s="296" t="s">
        <v>2334</v>
      </c>
      <c r="P40" s="124" t="s">
        <v>1800</v>
      </c>
      <c r="Q40" s="93">
        <f>VLOOKUP(B40,[2]PNEE!$A$7:$AC$663,17,FALSE)</f>
        <v>43893</v>
      </c>
      <c r="R40" s="318" t="str">
        <f t="shared" si="0"/>
        <v>CAMBIO</v>
      </c>
    </row>
    <row r="41" spans="1:18" ht="28.5" x14ac:dyDescent="0.25">
      <c r="A41" s="295">
        <f t="shared" si="1"/>
        <v>35</v>
      </c>
      <c r="B41" s="296">
        <v>1560</v>
      </c>
      <c r="C41" s="296" t="s">
        <v>701</v>
      </c>
      <c r="D41" s="296" t="s">
        <v>6</v>
      </c>
      <c r="E41" s="296" t="s">
        <v>66</v>
      </c>
      <c r="F41" s="296" t="s">
        <v>47</v>
      </c>
      <c r="G41" s="296" t="s">
        <v>963</v>
      </c>
      <c r="H41" s="296" t="s">
        <v>44</v>
      </c>
      <c r="I41" s="296" t="s">
        <v>702</v>
      </c>
      <c r="J41" s="297">
        <v>9</v>
      </c>
      <c r="K41" s="297">
        <v>10</v>
      </c>
      <c r="L41" s="298">
        <v>80</v>
      </c>
      <c r="M41" s="299">
        <v>43907</v>
      </c>
      <c r="N41" s="296" t="s">
        <v>49</v>
      </c>
      <c r="O41" s="296" t="s">
        <v>2334</v>
      </c>
      <c r="P41" s="124" t="s">
        <v>1800</v>
      </c>
      <c r="Q41" s="93">
        <f>VLOOKUP(B41,[2]PNEE!$A$7:$AC$663,17,FALSE)</f>
        <v>43938</v>
      </c>
      <c r="R41" s="318" t="str">
        <f t="shared" si="0"/>
        <v>CAMBIO</v>
      </c>
    </row>
    <row r="42" spans="1:18" ht="28.5" x14ac:dyDescent="0.25">
      <c r="A42" s="295">
        <f t="shared" si="1"/>
        <v>36</v>
      </c>
      <c r="B42" s="296">
        <v>1561</v>
      </c>
      <c r="C42" s="296" t="s">
        <v>703</v>
      </c>
      <c r="D42" s="296" t="s">
        <v>6</v>
      </c>
      <c r="E42" s="296" t="s">
        <v>66</v>
      </c>
      <c r="F42" s="296" t="s">
        <v>47</v>
      </c>
      <c r="G42" s="296" t="s">
        <v>963</v>
      </c>
      <c r="H42" s="296" t="s">
        <v>44</v>
      </c>
      <c r="I42" s="296" t="s">
        <v>704</v>
      </c>
      <c r="J42" s="297">
        <v>9</v>
      </c>
      <c r="K42" s="297">
        <v>10</v>
      </c>
      <c r="L42" s="298">
        <v>85</v>
      </c>
      <c r="M42" s="299">
        <v>43907</v>
      </c>
      <c r="N42" s="296" t="s">
        <v>49</v>
      </c>
      <c r="O42" s="296" t="s">
        <v>2334</v>
      </c>
      <c r="P42" s="124" t="s">
        <v>1800</v>
      </c>
      <c r="Q42" s="93">
        <f>VLOOKUP(B42,[2]PNEE!$A$7:$AC$663,17,FALSE)</f>
        <v>43938</v>
      </c>
      <c r="R42" s="318" t="str">
        <f t="shared" si="0"/>
        <v>CAMBIO</v>
      </c>
    </row>
    <row r="43" spans="1:18" ht="14.25" x14ac:dyDescent="0.25">
      <c r="A43" s="295">
        <f t="shared" si="1"/>
        <v>37</v>
      </c>
      <c r="B43" s="296">
        <v>1493</v>
      </c>
      <c r="C43" s="296" t="s">
        <v>1264</v>
      </c>
      <c r="D43" s="296" t="s">
        <v>1211</v>
      </c>
      <c r="E43" s="296" t="s">
        <v>1255</v>
      </c>
      <c r="F43" s="296" t="s">
        <v>47</v>
      </c>
      <c r="G43" s="296" t="s">
        <v>963</v>
      </c>
      <c r="H43" s="296" t="s">
        <v>48</v>
      </c>
      <c r="I43" s="296" t="s">
        <v>1265</v>
      </c>
      <c r="J43" s="297">
        <v>6</v>
      </c>
      <c r="K43" s="297">
        <v>9</v>
      </c>
      <c r="L43" s="298">
        <v>72</v>
      </c>
      <c r="M43" s="299">
        <v>43920</v>
      </c>
      <c r="N43" s="296" t="s">
        <v>49</v>
      </c>
      <c r="O43" s="296" t="s">
        <v>1224</v>
      </c>
      <c r="P43" s="124" t="s">
        <v>1800</v>
      </c>
      <c r="Q43" s="93">
        <f>VLOOKUP(B43,[2]PNEE!$A$7:$AC$663,17,FALSE)</f>
        <v>43951</v>
      </c>
      <c r="R43" s="318" t="str">
        <f t="shared" si="0"/>
        <v>CAMBIO</v>
      </c>
    </row>
    <row r="44" spans="1:18" ht="28.5" x14ac:dyDescent="0.25">
      <c r="A44" s="295">
        <f t="shared" si="1"/>
        <v>38</v>
      </c>
      <c r="B44" s="296">
        <v>1642</v>
      </c>
      <c r="C44" s="296" t="s">
        <v>1405</v>
      </c>
      <c r="D44" s="296" t="s">
        <v>8</v>
      </c>
      <c r="E44" s="296" t="s">
        <v>739</v>
      </c>
      <c r="F44" s="296" t="s">
        <v>47</v>
      </c>
      <c r="G44" s="296" t="s">
        <v>963</v>
      </c>
      <c r="H44" s="296" t="s">
        <v>48</v>
      </c>
      <c r="I44" s="296" t="s">
        <v>740</v>
      </c>
      <c r="J44" s="297">
        <v>24</v>
      </c>
      <c r="K44" s="297">
        <v>26</v>
      </c>
      <c r="L44" s="298">
        <v>85</v>
      </c>
      <c r="M44" s="299">
        <v>43937</v>
      </c>
      <c r="N44" s="296" t="s">
        <v>53</v>
      </c>
      <c r="O44" s="296" t="s">
        <v>50</v>
      </c>
      <c r="P44" s="124" t="s">
        <v>1800</v>
      </c>
      <c r="Q44" s="93">
        <f>VLOOKUP(B44,[2]PNEE!$A$7:$AC$663,17,FALSE)</f>
        <v>43937</v>
      </c>
      <c r="R44" s="318" t="str">
        <f t="shared" si="0"/>
        <v>COINCIDE</v>
      </c>
    </row>
    <row r="45" spans="1:18" ht="42.75" x14ac:dyDescent="0.25">
      <c r="A45" s="295">
        <f t="shared" si="1"/>
        <v>39</v>
      </c>
      <c r="B45" s="296">
        <v>577</v>
      </c>
      <c r="C45" s="296" t="s">
        <v>382</v>
      </c>
      <c r="D45" s="296" t="s">
        <v>8</v>
      </c>
      <c r="E45" s="296" t="s">
        <v>8</v>
      </c>
      <c r="F45" s="296" t="s">
        <v>43</v>
      </c>
      <c r="G45" s="296" t="s">
        <v>961</v>
      </c>
      <c r="H45" s="296" t="s">
        <v>44</v>
      </c>
      <c r="I45" s="296" t="s">
        <v>383</v>
      </c>
      <c r="J45" s="297">
        <v>5</v>
      </c>
      <c r="K45" s="297">
        <v>5</v>
      </c>
      <c r="L45" s="298">
        <v>80</v>
      </c>
      <c r="M45" s="299">
        <v>43937</v>
      </c>
      <c r="N45" s="296" t="s">
        <v>53</v>
      </c>
      <c r="O45" s="296" t="s">
        <v>50</v>
      </c>
      <c r="P45" s="124" t="s">
        <v>1800</v>
      </c>
      <c r="Q45" s="93">
        <f>VLOOKUP(B45,[2]PNEE!$A$7:$AC$663,17,FALSE)</f>
        <v>43937</v>
      </c>
      <c r="R45" s="318" t="str">
        <f t="shared" si="0"/>
        <v>COINCIDE</v>
      </c>
    </row>
    <row r="46" spans="1:18" ht="14.25" x14ac:dyDescent="0.25">
      <c r="A46" s="295">
        <f t="shared" si="1"/>
        <v>40</v>
      </c>
      <c r="B46" s="296">
        <v>1590</v>
      </c>
      <c r="C46" s="296" t="s">
        <v>724</v>
      </c>
      <c r="D46" s="296" t="s">
        <v>7</v>
      </c>
      <c r="E46" s="296" t="s">
        <v>94</v>
      </c>
      <c r="F46" s="296" t="s">
        <v>47</v>
      </c>
      <c r="G46" s="296" t="s">
        <v>963</v>
      </c>
      <c r="H46" s="296" t="s">
        <v>48</v>
      </c>
      <c r="I46" s="296" t="s">
        <v>725</v>
      </c>
      <c r="J46" s="297">
        <v>24</v>
      </c>
      <c r="K46" s="297">
        <v>24</v>
      </c>
      <c r="L46" s="298">
        <v>75</v>
      </c>
      <c r="M46" s="299">
        <v>43941</v>
      </c>
      <c r="N46" s="296" t="s">
        <v>49</v>
      </c>
      <c r="O46" s="296" t="s">
        <v>2334</v>
      </c>
      <c r="P46" s="124" t="s">
        <v>1800</v>
      </c>
      <c r="Q46" s="93">
        <f>VLOOKUP(B46,[2]PNEE!$A$7:$AC$663,17,FALSE)</f>
        <v>43941</v>
      </c>
      <c r="R46" s="318" t="str">
        <f t="shared" si="0"/>
        <v>COINCIDE</v>
      </c>
    </row>
    <row r="47" spans="1:18" ht="42.75" x14ac:dyDescent="0.25">
      <c r="A47" s="295">
        <f t="shared" si="1"/>
        <v>41</v>
      </c>
      <c r="B47" s="296">
        <v>1591</v>
      </c>
      <c r="C47" s="296" t="s">
        <v>726</v>
      </c>
      <c r="D47" s="296" t="s">
        <v>7</v>
      </c>
      <c r="E47" s="296" t="s">
        <v>94</v>
      </c>
      <c r="F47" s="296" t="s">
        <v>47</v>
      </c>
      <c r="G47" s="296" t="s">
        <v>963</v>
      </c>
      <c r="H47" s="296" t="s">
        <v>168</v>
      </c>
      <c r="I47" s="296" t="s">
        <v>1356</v>
      </c>
      <c r="J47" s="297">
        <v>0</v>
      </c>
      <c r="K47" s="297">
        <v>5</v>
      </c>
      <c r="L47" s="298">
        <v>75</v>
      </c>
      <c r="M47" s="299">
        <v>43941</v>
      </c>
      <c r="N47" s="296" t="s">
        <v>49</v>
      </c>
      <c r="O47" s="296" t="s">
        <v>2334</v>
      </c>
      <c r="P47" s="124" t="s">
        <v>1800</v>
      </c>
      <c r="Q47" s="93">
        <f>VLOOKUP(B47,[2]PNEE!$A$7:$AC$663,17,FALSE)</f>
        <v>43941</v>
      </c>
      <c r="R47" s="318" t="str">
        <f t="shared" si="0"/>
        <v>COINCIDE</v>
      </c>
    </row>
    <row r="48" spans="1:18" ht="28.5" x14ac:dyDescent="0.25">
      <c r="A48" s="295">
        <f t="shared" si="1"/>
        <v>42</v>
      </c>
      <c r="B48" s="296">
        <v>1930</v>
      </c>
      <c r="C48" s="296" t="s">
        <v>339</v>
      </c>
      <c r="D48" s="296" t="s">
        <v>6</v>
      </c>
      <c r="E48" s="296" t="s">
        <v>6</v>
      </c>
      <c r="F48" s="296" t="s">
        <v>47</v>
      </c>
      <c r="G48" s="296" t="s">
        <v>961</v>
      </c>
      <c r="H48" s="296" t="s">
        <v>44</v>
      </c>
      <c r="I48" s="296" t="s">
        <v>1910</v>
      </c>
      <c r="J48" s="297">
        <v>0</v>
      </c>
      <c r="K48" s="297">
        <v>5</v>
      </c>
      <c r="L48" s="298">
        <v>60</v>
      </c>
      <c r="M48" s="299">
        <v>43971</v>
      </c>
      <c r="N48" s="296" t="s">
        <v>49</v>
      </c>
      <c r="O48" s="296" t="s">
        <v>2334</v>
      </c>
      <c r="P48" s="124" t="s">
        <v>1800</v>
      </c>
      <c r="Q48" s="93">
        <f>VLOOKUP(B48,[2]PNEE!$A$7:$AC$663,17,FALSE)</f>
        <v>43971</v>
      </c>
      <c r="R48" s="318" t="str">
        <f t="shared" si="0"/>
        <v>COINCIDE</v>
      </c>
    </row>
    <row r="49" spans="1:18" ht="28.5" x14ac:dyDescent="0.25">
      <c r="A49" s="295">
        <f t="shared" si="1"/>
        <v>43</v>
      </c>
      <c r="B49" s="296">
        <v>1576</v>
      </c>
      <c r="C49" s="296" t="s">
        <v>904</v>
      </c>
      <c r="D49" s="296" t="s">
        <v>6</v>
      </c>
      <c r="E49" s="296" t="s">
        <v>6</v>
      </c>
      <c r="F49" s="296" t="s">
        <v>47</v>
      </c>
      <c r="G49" s="296" t="s">
        <v>961</v>
      </c>
      <c r="H49" s="296" t="s">
        <v>826</v>
      </c>
      <c r="I49" s="296" t="s">
        <v>905</v>
      </c>
      <c r="J49" s="296">
        <v>10</v>
      </c>
      <c r="K49" s="297">
        <v>10</v>
      </c>
      <c r="L49" s="300">
        <v>50</v>
      </c>
      <c r="M49" s="299">
        <v>43971</v>
      </c>
      <c r="N49" s="296" t="s">
        <v>49</v>
      </c>
      <c r="O49" s="296" t="s">
        <v>2334</v>
      </c>
      <c r="P49" s="124" t="s">
        <v>1800</v>
      </c>
      <c r="Q49" s="93">
        <f>VLOOKUP(B49,[2]PNEE!$A$7:$AC$663,17,FALSE)</f>
        <v>43971</v>
      </c>
      <c r="R49" s="318" t="str">
        <f t="shared" si="0"/>
        <v>COINCIDE</v>
      </c>
    </row>
    <row r="50" spans="1:18" ht="28.5" x14ac:dyDescent="0.25">
      <c r="A50" s="295">
        <f t="shared" si="1"/>
        <v>44</v>
      </c>
      <c r="B50" s="296">
        <v>1579</v>
      </c>
      <c r="C50" s="296" t="s">
        <v>1342</v>
      </c>
      <c r="D50" s="296" t="s">
        <v>209</v>
      </c>
      <c r="E50" s="296" t="s">
        <v>1343</v>
      </c>
      <c r="F50" s="296" t="s">
        <v>47</v>
      </c>
      <c r="G50" s="296" t="s">
        <v>963</v>
      </c>
      <c r="H50" s="296" t="s">
        <v>44</v>
      </c>
      <c r="I50" s="296" t="s">
        <v>1344</v>
      </c>
      <c r="J50" s="297">
        <v>7</v>
      </c>
      <c r="K50" s="297">
        <v>8</v>
      </c>
      <c r="L50" s="298">
        <v>78</v>
      </c>
      <c r="M50" s="299">
        <v>43972</v>
      </c>
      <c r="N50" s="296" t="s">
        <v>49</v>
      </c>
      <c r="O50" s="296" t="s">
        <v>2334</v>
      </c>
      <c r="P50" s="124" t="s">
        <v>1800</v>
      </c>
      <c r="Q50" s="93">
        <f>VLOOKUP(B50,[2]PNEE!$A$7:$AC$663,17,FALSE)</f>
        <v>43972</v>
      </c>
      <c r="R50" s="318" t="str">
        <f t="shared" si="0"/>
        <v>COINCIDE</v>
      </c>
    </row>
    <row r="51" spans="1:18" ht="14.25" x14ac:dyDescent="0.25">
      <c r="A51" s="295">
        <f t="shared" si="1"/>
        <v>45</v>
      </c>
      <c r="B51" s="296">
        <v>1518</v>
      </c>
      <c r="C51" s="296" t="s">
        <v>65</v>
      </c>
      <c r="D51" s="296" t="s">
        <v>5</v>
      </c>
      <c r="E51" s="296" t="s">
        <v>65</v>
      </c>
      <c r="F51" s="296" t="s">
        <v>47</v>
      </c>
      <c r="G51" s="296" t="s">
        <v>961</v>
      </c>
      <c r="H51" s="296" t="s">
        <v>826</v>
      </c>
      <c r="I51" s="296" t="s">
        <v>901</v>
      </c>
      <c r="J51" s="296">
        <v>10</v>
      </c>
      <c r="K51" s="297">
        <v>10</v>
      </c>
      <c r="L51" s="300">
        <v>77</v>
      </c>
      <c r="M51" s="299">
        <v>44006</v>
      </c>
      <c r="N51" s="296" t="s">
        <v>49</v>
      </c>
      <c r="O51" s="296" t="s">
        <v>2334</v>
      </c>
      <c r="P51" s="124" t="s">
        <v>1800</v>
      </c>
      <c r="Q51" s="93">
        <f>VLOOKUP(B51,[2]PNEE!$A$7:$AC$663,17,FALSE)</f>
        <v>44006</v>
      </c>
      <c r="R51" s="318" t="str">
        <f t="shared" si="0"/>
        <v>COINCIDE</v>
      </c>
    </row>
    <row r="52" spans="1:18" ht="14.25" x14ac:dyDescent="0.25">
      <c r="A52" s="295">
        <f t="shared" si="1"/>
        <v>46</v>
      </c>
      <c r="B52" s="296">
        <v>1495</v>
      </c>
      <c r="C52" s="296" t="s">
        <v>1669</v>
      </c>
      <c r="D52" s="296" t="s">
        <v>1211</v>
      </c>
      <c r="E52" s="296" t="s">
        <v>1255</v>
      </c>
      <c r="F52" s="296" t="s">
        <v>47</v>
      </c>
      <c r="G52" s="296" t="s">
        <v>961</v>
      </c>
      <c r="H52" s="296" t="s">
        <v>826</v>
      </c>
      <c r="I52" s="296" t="s">
        <v>1670</v>
      </c>
      <c r="J52" s="296">
        <v>10</v>
      </c>
      <c r="K52" s="297">
        <v>10</v>
      </c>
      <c r="L52" s="300">
        <v>57</v>
      </c>
      <c r="M52" s="299">
        <v>44027</v>
      </c>
      <c r="N52" s="296" t="s">
        <v>49</v>
      </c>
      <c r="O52" s="296" t="s">
        <v>2334</v>
      </c>
      <c r="P52" s="124" t="s">
        <v>1800</v>
      </c>
      <c r="Q52" s="93">
        <f>VLOOKUP(B52,[2]PNEE!$A$7:$AC$663,17,FALSE)</f>
        <v>44027</v>
      </c>
      <c r="R52" s="318" t="str">
        <f t="shared" si="0"/>
        <v>COINCIDE</v>
      </c>
    </row>
    <row r="53" spans="1:18" ht="14.25" x14ac:dyDescent="0.25">
      <c r="A53" s="295">
        <f t="shared" si="1"/>
        <v>47</v>
      </c>
      <c r="B53" s="296">
        <v>1910</v>
      </c>
      <c r="C53" s="296" t="s">
        <v>1028</v>
      </c>
      <c r="D53" s="296" t="s">
        <v>5</v>
      </c>
      <c r="E53" s="296" t="s">
        <v>65</v>
      </c>
      <c r="F53" s="296" t="s">
        <v>47</v>
      </c>
      <c r="G53" s="296" t="s">
        <v>960</v>
      </c>
      <c r="H53" s="296" t="s">
        <v>48</v>
      </c>
      <c r="I53" s="296" t="s">
        <v>948</v>
      </c>
      <c r="J53" s="297">
        <v>0</v>
      </c>
      <c r="K53" s="297">
        <v>0</v>
      </c>
      <c r="L53" s="298">
        <v>35</v>
      </c>
      <c r="M53" s="299">
        <v>44057</v>
      </c>
      <c r="N53" s="296" t="s">
        <v>53</v>
      </c>
      <c r="O53" s="296" t="s">
        <v>50</v>
      </c>
      <c r="P53" s="124" t="s">
        <v>1800</v>
      </c>
      <c r="Q53" s="93">
        <f>VLOOKUP(B53,[2]PNEE!$A$7:$AC$663,17,FALSE)</f>
        <v>44057</v>
      </c>
      <c r="R53" s="318" t="str">
        <f t="shared" si="0"/>
        <v>COINCIDE</v>
      </c>
    </row>
    <row r="54" spans="1:18" ht="14.25" x14ac:dyDescent="0.25">
      <c r="A54" s="295">
        <f t="shared" si="1"/>
        <v>48</v>
      </c>
      <c r="B54" s="296">
        <v>1911</v>
      </c>
      <c r="C54" s="296" t="s">
        <v>1029</v>
      </c>
      <c r="D54" s="296" t="s">
        <v>5</v>
      </c>
      <c r="E54" s="296" t="s">
        <v>65</v>
      </c>
      <c r="F54" s="296" t="s">
        <v>47</v>
      </c>
      <c r="G54" s="296" t="s">
        <v>960</v>
      </c>
      <c r="H54" s="296" t="s">
        <v>48</v>
      </c>
      <c r="I54" s="296" t="s">
        <v>948</v>
      </c>
      <c r="J54" s="297">
        <v>0</v>
      </c>
      <c r="K54" s="297">
        <v>0</v>
      </c>
      <c r="L54" s="298">
        <v>85</v>
      </c>
      <c r="M54" s="299">
        <v>44057</v>
      </c>
      <c r="N54" s="296" t="s">
        <v>53</v>
      </c>
      <c r="O54" s="296" t="s">
        <v>50</v>
      </c>
      <c r="P54" s="124" t="s">
        <v>1800</v>
      </c>
      <c r="Q54" s="93">
        <f>VLOOKUP(B54,[2]PNEE!$A$7:$AC$663,17,FALSE)</f>
        <v>44057</v>
      </c>
      <c r="R54" s="318" t="str">
        <f t="shared" si="0"/>
        <v>COINCIDE</v>
      </c>
    </row>
    <row r="55" spans="1:18" ht="28.5" x14ac:dyDescent="0.25">
      <c r="A55" s="295">
        <f t="shared" si="1"/>
        <v>49</v>
      </c>
      <c r="B55" s="296">
        <v>1078</v>
      </c>
      <c r="C55" s="296" t="s">
        <v>132</v>
      </c>
      <c r="D55" s="296" t="s">
        <v>5</v>
      </c>
      <c r="E55" s="296" t="s">
        <v>65</v>
      </c>
      <c r="F55" s="296" t="s">
        <v>47</v>
      </c>
      <c r="G55" s="296" t="s">
        <v>962</v>
      </c>
      <c r="H55" s="296" t="s">
        <v>44</v>
      </c>
      <c r="I55" s="296" t="s">
        <v>133</v>
      </c>
      <c r="J55" s="297">
        <v>24</v>
      </c>
      <c r="K55" s="297">
        <v>22</v>
      </c>
      <c r="L55" s="298">
        <v>79</v>
      </c>
      <c r="M55" s="299">
        <v>44057</v>
      </c>
      <c r="N55" s="296" t="s">
        <v>53</v>
      </c>
      <c r="O55" s="296" t="s">
        <v>50</v>
      </c>
      <c r="P55" s="124" t="s">
        <v>1800</v>
      </c>
      <c r="Q55" s="93">
        <f>VLOOKUP(B55,[2]PNEE!$A$7:$AC$663,17,FALSE)</f>
        <v>44057</v>
      </c>
      <c r="R55" s="318" t="str">
        <f t="shared" si="0"/>
        <v>COINCIDE</v>
      </c>
    </row>
    <row r="56" spans="1:18" ht="42.75" x14ac:dyDescent="0.25">
      <c r="A56" s="295">
        <f t="shared" si="1"/>
        <v>50</v>
      </c>
      <c r="B56" s="296">
        <v>1520</v>
      </c>
      <c r="C56" s="296" t="s">
        <v>167</v>
      </c>
      <c r="D56" s="296" t="s">
        <v>5</v>
      </c>
      <c r="E56" s="296" t="s">
        <v>65</v>
      </c>
      <c r="F56" s="296" t="s">
        <v>47</v>
      </c>
      <c r="G56" s="296" t="s">
        <v>963</v>
      </c>
      <c r="H56" s="296" t="s">
        <v>168</v>
      </c>
      <c r="I56" s="296" t="s">
        <v>169</v>
      </c>
      <c r="J56" s="297">
        <v>0</v>
      </c>
      <c r="K56" s="297">
        <v>7</v>
      </c>
      <c r="L56" s="298">
        <v>45</v>
      </c>
      <c r="M56" s="299">
        <v>44061</v>
      </c>
      <c r="N56" s="296" t="s">
        <v>53</v>
      </c>
      <c r="O56" s="296" t="s">
        <v>50</v>
      </c>
      <c r="P56" s="124" t="s">
        <v>1800</v>
      </c>
      <c r="Q56" s="93">
        <f>VLOOKUP(B56,[2]PNEE!$A$7:$AC$663,17,FALSE)</f>
        <v>44061</v>
      </c>
      <c r="R56" s="318" t="str">
        <f t="shared" si="0"/>
        <v>COINCIDE</v>
      </c>
    </row>
    <row r="57" spans="1:18" ht="14.25" x14ac:dyDescent="0.25">
      <c r="A57" s="295">
        <f t="shared" si="1"/>
        <v>51</v>
      </c>
      <c r="B57" s="296">
        <v>1514</v>
      </c>
      <c r="C57" s="296" t="s">
        <v>693</v>
      </c>
      <c r="D57" s="296" t="s">
        <v>5</v>
      </c>
      <c r="E57" s="296" t="s">
        <v>65</v>
      </c>
      <c r="F57" s="296" t="s">
        <v>47</v>
      </c>
      <c r="G57" s="296" t="s">
        <v>963</v>
      </c>
      <c r="H57" s="296" t="s">
        <v>48</v>
      </c>
      <c r="I57" s="296" t="s">
        <v>694</v>
      </c>
      <c r="J57" s="297">
        <v>12</v>
      </c>
      <c r="K57" s="297">
        <v>12</v>
      </c>
      <c r="L57" s="298">
        <v>52</v>
      </c>
      <c r="M57" s="299">
        <v>44062</v>
      </c>
      <c r="N57" s="296" t="s">
        <v>49</v>
      </c>
      <c r="O57" s="296" t="s">
        <v>2334</v>
      </c>
      <c r="P57" s="124" t="s">
        <v>1800</v>
      </c>
      <c r="Q57" s="93">
        <f>VLOOKUP(B57,[2]PNEE!$A$7:$AC$663,17,FALSE)</f>
        <v>44062</v>
      </c>
      <c r="R57" s="318" t="str">
        <f t="shared" si="0"/>
        <v>COINCIDE</v>
      </c>
    </row>
    <row r="58" spans="1:18" ht="14.25" x14ac:dyDescent="0.25">
      <c r="A58" s="295">
        <f t="shared" si="1"/>
        <v>52</v>
      </c>
      <c r="B58" s="296">
        <v>1515</v>
      </c>
      <c r="C58" s="296" t="s">
        <v>477</v>
      </c>
      <c r="D58" s="296" t="s">
        <v>5</v>
      </c>
      <c r="E58" s="296" t="s">
        <v>65</v>
      </c>
      <c r="F58" s="296" t="s">
        <v>47</v>
      </c>
      <c r="G58" s="296" t="s">
        <v>963</v>
      </c>
      <c r="H58" s="296" t="s">
        <v>48</v>
      </c>
      <c r="I58" s="296" t="s">
        <v>478</v>
      </c>
      <c r="J58" s="297">
        <v>24</v>
      </c>
      <c r="K58" s="297">
        <v>26</v>
      </c>
      <c r="L58" s="298">
        <v>67</v>
      </c>
      <c r="M58" s="299">
        <v>44063</v>
      </c>
      <c r="N58" s="296" t="s">
        <v>49</v>
      </c>
      <c r="O58" s="296" t="s">
        <v>2334</v>
      </c>
      <c r="P58" s="124" t="s">
        <v>1800</v>
      </c>
      <c r="Q58" s="93">
        <f>VLOOKUP(B58,[2]PNEE!$A$7:$AC$663,17,FALSE)</f>
        <v>44063</v>
      </c>
      <c r="R58" s="318" t="str">
        <f t="shared" si="0"/>
        <v>COINCIDE</v>
      </c>
    </row>
    <row r="59" spans="1:18" ht="42.75" x14ac:dyDescent="0.25">
      <c r="A59" s="295">
        <f t="shared" si="1"/>
        <v>53</v>
      </c>
      <c r="B59" s="296">
        <v>802</v>
      </c>
      <c r="C59" s="296" t="s">
        <v>171</v>
      </c>
      <c r="D59" s="296" t="s">
        <v>8</v>
      </c>
      <c r="E59" s="296" t="s">
        <v>172</v>
      </c>
      <c r="F59" s="296" t="s">
        <v>43</v>
      </c>
      <c r="G59" s="296" t="s">
        <v>961</v>
      </c>
      <c r="H59" s="296" t="s">
        <v>48</v>
      </c>
      <c r="I59" s="296" t="s">
        <v>173</v>
      </c>
      <c r="J59" s="297">
        <v>33</v>
      </c>
      <c r="K59" s="297">
        <v>33</v>
      </c>
      <c r="L59" s="298">
        <v>90</v>
      </c>
      <c r="M59" s="299">
        <v>44063</v>
      </c>
      <c r="N59" s="296" t="s">
        <v>49</v>
      </c>
      <c r="O59" s="296" t="s">
        <v>2334</v>
      </c>
      <c r="P59" s="124" t="s">
        <v>1800</v>
      </c>
      <c r="Q59" s="93">
        <f>VLOOKUP(B59,[2]PNEE!$A$7:$AC$663,17,FALSE)</f>
        <v>44063</v>
      </c>
      <c r="R59" s="318" t="str">
        <f t="shared" si="0"/>
        <v>COINCIDE</v>
      </c>
    </row>
    <row r="60" spans="1:18" ht="14.25" x14ac:dyDescent="0.25">
      <c r="A60" s="295">
        <f t="shared" si="1"/>
        <v>54</v>
      </c>
      <c r="B60" s="296">
        <v>1089</v>
      </c>
      <c r="C60" s="296" t="s">
        <v>1288</v>
      </c>
      <c r="D60" s="296" t="s">
        <v>944</v>
      </c>
      <c r="E60" s="296" t="s">
        <v>1286</v>
      </c>
      <c r="F60" s="296" t="s">
        <v>47</v>
      </c>
      <c r="G60" s="296" t="s">
        <v>962</v>
      </c>
      <c r="H60" s="296" t="s">
        <v>48</v>
      </c>
      <c r="I60" s="296" t="s">
        <v>1289</v>
      </c>
      <c r="J60" s="297">
        <v>8</v>
      </c>
      <c r="K60" s="297">
        <v>10</v>
      </c>
      <c r="L60" s="298">
        <v>68</v>
      </c>
      <c r="M60" s="299">
        <v>44070</v>
      </c>
      <c r="N60" s="296" t="s">
        <v>49</v>
      </c>
      <c r="O60" s="296" t="s">
        <v>1224</v>
      </c>
      <c r="P60" s="124" t="s">
        <v>1800</v>
      </c>
      <c r="Q60" s="93">
        <f>VLOOKUP(B60,[2]PNEE!$A$7:$AC$663,17,FALSE)</f>
        <v>44070</v>
      </c>
      <c r="R60" s="318" t="str">
        <f t="shared" si="0"/>
        <v>COINCIDE</v>
      </c>
    </row>
    <row r="61" spans="1:18" ht="28.5" x14ac:dyDescent="0.25">
      <c r="A61" s="295">
        <f t="shared" si="1"/>
        <v>55</v>
      </c>
      <c r="B61" s="296">
        <v>1703</v>
      </c>
      <c r="C61" s="296" t="s">
        <v>1443</v>
      </c>
      <c r="D61" s="296" t="s">
        <v>159</v>
      </c>
      <c r="E61" s="296" t="s">
        <v>159</v>
      </c>
      <c r="F61" s="296" t="s">
        <v>47</v>
      </c>
      <c r="G61" s="296" t="s">
        <v>963</v>
      </c>
      <c r="H61" s="296" t="s">
        <v>63</v>
      </c>
      <c r="I61" s="296" t="s">
        <v>1444</v>
      </c>
      <c r="J61" s="297">
        <v>24</v>
      </c>
      <c r="K61" s="297">
        <v>24</v>
      </c>
      <c r="L61" s="298">
        <v>78</v>
      </c>
      <c r="M61" s="299">
        <v>43962</v>
      </c>
      <c r="N61" s="296" t="s">
        <v>49</v>
      </c>
      <c r="O61" s="296" t="s">
        <v>2334</v>
      </c>
      <c r="P61" s="124" t="s">
        <v>1799</v>
      </c>
      <c r="Q61" s="93">
        <f>VLOOKUP(B61,[2]PNEE!$A$7:$AC$663,17,FALSE)</f>
        <v>43962</v>
      </c>
      <c r="R61" s="318" t="str">
        <f t="shared" si="0"/>
        <v>COINCIDE</v>
      </c>
    </row>
    <row r="62" spans="1:18" ht="28.5" x14ac:dyDescent="0.25">
      <c r="A62" s="295">
        <f t="shared" si="1"/>
        <v>56</v>
      </c>
      <c r="B62" s="296">
        <v>1702</v>
      </c>
      <c r="C62" s="296" t="s">
        <v>1441</v>
      </c>
      <c r="D62" s="296" t="s">
        <v>159</v>
      </c>
      <c r="E62" s="296" t="s">
        <v>159</v>
      </c>
      <c r="F62" s="296" t="s">
        <v>47</v>
      </c>
      <c r="G62" s="296" t="s">
        <v>963</v>
      </c>
      <c r="H62" s="296" t="s">
        <v>48</v>
      </c>
      <c r="I62" s="296" t="s">
        <v>1442</v>
      </c>
      <c r="J62" s="297">
        <v>24</v>
      </c>
      <c r="K62" s="297">
        <v>24</v>
      </c>
      <c r="L62" s="298">
        <v>47</v>
      </c>
      <c r="M62" s="299">
        <v>44000</v>
      </c>
      <c r="N62" s="296" t="s">
        <v>49</v>
      </c>
      <c r="O62" s="296" t="s">
        <v>2334</v>
      </c>
      <c r="P62" s="124" t="s">
        <v>1799</v>
      </c>
      <c r="Q62" s="93">
        <f>VLOOKUP(B62,[2]PNEE!$A$7:$AC$663,17,FALSE)</f>
        <v>44060</v>
      </c>
      <c r="R62" s="318" t="str">
        <f t="shared" si="0"/>
        <v>CAMBIO</v>
      </c>
    </row>
    <row r="63" spans="1:18" ht="42.75" x14ac:dyDescent="0.25">
      <c r="A63" s="295">
        <f t="shared" si="1"/>
        <v>57</v>
      </c>
      <c r="B63" s="296">
        <v>1538</v>
      </c>
      <c r="C63" s="296" t="s">
        <v>186</v>
      </c>
      <c r="D63" s="296" t="s">
        <v>1217</v>
      </c>
      <c r="E63" s="296" t="s">
        <v>1300</v>
      </c>
      <c r="F63" s="296" t="s">
        <v>47</v>
      </c>
      <c r="G63" s="296" t="s">
        <v>963</v>
      </c>
      <c r="H63" s="296" t="s">
        <v>187</v>
      </c>
      <c r="I63" s="296" t="s">
        <v>1311</v>
      </c>
      <c r="J63" s="297">
        <v>20</v>
      </c>
      <c r="K63" s="297">
        <v>23</v>
      </c>
      <c r="L63" s="298">
        <v>52</v>
      </c>
      <c r="M63" s="299">
        <v>44039</v>
      </c>
      <c r="N63" s="296" t="s">
        <v>49</v>
      </c>
      <c r="O63" s="296" t="s">
        <v>1224</v>
      </c>
      <c r="P63" s="124" t="s">
        <v>1799</v>
      </c>
      <c r="Q63" s="93">
        <f>VLOOKUP(B63,[2]PNEE!$A$7:$AC$663,17,FALSE)</f>
        <v>44039</v>
      </c>
      <c r="R63" s="318" t="str">
        <f t="shared" si="0"/>
        <v>COINCIDE</v>
      </c>
    </row>
    <row r="64" spans="1:18" ht="28.5" x14ac:dyDescent="0.25">
      <c r="A64" s="295">
        <f t="shared" si="1"/>
        <v>58</v>
      </c>
      <c r="B64" s="296">
        <v>70</v>
      </c>
      <c r="C64" s="296" t="s">
        <v>2080</v>
      </c>
      <c r="D64" s="296" t="s">
        <v>1215</v>
      </c>
      <c r="E64" s="296" t="s">
        <v>1215</v>
      </c>
      <c r="F64" s="296" t="s">
        <v>47</v>
      </c>
      <c r="G64" s="296" t="s">
        <v>960</v>
      </c>
      <c r="H64" s="296" t="s">
        <v>44</v>
      </c>
      <c r="I64" s="296" t="s">
        <v>651</v>
      </c>
      <c r="J64" s="297">
        <v>16</v>
      </c>
      <c r="K64" s="297">
        <v>1</v>
      </c>
      <c r="L64" s="298">
        <v>66</v>
      </c>
      <c r="M64" s="299">
        <v>44039</v>
      </c>
      <c r="N64" s="296" t="s">
        <v>49</v>
      </c>
      <c r="O64" s="296" t="s">
        <v>1224</v>
      </c>
      <c r="P64" s="124" t="s">
        <v>1799</v>
      </c>
      <c r="Q64" s="93">
        <f>VLOOKUP(B64,[2]PNEE!$A$7:$AC$663,17,FALSE)</f>
        <v>44032</v>
      </c>
      <c r="R64" s="318" t="str">
        <f t="shared" si="0"/>
        <v>CAMBIO</v>
      </c>
    </row>
    <row r="65" spans="1:18" ht="28.5" x14ac:dyDescent="0.25">
      <c r="A65" s="295">
        <f t="shared" si="1"/>
        <v>59</v>
      </c>
      <c r="B65" s="296">
        <v>1250</v>
      </c>
      <c r="C65" s="296" t="s">
        <v>158</v>
      </c>
      <c r="D65" s="296" t="s">
        <v>159</v>
      </c>
      <c r="E65" s="296" t="s">
        <v>159</v>
      </c>
      <c r="F65" s="296" t="s">
        <v>47</v>
      </c>
      <c r="G65" s="296" t="s">
        <v>962</v>
      </c>
      <c r="H65" s="296" t="s">
        <v>44</v>
      </c>
      <c r="I65" s="296" t="s">
        <v>160</v>
      </c>
      <c r="J65" s="297">
        <v>12</v>
      </c>
      <c r="K65" s="297">
        <v>12</v>
      </c>
      <c r="L65" s="298">
        <v>75</v>
      </c>
      <c r="M65" s="299">
        <v>44039</v>
      </c>
      <c r="N65" s="296" t="s">
        <v>49</v>
      </c>
      <c r="O65" s="296" t="s">
        <v>1224</v>
      </c>
      <c r="P65" s="124" t="s">
        <v>1799</v>
      </c>
      <c r="Q65" s="93">
        <f>VLOOKUP(B65,[2]PNEE!$A$7:$AC$663,17,FALSE)</f>
        <v>44039</v>
      </c>
      <c r="R65" s="318" t="str">
        <f t="shared" si="0"/>
        <v>COINCIDE</v>
      </c>
    </row>
    <row r="66" spans="1:18" ht="14.25" x14ac:dyDescent="0.25">
      <c r="A66" s="295">
        <f t="shared" si="1"/>
        <v>60</v>
      </c>
      <c r="B66" s="296">
        <v>1607</v>
      </c>
      <c r="C66" s="296" t="s">
        <v>1396</v>
      </c>
      <c r="D66" s="296" t="s">
        <v>1215</v>
      </c>
      <c r="E66" s="296" t="s">
        <v>1395</v>
      </c>
      <c r="F66" s="296" t="s">
        <v>47</v>
      </c>
      <c r="G66" s="296" t="s">
        <v>963</v>
      </c>
      <c r="H66" s="296" t="s">
        <v>48</v>
      </c>
      <c r="I66" s="296" t="s">
        <v>1397</v>
      </c>
      <c r="J66" s="297">
        <v>24</v>
      </c>
      <c r="K66" s="297">
        <v>24</v>
      </c>
      <c r="L66" s="298">
        <v>56</v>
      </c>
      <c r="M66" s="299">
        <v>44053</v>
      </c>
      <c r="N66" s="296" t="s">
        <v>49</v>
      </c>
      <c r="O66" s="296" t="s">
        <v>2334</v>
      </c>
      <c r="P66" s="124" t="s">
        <v>1799</v>
      </c>
      <c r="Q66" s="93">
        <f>VLOOKUP(B66,[2]PNEE!$A$7:$AC$663,17,FALSE)</f>
        <v>44113</v>
      </c>
      <c r="R66" s="318" t="str">
        <f t="shared" si="0"/>
        <v>CAMBIO</v>
      </c>
    </row>
    <row r="67" spans="1:18" ht="28.5" x14ac:dyDescent="0.25">
      <c r="A67" s="295">
        <f t="shared" si="1"/>
        <v>61</v>
      </c>
      <c r="B67" s="296">
        <v>1541</v>
      </c>
      <c r="C67" s="296" t="s">
        <v>1677</v>
      </c>
      <c r="D67" s="296" t="s">
        <v>1217</v>
      </c>
      <c r="E67" s="296" t="s">
        <v>1300</v>
      </c>
      <c r="F67" s="296" t="s">
        <v>47</v>
      </c>
      <c r="G67" s="296" t="s">
        <v>961</v>
      </c>
      <c r="H67" s="296" t="s">
        <v>826</v>
      </c>
      <c r="I67" s="296" t="s">
        <v>1678</v>
      </c>
      <c r="J67" s="296">
        <v>10</v>
      </c>
      <c r="K67" s="297">
        <v>10</v>
      </c>
      <c r="L67" s="300">
        <v>53</v>
      </c>
      <c r="M67" s="299">
        <v>44053</v>
      </c>
      <c r="N67" s="296" t="s">
        <v>49</v>
      </c>
      <c r="O67" s="296" t="s">
        <v>1224</v>
      </c>
      <c r="P67" s="124" t="s">
        <v>1799</v>
      </c>
      <c r="Q67" s="93">
        <f>VLOOKUP(B67,[2]PNEE!$A$7:$AC$663,17,FALSE)</f>
        <v>44053</v>
      </c>
      <c r="R67" s="318" t="str">
        <f t="shared" si="0"/>
        <v>COINCIDE</v>
      </c>
    </row>
    <row r="68" spans="1:18" ht="14.25" x14ac:dyDescent="0.25">
      <c r="A68" s="295">
        <f t="shared" si="1"/>
        <v>62</v>
      </c>
      <c r="B68" s="296">
        <v>956</v>
      </c>
      <c r="C68" s="296" t="s">
        <v>1679</v>
      </c>
      <c r="D68" s="296" t="s">
        <v>1218</v>
      </c>
      <c r="E68" s="296" t="s">
        <v>1218</v>
      </c>
      <c r="F68" s="296" t="s">
        <v>47</v>
      </c>
      <c r="G68" s="296" t="s">
        <v>960</v>
      </c>
      <c r="H68" s="296" t="s">
        <v>826</v>
      </c>
      <c r="I68" s="296" t="s">
        <v>1680</v>
      </c>
      <c r="J68" s="296">
        <v>10</v>
      </c>
      <c r="K68" s="297">
        <v>10</v>
      </c>
      <c r="L68" s="300">
        <v>63</v>
      </c>
      <c r="M68" s="299">
        <v>44053</v>
      </c>
      <c r="N68" s="296" t="s">
        <v>49</v>
      </c>
      <c r="O68" s="296" t="s">
        <v>2334</v>
      </c>
      <c r="P68" s="124" t="s">
        <v>1799</v>
      </c>
      <c r="Q68" s="93">
        <f>VLOOKUP(B68,[2]PNEE!$A$7:$AC$663,17,FALSE)</f>
        <v>44039</v>
      </c>
      <c r="R68" s="318" t="str">
        <f t="shared" si="0"/>
        <v>CAMBIO</v>
      </c>
    </row>
    <row r="69" spans="1:18" ht="14.25" x14ac:dyDescent="0.25">
      <c r="A69" s="295">
        <f t="shared" si="1"/>
        <v>63</v>
      </c>
      <c r="B69" s="296">
        <v>1611</v>
      </c>
      <c r="C69" s="296" t="s">
        <v>1400</v>
      </c>
      <c r="D69" s="296" t="s">
        <v>1215</v>
      </c>
      <c r="E69" s="296" t="s">
        <v>1400</v>
      </c>
      <c r="F69" s="296" t="s">
        <v>47</v>
      </c>
      <c r="G69" s="296" t="s">
        <v>961</v>
      </c>
      <c r="H69" s="296" t="s">
        <v>826</v>
      </c>
      <c r="I69" s="296" t="s">
        <v>1691</v>
      </c>
      <c r="J69" s="296">
        <v>10</v>
      </c>
      <c r="K69" s="297">
        <v>10</v>
      </c>
      <c r="L69" s="300">
        <v>47</v>
      </c>
      <c r="M69" s="299">
        <v>44053</v>
      </c>
      <c r="N69" s="296" t="s">
        <v>49</v>
      </c>
      <c r="O69" s="296" t="s">
        <v>1224</v>
      </c>
      <c r="P69" s="124" t="s">
        <v>1799</v>
      </c>
      <c r="Q69" s="93">
        <f>VLOOKUP(B69,[2]PNEE!$A$7:$AC$663,17,FALSE)</f>
        <v>44053</v>
      </c>
      <c r="R69" s="318" t="str">
        <f t="shared" si="0"/>
        <v>COINCIDE</v>
      </c>
    </row>
    <row r="70" spans="1:18" ht="42.75" x14ac:dyDescent="0.25">
      <c r="A70" s="295">
        <f t="shared" si="1"/>
        <v>64</v>
      </c>
      <c r="B70" s="296">
        <v>1949</v>
      </c>
      <c r="C70" s="296" t="s">
        <v>2081</v>
      </c>
      <c r="D70" s="296" t="s">
        <v>1215</v>
      </c>
      <c r="E70" s="296" t="s">
        <v>1215</v>
      </c>
      <c r="F70" s="296" t="s">
        <v>43</v>
      </c>
      <c r="G70" s="296" t="s">
        <v>963</v>
      </c>
      <c r="H70" s="296" t="s">
        <v>63</v>
      </c>
      <c r="I70" s="296" t="s">
        <v>2074</v>
      </c>
      <c r="J70" s="297">
        <v>0</v>
      </c>
      <c r="K70" s="297">
        <v>4</v>
      </c>
      <c r="L70" s="298">
        <v>30</v>
      </c>
      <c r="M70" s="299">
        <v>44057</v>
      </c>
      <c r="N70" s="296" t="s">
        <v>49</v>
      </c>
      <c r="O70" s="296" t="s">
        <v>2334</v>
      </c>
      <c r="P70" s="124" t="s">
        <v>1799</v>
      </c>
      <c r="Q70" s="93">
        <f>VLOOKUP(B70,[2]PNEE!$A$7:$AC$663,17,FALSE)</f>
        <v>44057</v>
      </c>
      <c r="R70" s="318" t="str">
        <f t="shared" si="0"/>
        <v>COINCIDE</v>
      </c>
    </row>
    <row r="71" spans="1:18" ht="42.75" x14ac:dyDescent="0.25">
      <c r="A71" s="295">
        <f t="shared" si="1"/>
        <v>65</v>
      </c>
      <c r="B71" s="296">
        <v>1605</v>
      </c>
      <c r="C71" s="296" t="s">
        <v>1389</v>
      </c>
      <c r="D71" s="296" t="s">
        <v>1215</v>
      </c>
      <c r="E71" s="296" t="s">
        <v>1215</v>
      </c>
      <c r="F71" s="296" t="s">
        <v>47</v>
      </c>
      <c r="G71" s="296" t="s">
        <v>963</v>
      </c>
      <c r="H71" s="296" t="s">
        <v>168</v>
      </c>
      <c r="I71" s="296" t="s">
        <v>1390</v>
      </c>
      <c r="J71" s="297">
        <v>0</v>
      </c>
      <c r="K71" s="297">
        <v>6</v>
      </c>
      <c r="L71" s="298">
        <v>56</v>
      </c>
      <c r="M71" s="299">
        <v>44057</v>
      </c>
      <c r="N71" s="296" t="s">
        <v>49</v>
      </c>
      <c r="O71" s="296" t="s">
        <v>2334</v>
      </c>
      <c r="P71" s="124" t="s">
        <v>1799</v>
      </c>
      <c r="Q71" s="93">
        <f>VLOOKUP(B71,[2]PNEE!$A$7:$AC$663,17,FALSE)</f>
        <v>44057</v>
      </c>
      <c r="R71" s="318" t="str">
        <f t="shared" si="0"/>
        <v>COINCIDE</v>
      </c>
    </row>
    <row r="72" spans="1:18" ht="14.25" x14ac:dyDescent="0.25">
      <c r="A72" s="295">
        <f t="shared" si="1"/>
        <v>66</v>
      </c>
      <c r="B72" s="296">
        <v>1691</v>
      </c>
      <c r="C72" s="296" t="s">
        <v>797</v>
      </c>
      <c r="D72" s="296" t="s">
        <v>15</v>
      </c>
      <c r="E72" s="296" t="s">
        <v>58</v>
      </c>
      <c r="F72" s="296" t="s">
        <v>47</v>
      </c>
      <c r="G72" s="296" t="s">
        <v>963</v>
      </c>
      <c r="H72" s="296" t="s">
        <v>44</v>
      </c>
      <c r="I72" s="296" t="s">
        <v>798</v>
      </c>
      <c r="J72" s="297">
        <v>21</v>
      </c>
      <c r="K72" s="297">
        <v>21</v>
      </c>
      <c r="L72" s="298">
        <v>80</v>
      </c>
      <c r="M72" s="299">
        <v>43876</v>
      </c>
      <c r="N72" s="296" t="s">
        <v>49</v>
      </c>
      <c r="O72" s="296" t="s">
        <v>2334</v>
      </c>
      <c r="P72" s="124" t="s">
        <v>1802</v>
      </c>
      <c r="Q72" s="93">
        <f>VLOOKUP(B72,[2]PNEE!$A$7:$AC$663,17,FALSE)</f>
        <v>43920</v>
      </c>
      <c r="R72" s="318" t="str">
        <f t="shared" ref="R72:R131" si="2">IF(M72=Q72,"COINCIDE","CAMBIO")</f>
        <v>CAMBIO</v>
      </c>
    </row>
    <row r="73" spans="1:18" ht="28.5" x14ac:dyDescent="0.25">
      <c r="A73" s="295">
        <f t="shared" ref="A73:A104" si="3">A72+1</f>
        <v>67</v>
      </c>
      <c r="B73" s="296">
        <v>1452</v>
      </c>
      <c r="C73" s="296" t="s">
        <v>674</v>
      </c>
      <c r="D73" s="296" t="s">
        <v>11</v>
      </c>
      <c r="E73" s="296" t="s">
        <v>11</v>
      </c>
      <c r="F73" s="296" t="s">
        <v>47</v>
      </c>
      <c r="G73" s="296" t="s">
        <v>963</v>
      </c>
      <c r="H73" s="296" t="s">
        <v>44</v>
      </c>
      <c r="I73" s="296" t="s">
        <v>1227</v>
      </c>
      <c r="J73" s="297">
        <v>21</v>
      </c>
      <c r="K73" s="297">
        <v>24</v>
      </c>
      <c r="L73" s="298">
        <v>81</v>
      </c>
      <c r="M73" s="299">
        <v>43881</v>
      </c>
      <c r="N73" s="296" t="s">
        <v>49</v>
      </c>
      <c r="O73" s="296" t="s">
        <v>1224</v>
      </c>
      <c r="P73" s="124" t="s">
        <v>1802</v>
      </c>
      <c r="Q73" s="93">
        <f>VLOOKUP(B73,[2]PNEE!$A$7:$AC$663,17,FALSE)</f>
        <v>43920</v>
      </c>
      <c r="R73" s="318" t="str">
        <f t="shared" si="2"/>
        <v>CAMBIO</v>
      </c>
    </row>
    <row r="74" spans="1:18" ht="14.25" x14ac:dyDescent="0.25">
      <c r="A74" s="295">
        <f t="shared" si="3"/>
        <v>68</v>
      </c>
      <c r="B74" s="296">
        <v>167</v>
      </c>
      <c r="C74" s="296" t="s">
        <v>108</v>
      </c>
      <c r="D74" s="296" t="s">
        <v>14</v>
      </c>
      <c r="E74" s="296" t="s">
        <v>109</v>
      </c>
      <c r="F74" s="296" t="s">
        <v>47</v>
      </c>
      <c r="G74" s="296" t="s">
        <v>960</v>
      </c>
      <c r="H74" s="296" t="s">
        <v>48</v>
      </c>
      <c r="I74" s="296" t="s">
        <v>110</v>
      </c>
      <c r="J74" s="297">
        <v>8</v>
      </c>
      <c r="K74" s="297">
        <v>10</v>
      </c>
      <c r="L74" s="298">
        <v>77</v>
      </c>
      <c r="M74" s="299">
        <v>43881</v>
      </c>
      <c r="N74" s="296" t="s">
        <v>49</v>
      </c>
      <c r="O74" s="296" t="s">
        <v>2334</v>
      </c>
      <c r="P74" s="124" t="s">
        <v>1802</v>
      </c>
      <c r="Q74" s="93">
        <f>VLOOKUP(B74,[2]PNEE!$A$7:$AC$663,17,FALSE)</f>
        <v>44057</v>
      </c>
      <c r="R74" s="318" t="str">
        <f t="shared" si="2"/>
        <v>CAMBIO</v>
      </c>
    </row>
    <row r="75" spans="1:18" ht="14.25" x14ac:dyDescent="0.25">
      <c r="A75" s="295">
        <f t="shared" si="3"/>
        <v>69</v>
      </c>
      <c r="B75" s="296">
        <v>1501</v>
      </c>
      <c r="C75" s="296" t="s">
        <v>200</v>
      </c>
      <c r="D75" s="296" t="s">
        <v>12</v>
      </c>
      <c r="E75" s="296" t="s">
        <v>200</v>
      </c>
      <c r="F75" s="296" t="s">
        <v>47</v>
      </c>
      <c r="G75" s="296" t="s">
        <v>961</v>
      </c>
      <c r="H75" s="296" t="s">
        <v>826</v>
      </c>
      <c r="I75" s="296" t="s">
        <v>899</v>
      </c>
      <c r="J75" s="296">
        <v>10</v>
      </c>
      <c r="K75" s="297">
        <v>10</v>
      </c>
      <c r="L75" s="300">
        <v>60</v>
      </c>
      <c r="M75" s="299">
        <v>43881</v>
      </c>
      <c r="N75" s="296" t="s">
        <v>49</v>
      </c>
      <c r="O75" s="296" t="s">
        <v>2334</v>
      </c>
      <c r="P75" s="124" t="s">
        <v>1802</v>
      </c>
      <c r="Q75" s="93">
        <f>VLOOKUP(B75,[2]PNEE!$A$7:$AC$663,17,FALSE)</f>
        <v>43936</v>
      </c>
      <c r="R75" s="318" t="str">
        <f t="shared" si="2"/>
        <v>CAMBIO</v>
      </c>
    </row>
    <row r="76" spans="1:18" ht="14.25" x14ac:dyDescent="0.25">
      <c r="A76" s="295">
        <f t="shared" si="3"/>
        <v>70</v>
      </c>
      <c r="B76" s="296">
        <v>1228</v>
      </c>
      <c r="C76" s="296" t="s">
        <v>226</v>
      </c>
      <c r="D76" s="296" t="s">
        <v>15</v>
      </c>
      <c r="E76" s="296" t="s">
        <v>84</v>
      </c>
      <c r="F76" s="296" t="s">
        <v>47</v>
      </c>
      <c r="G76" s="296" t="s">
        <v>962</v>
      </c>
      <c r="H76" s="296" t="s">
        <v>44</v>
      </c>
      <c r="I76" s="296" t="s">
        <v>227</v>
      </c>
      <c r="J76" s="297">
        <v>11</v>
      </c>
      <c r="K76" s="297">
        <v>14</v>
      </c>
      <c r="L76" s="298">
        <v>82</v>
      </c>
      <c r="M76" s="299">
        <v>43889</v>
      </c>
      <c r="N76" s="296" t="s">
        <v>49</v>
      </c>
      <c r="O76" s="296" t="s">
        <v>2334</v>
      </c>
      <c r="P76" s="124" t="s">
        <v>1802</v>
      </c>
      <c r="Q76" s="93">
        <f>VLOOKUP(B76,[2]PNEE!$A$7:$AC$663,17,FALSE)</f>
        <v>43920</v>
      </c>
      <c r="R76" s="318" t="str">
        <f t="shared" si="2"/>
        <v>CAMBIO</v>
      </c>
    </row>
    <row r="77" spans="1:18" ht="42.75" x14ac:dyDescent="0.25">
      <c r="A77" s="295">
        <f t="shared" si="3"/>
        <v>71</v>
      </c>
      <c r="B77" s="296">
        <v>14</v>
      </c>
      <c r="C77" s="296" t="s">
        <v>207</v>
      </c>
      <c r="D77" s="296" t="s">
        <v>12</v>
      </c>
      <c r="E77" s="296" t="s">
        <v>124</v>
      </c>
      <c r="F77" s="296" t="s">
        <v>47</v>
      </c>
      <c r="G77" s="296" t="s">
        <v>960</v>
      </c>
      <c r="H77" s="296" t="s">
        <v>48</v>
      </c>
      <c r="I77" s="296" t="s">
        <v>208</v>
      </c>
      <c r="J77" s="297">
        <v>8</v>
      </c>
      <c r="K77" s="297">
        <v>8</v>
      </c>
      <c r="L77" s="298">
        <v>79</v>
      </c>
      <c r="M77" s="299">
        <v>43910</v>
      </c>
      <c r="N77" s="296" t="s">
        <v>53</v>
      </c>
      <c r="O77" s="296" t="s">
        <v>67</v>
      </c>
      <c r="P77" s="124" t="s">
        <v>1802</v>
      </c>
      <c r="Q77" s="93">
        <f>VLOOKUP(B77,[2]PNEE!$A$7:$AC$663,17,FALSE)</f>
        <v>43951</v>
      </c>
      <c r="R77" s="318" t="str">
        <f t="shared" si="2"/>
        <v>CAMBIO</v>
      </c>
    </row>
    <row r="78" spans="1:18" ht="14.25" x14ac:dyDescent="0.25">
      <c r="A78" s="295">
        <f t="shared" si="3"/>
        <v>72</v>
      </c>
      <c r="B78" s="296">
        <v>1502</v>
      </c>
      <c r="C78" s="296" t="s">
        <v>687</v>
      </c>
      <c r="D78" s="296" t="s">
        <v>12</v>
      </c>
      <c r="E78" s="296" t="s">
        <v>124</v>
      </c>
      <c r="F78" s="296" t="s">
        <v>47</v>
      </c>
      <c r="G78" s="296" t="s">
        <v>963</v>
      </c>
      <c r="H78" s="296" t="s">
        <v>44</v>
      </c>
      <c r="I78" s="296" t="s">
        <v>688</v>
      </c>
      <c r="J78" s="297">
        <v>7</v>
      </c>
      <c r="K78" s="297">
        <v>7</v>
      </c>
      <c r="L78" s="298">
        <v>65</v>
      </c>
      <c r="M78" s="299">
        <v>43910</v>
      </c>
      <c r="N78" s="296" t="s">
        <v>49</v>
      </c>
      <c r="O78" s="296" t="s">
        <v>2334</v>
      </c>
      <c r="P78" s="124" t="s">
        <v>1802</v>
      </c>
      <c r="Q78" s="93">
        <f>VLOOKUP(B78,[2]PNEE!$A$7:$AC$663,17,FALSE)</f>
        <v>43951</v>
      </c>
      <c r="R78" s="318" t="str">
        <f t="shared" si="2"/>
        <v>CAMBIO</v>
      </c>
    </row>
    <row r="79" spans="1:18" ht="14.25" x14ac:dyDescent="0.25">
      <c r="A79" s="295">
        <f t="shared" si="3"/>
        <v>73</v>
      </c>
      <c r="B79" s="296">
        <v>1442</v>
      </c>
      <c r="C79" s="301" t="s">
        <v>184</v>
      </c>
      <c r="D79" s="296" t="s">
        <v>10</v>
      </c>
      <c r="E79" s="296" t="s">
        <v>184</v>
      </c>
      <c r="F79" s="296" t="s">
        <v>47</v>
      </c>
      <c r="G79" s="296" t="s">
        <v>961</v>
      </c>
      <c r="H79" s="296" t="s">
        <v>826</v>
      </c>
      <c r="I79" s="296" t="s">
        <v>895</v>
      </c>
      <c r="J79" s="296">
        <v>10</v>
      </c>
      <c r="K79" s="297">
        <v>10</v>
      </c>
      <c r="L79" s="300">
        <v>70</v>
      </c>
      <c r="M79" s="299">
        <v>43920</v>
      </c>
      <c r="N79" s="296" t="s">
        <v>49</v>
      </c>
      <c r="O79" s="296" t="s">
        <v>2334</v>
      </c>
      <c r="P79" s="124" t="s">
        <v>1802</v>
      </c>
      <c r="Q79" s="93">
        <f>VLOOKUP(B79,[2]PNEE!$A$7:$AC$663,17,FALSE)</f>
        <v>43966</v>
      </c>
      <c r="R79" s="318" t="str">
        <f t="shared" si="2"/>
        <v>CAMBIO</v>
      </c>
    </row>
    <row r="80" spans="1:18" ht="14.25" x14ac:dyDescent="0.25">
      <c r="A80" s="295">
        <f t="shared" si="3"/>
        <v>74</v>
      </c>
      <c r="B80" s="296">
        <v>1457</v>
      </c>
      <c r="C80" s="296" t="s">
        <v>682</v>
      </c>
      <c r="D80" s="296" t="s">
        <v>11</v>
      </c>
      <c r="E80" s="296" t="s">
        <v>197</v>
      </c>
      <c r="F80" s="296" t="s">
        <v>47</v>
      </c>
      <c r="G80" s="296" t="s">
        <v>963</v>
      </c>
      <c r="H80" s="296" t="s">
        <v>44</v>
      </c>
      <c r="I80" s="296" t="s">
        <v>683</v>
      </c>
      <c r="J80" s="297">
        <v>14</v>
      </c>
      <c r="K80" s="297">
        <v>17</v>
      </c>
      <c r="L80" s="298">
        <v>64</v>
      </c>
      <c r="M80" s="299">
        <v>43951</v>
      </c>
      <c r="N80" s="296" t="s">
        <v>49</v>
      </c>
      <c r="O80" s="296" t="s">
        <v>2334</v>
      </c>
      <c r="P80" s="124" t="s">
        <v>1802</v>
      </c>
      <c r="Q80" s="93">
        <f>VLOOKUP(B80,[2]PNEE!$A$7:$AC$663,17,FALSE)</f>
        <v>44012</v>
      </c>
      <c r="R80" s="318" t="str">
        <f t="shared" si="2"/>
        <v>CAMBIO</v>
      </c>
    </row>
    <row r="81" spans="1:18" ht="14.25" x14ac:dyDescent="0.25">
      <c r="A81" s="295">
        <f t="shared" si="3"/>
        <v>75</v>
      </c>
      <c r="B81" s="296">
        <v>924</v>
      </c>
      <c r="C81" s="296" t="s">
        <v>11</v>
      </c>
      <c r="D81" s="296" t="s">
        <v>11</v>
      </c>
      <c r="E81" s="296" t="s">
        <v>11</v>
      </c>
      <c r="F81" s="296" t="s">
        <v>47</v>
      </c>
      <c r="G81" s="296" t="s">
        <v>960</v>
      </c>
      <c r="H81" s="296" t="s">
        <v>826</v>
      </c>
      <c r="I81" s="296" t="s">
        <v>886</v>
      </c>
      <c r="J81" s="297">
        <v>10</v>
      </c>
      <c r="K81" s="297">
        <v>10</v>
      </c>
      <c r="L81" s="298">
        <v>51</v>
      </c>
      <c r="M81" s="299">
        <v>44057</v>
      </c>
      <c r="N81" s="296" t="s">
        <v>53</v>
      </c>
      <c r="O81" s="296" t="s">
        <v>50</v>
      </c>
      <c r="P81" s="124" t="s">
        <v>1802</v>
      </c>
      <c r="Q81" s="93">
        <f>VLOOKUP(B81,[2]PNEE!$A$7:$AC$663,17,FALSE)</f>
        <v>44057</v>
      </c>
      <c r="R81" s="318" t="str">
        <f t="shared" si="2"/>
        <v>COINCIDE</v>
      </c>
    </row>
    <row r="82" spans="1:18" ht="14.25" x14ac:dyDescent="0.25">
      <c r="A82" s="295">
        <f t="shared" si="3"/>
        <v>76</v>
      </c>
      <c r="B82" s="296">
        <v>1038</v>
      </c>
      <c r="C82" s="296" t="s">
        <v>196</v>
      </c>
      <c r="D82" s="296" t="s">
        <v>11</v>
      </c>
      <c r="E82" s="296" t="s">
        <v>197</v>
      </c>
      <c r="F82" s="296" t="s">
        <v>47</v>
      </c>
      <c r="G82" s="296" t="s">
        <v>962</v>
      </c>
      <c r="H82" s="296" t="s">
        <v>44</v>
      </c>
      <c r="I82" s="296" t="s">
        <v>198</v>
      </c>
      <c r="J82" s="297">
        <v>16</v>
      </c>
      <c r="K82" s="297">
        <v>17</v>
      </c>
      <c r="L82" s="298">
        <v>66</v>
      </c>
      <c r="M82" s="299">
        <v>44057</v>
      </c>
      <c r="N82" s="296" t="s">
        <v>49</v>
      </c>
      <c r="O82" s="296" t="s">
        <v>2334</v>
      </c>
      <c r="P82" s="124" t="s">
        <v>1802</v>
      </c>
      <c r="Q82" s="93">
        <f>VLOOKUP(B82,[2]PNEE!$A$7:$AC$663,17,FALSE)</f>
        <v>44057</v>
      </c>
      <c r="R82" s="318" t="str">
        <f t="shared" si="2"/>
        <v>COINCIDE</v>
      </c>
    </row>
    <row r="83" spans="1:18" ht="14.25" x14ac:dyDescent="0.25">
      <c r="A83" s="295">
        <f t="shared" si="3"/>
        <v>77</v>
      </c>
      <c r="B83" s="296">
        <v>11</v>
      </c>
      <c r="C83" s="296" t="s">
        <v>213</v>
      </c>
      <c r="D83" s="296" t="s">
        <v>12</v>
      </c>
      <c r="E83" s="296" t="s">
        <v>124</v>
      </c>
      <c r="F83" s="296" t="s">
        <v>47</v>
      </c>
      <c r="G83" s="296" t="s">
        <v>960</v>
      </c>
      <c r="H83" s="296" t="s">
        <v>48</v>
      </c>
      <c r="I83" s="296" t="s">
        <v>214</v>
      </c>
      <c r="J83" s="297">
        <v>20</v>
      </c>
      <c r="K83" s="297">
        <v>20</v>
      </c>
      <c r="L83" s="298">
        <v>60</v>
      </c>
      <c r="M83" s="299">
        <v>44057</v>
      </c>
      <c r="N83" s="296" t="s">
        <v>49</v>
      </c>
      <c r="O83" s="296" t="s">
        <v>1224</v>
      </c>
      <c r="P83" s="124" t="s">
        <v>1802</v>
      </c>
      <c r="Q83" s="93">
        <f>VLOOKUP(B83,[2]PNEE!$A$7:$AC$663,17,FALSE)</f>
        <v>44195</v>
      </c>
      <c r="R83" s="318" t="str">
        <f t="shared" si="2"/>
        <v>CAMBIO</v>
      </c>
    </row>
    <row r="84" spans="1:18" ht="28.5" x14ac:dyDescent="0.25">
      <c r="A84" s="295">
        <f t="shared" si="3"/>
        <v>78</v>
      </c>
      <c r="B84" s="296">
        <v>451</v>
      </c>
      <c r="C84" s="296" t="s">
        <v>216</v>
      </c>
      <c r="D84" s="296" t="s">
        <v>12</v>
      </c>
      <c r="E84" s="296" t="s">
        <v>217</v>
      </c>
      <c r="F84" s="296" t="s">
        <v>47</v>
      </c>
      <c r="G84" s="296" t="s">
        <v>961</v>
      </c>
      <c r="H84" s="296" t="s">
        <v>48</v>
      </c>
      <c r="I84" s="296" t="s">
        <v>218</v>
      </c>
      <c r="J84" s="297">
        <v>6</v>
      </c>
      <c r="K84" s="297">
        <v>6</v>
      </c>
      <c r="L84" s="298">
        <v>62</v>
      </c>
      <c r="M84" s="299">
        <v>44057</v>
      </c>
      <c r="N84" s="296" t="s">
        <v>49</v>
      </c>
      <c r="O84" s="296" t="s">
        <v>2334</v>
      </c>
      <c r="P84" s="124" t="s">
        <v>1802</v>
      </c>
      <c r="Q84" s="93">
        <f>VLOOKUP(B84,[2]PNEE!$A$7:$AC$663,17,FALSE)</f>
        <v>44057</v>
      </c>
      <c r="R84" s="318" t="str">
        <f t="shared" si="2"/>
        <v>COINCIDE</v>
      </c>
    </row>
    <row r="85" spans="1:18" ht="14.25" x14ac:dyDescent="0.25">
      <c r="A85" s="295">
        <f t="shared" si="3"/>
        <v>79</v>
      </c>
      <c r="B85" s="296">
        <v>1686</v>
      </c>
      <c r="C85" s="296" t="s">
        <v>73</v>
      </c>
      <c r="D85" s="296" t="s">
        <v>15</v>
      </c>
      <c r="E85" s="296" t="s">
        <v>73</v>
      </c>
      <c r="F85" s="296" t="s">
        <v>47</v>
      </c>
      <c r="G85" s="296" t="s">
        <v>961</v>
      </c>
      <c r="H85" s="296" t="s">
        <v>826</v>
      </c>
      <c r="I85" s="296" t="s">
        <v>925</v>
      </c>
      <c r="J85" s="296">
        <v>10</v>
      </c>
      <c r="K85" s="297">
        <v>10</v>
      </c>
      <c r="L85" s="300">
        <v>57</v>
      </c>
      <c r="M85" s="299">
        <v>44057</v>
      </c>
      <c r="N85" s="296" t="s">
        <v>49</v>
      </c>
      <c r="O85" s="296" t="s">
        <v>2334</v>
      </c>
      <c r="P85" s="124" t="s">
        <v>1802</v>
      </c>
      <c r="Q85" s="93">
        <f>VLOOKUP(B85,[2]PNEE!$A$7:$AC$663,17,FALSE)</f>
        <v>44057</v>
      </c>
      <c r="R85" s="318" t="str">
        <f t="shared" si="2"/>
        <v>COINCIDE</v>
      </c>
    </row>
    <row r="86" spans="1:18" ht="42.75" x14ac:dyDescent="0.25">
      <c r="A86" s="295">
        <f t="shared" si="3"/>
        <v>80</v>
      </c>
      <c r="B86" s="296">
        <v>1907</v>
      </c>
      <c r="C86" s="296" t="s">
        <v>792</v>
      </c>
      <c r="D86" s="296" t="s">
        <v>15</v>
      </c>
      <c r="E86" s="296" t="s">
        <v>73</v>
      </c>
      <c r="F86" s="296" t="s">
        <v>43</v>
      </c>
      <c r="G86" s="296" t="s">
        <v>963</v>
      </c>
      <c r="H86" s="296" t="s">
        <v>44</v>
      </c>
      <c r="I86" s="296" t="s">
        <v>958</v>
      </c>
      <c r="J86" s="297">
        <v>13</v>
      </c>
      <c r="K86" s="297">
        <v>13</v>
      </c>
      <c r="L86" s="298">
        <v>85</v>
      </c>
      <c r="M86" s="299">
        <v>44058</v>
      </c>
      <c r="N86" s="296" t="s">
        <v>53</v>
      </c>
      <c r="O86" s="296" t="s">
        <v>141</v>
      </c>
      <c r="P86" s="124" t="s">
        <v>1802</v>
      </c>
      <c r="Q86" s="93">
        <f>VLOOKUP(B86,[2]PNEE!$A$7:$AC$663,17,FALSE)</f>
        <v>44058</v>
      </c>
      <c r="R86" s="318" t="str">
        <f t="shared" si="2"/>
        <v>COINCIDE</v>
      </c>
    </row>
    <row r="87" spans="1:18" ht="28.5" hidden="1" x14ac:dyDescent="0.25">
      <c r="A87" s="295">
        <f t="shared" si="3"/>
        <v>81</v>
      </c>
      <c r="B87" s="296">
        <v>1092</v>
      </c>
      <c r="C87" s="296" t="s">
        <v>182</v>
      </c>
      <c r="D87" s="296" t="s">
        <v>10</v>
      </c>
      <c r="E87" s="296" t="s">
        <v>82</v>
      </c>
      <c r="F87" s="296" t="s">
        <v>47</v>
      </c>
      <c r="G87" s="296" t="s">
        <v>962</v>
      </c>
      <c r="H87" s="296" t="s">
        <v>44</v>
      </c>
      <c r="I87" s="296" t="s">
        <v>183</v>
      </c>
      <c r="J87" s="297">
        <v>20</v>
      </c>
      <c r="K87" s="297">
        <v>13</v>
      </c>
      <c r="L87" s="298">
        <v>97</v>
      </c>
      <c r="M87" s="299">
        <v>44063</v>
      </c>
      <c r="N87" s="296" t="s">
        <v>45</v>
      </c>
      <c r="O87" s="296" t="s">
        <v>211</v>
      </c>
      <c r="P87" s="124" t="s">
        <v>1802</v>
      </c>
      <c r="Q87" s="93">
        <f>VLOOKUP(B87,[2]PNEE!$A$7:$AC$663,17,FALSE)</f>
        <v>43881</v>
      </c>
      <c r="R87" s="318" t="str">
        <f t="shared" si="2"/>
        <v>CAMBIO</v>
      </c>
    </row>
    <row r="88" spans="1:18" ht="14.25" hidden="1" x14ac:dyDescent="0.25">
      <c r="A88" s="295">
        <f t="shared" si="3"/>
        <v>82</v>
      </c>
      <c r="B88" s="296">
        <v>1435</v>
      </c>
      <c r="C88" s="296" t="s">
        <v>575</v>
      </c>
      <c r="D88" s="296" t="s">
        <v>2</v>
      </c>
      <c r="E88" s="296" t="s">
        <v>2</v>
      </c>
      <c r="F88" s="296" t="s">
        <v>47</v>
      </c>
      <c r="G88" s="296" t="s">
        <v>963</v>
      </c>
      <c r="H88" s="296" t="s">
        <v>48</v>
      </c>
      <c r="I88" s="296" t="s">
        <v>576</v>
      </c>
      <c r="J88" s="297">
        <v>24</v>
      </c>
      <c r="K88" s="297">
        <v>28</v>
      </c>
      <c r="L88" s="298">
        <v>96</v>
      </c>
      <c r="M88" s="299">
        <v>43889</v>
      </c>
      <c r="N88" s="296" t="s">
        <v>45</v>
      </c>
      <c r="O88" s="296" t="s">
        <v>2334</v>
      </c>
      <c r="P88" s="124" t="s">
        <v>2408</v>
      </c>
      <c r="Q88" s="93">
        <f>VLOOKUP(B88,[2]PNEE!$A$7:$AC$663,17,FALSE)</f>
        <v>43889</v>
      </c>
      <c r="R88" s="318" t="str">
        <f t="shared" si="2"/>
        <v>COINCIDE</v>
      </c>
    </row>
    <row r="89" spans="1:18" ht="42.75" hidden="1" x14ac:dyDescent="0.25">
      <c r="A89" s="295">
        <f t="shared" si="3"/>
        <v>83</v>
      </c>
      <c r="B89" s="296">
        <v>1685</v>
      </c>
      <c r="C89" s="296" t="s">
        <v>789</v>
      </c>
      <c r="D89" s="296" t="s">
        <v>26</v>
      </c>
      <c r="E89" s="296" t="s">
        <v>26</v>
      </c>
      <c r="F89" s="296" t="s">
        <v>47</v>
      </c>
      <c r="G89" s="296" t="s">
        <v>963</v>
      </c>
      <c r="H89" s="296" t="s">
        <v>168</v>
      </c>
      <c r="I89" s="296" t="s">
        <v>790</v>
      </c>
      <c r="J89" s="297">
        <v>10</v>
      </c>
      <c r="K89" s="297">
        <v>4</v>
      </c>
      <c r="L89" s="298">
        <v>95</v>
      </c>
      <c r="M89" s="299">
        <v>43889</v>
      </c>
      <c r="N89" s="296" t="s">
        <v>45</v>
      </c>
      <c r="O89" s="296" t="s">
        <v>2334</v>
      </c>
      <c r="P89" s="124" t="s">
        <v>2408</v>
      </c>
      <c r="Q89" s="93">
        <f>VLOOKUP(B89,[2]PNEE!$A$7:$AC$663,17,FALSE)</f>
        <v>43889</v>
      </c>
      <c r="R89" s="318" t="str">
        <f t="shared" si="2"/>
        <v>COINCIDE</v>
      </c>
    </row>
    <row r="90" spans="1:18" ht="14.25" hidden="1" x14ac:dyDescent="0.25">
      <c r="A90" s="295">
        <f t="shared" si="3"/>
        <v>84</v>
      </c>
      <c r="B90" s="296">
        <v>148</v>
      </c>
      <c r="C90" s="296" t="s">
        <v>175</v>
      </c>
      <c r="D90" s="296" t="s">
        <v>23</v>
      </c>
      <c r="E90" s="296" t="s">
        <v>23</v>
      </c>
      <c r="F90" s="296" t="s">
        <v>47</v>
      </c>
      <c r="G90" s="296" t="s">
        <v>960</v>
      </c>
      <c r="H90" s="296" t="s">
        <v>44</v>
      </c>
      <c r="I90" s="296" t="s">
        <v>176</v>
      </c>
      <c r="J90" s="297">
        <v>18</v>
      </c>
      <c r="K90" s="297">
        <v>18</v>
      </c>
      <c r="L90" s="298">
        <v>85</v>
      </c>
      <c r="M90" s="299">
        <v>43900</v>
      </c>
      <c r="N90" s="296" t="s">
        <v>45</v>
      </c>
      <c r="O90" s="296" t="s">
        <v>2334</v>
      </c>
      <c r="P90" s="124" t="s">
        <v>2408</v>
      </c>
      <c r="Q90" s="93">
        <f>VLOOKUP(B90,[2]PNEE!$A$7:$AC$663,17,FALSE)</f>
        <v>43889</v>
      </c>
      <c r="R90" s="318" t="str">
        <f t="shared" si="2"/>
        <v>CAMBIO</v>
      </c>
    </row>
    <row r="91" spans="1:18" ht="14.25" x14ac:dyDescent="0.25">
      <c r="A91" s="295">
        <f t="shared" si="3"/>
        <v>85</v>
      </c>
      <c r="B91" s="296">
        <v>1800</v>
      </c>
      <c r="C91" s="296" t="s">
        <v>747</v>
      </c>
      <c r="D91" s="296" t="s">
        <v>23</v>
      </c>
      <c r="E91" s="296" t="s">
        <v>74</v>
      </c>
      <c r="F91" s="296" t="s">
        <v>47</v>
      </c>
      <c r="G91" s="296" t="s">
        <v>963</v>
      </c>
      <c r="H91" s="296" t="s">
        <v>44</v>
      </c>
      <c r="I91" s="296" t="s">
        <v>748</v>
      </c>
      <c r="J91" s="297">
        <v>24</v>
      </c>
      <c r="K91" s="297">
        <v>23</v>
      </c>
      <c r="L91" s="298">
        <v>83</v>
      </c>
      <c r="M91" s="299">
        <v>43980</v>
      </c>
      <c r="N91" s="296" t="s">
        <v>53</v>
      </c>
      <c r="O91" s="296" t="s">
        <v>50</v>
      </c>
      <c r="P91" s="124" t="s">
        <v>2408</v>
      </c>
      <c r="Q91" s="93">
        <f>VLOOKUP(B91,[2]PNEE!$A$7:$AC$663,17,FALSE)</f>
        <v>43980</v>
      </c>
      <c r="R91" s="318" t="str">
        <f t="shared" si="2"/>
        <v>COINCIDE</v>
      </c>
    </row>
    <row r="92" spans="1:18" ht="14.25" x14ac:dyDescent="0.25">
      <c r="A92" s="295">
        <f t="shared" si="3"/>
        <v>86</v>
      </c>
      <c r="B92" s="296">
        <v>974</v>
      </c>
      <c r="C92" s="296" t="s">
        <v>833</v>
      </c>
      <c r="D92" s="296" t="s">
        <v>23</v>
      </c>
      <c r="E92" s="296" t="s">
        <v>74</v>
      </c>
      <c r="F92" s="296" t="s">
        <v>47</v>
      </c>
      <c r="G92" s="296" t="s">
        <v>960</v>
      </c>
      <c r="H92" s="296" t="s">
        <v>826</v>
      </c>
      <c r="I92" s="296" t="s">
        <v>834</v>
      </c>
      <c r="J92" s="297">
        <v>10</v>
      </c>
      <c r="K92" s="297">
        <v>10</v>
      </c>
      <c r="L92" s="298">
        <v>86</v>
      </c>
      <c r="M92" s="299">
        <v>43980</v>
      </c>
      <c r="N92" s="296" t="s">
        <v>53</v>
      </c>
      <c r="O92" s="296" t="s">
        <v>50</v>
      </c>
      <c r="P92" s="124" t="s">
        <v>2408</v>
      </c>
      <c r="Q92" s="93">
        <f>VLOOKUP(B92,[2]PNEE!$A$7:$AC$663,17,FALSE)</f>
        <v>43980</v>
      </c>
      <c r="R92" s="318" t="str">
        <f t="shared" si="2"/>
        <v>COINCIDE</v>
      </c>
    </row>
    <row r="93" spans="1:18" ht="14.25" x14ac:dyDescent="0.25">
      <c r="A93" s="295">
        <f t="shared" si="3"/>
        <v>87</v>
      </c>
      <c r="B93" s="296">
        <v>1218</v>
      </c>
      <c r="C93" s="296" t="s">
        <v>298</v>
      </c>
      <c r="D93" s="296" t="s">
        <v>23</v>
      </c>
      <c r="E93" s="296" t="s">
        <v>134</v>
      </c>
      <c r="F93" s="296" t="s">
        <v>47</v>
      </c>
      <c r="G93" s="296" t="s">
        <v>962</v>
      </c>
      <c r="H93" s="296" t="s">
        <v>44</v>
      </c>
      <c r="I93" s="296" t="s">
        <v>299</v>
      </c>
      <c r="J93" s="297">
        <v>18</v>
      </c>
      <c r="K93" s="297">
        <v>24</v>
      </c>
      <c r="L93" s="298">
        <v>84</v>
      </c>
      <c r="M93" s="299">
        <v>43980</v>
      </c>
      <c r="N93" s="296" t="s">
        <v>49</v>
      </c>
      <c r="O93" s="296" t="s">
        <v>1224</v>
      </c>
      <c r="P93" s="124" t="s">
        <v>2408</v>
      </c>
      <c r="Q93" s="93">
        <f>VLOOKUP(B93,[2]PNEE!$A$7:$AC$663,17,FALSE)</f>
        <v>43980</v>
      </c>
      <c r="R93" s="318" t="str">
        <f t="shared" si="2"/>
        <v>COINCIDE</v>
      </c>
    </row>
    <row r="94" spans="1:18" ht="14.25" x14ac:dyDescent="0.25">
      <c r="A94" s="295">
        <f t="shared" si="3"/>
        <v>88</v>
      </c>
      <c r="B94" s="296">
        <v>1665</v>
      </c>
      <c r="C94" s="296" t="s">
        <v>773</v>
      </c>
      <c r="D94" s="296" t="s">
        <v>23</v>
      </c>
      <c r="E94" s="296" t="s">
        <v>23</v>
      </c>
      <c r="F94" s="296" t="s">
        <v>47</v>
      </c>
      <c r="G94" s="296" t="s">
        <v>963</v>
      </c>
      <c r="H94" s="296" t="s">
        <v>48</v>
      </c>
      <c r="I94" s="296" t="s">
        <v>774</v>
      </c>
      <c r="J94" s="297">
        <v>12</v>
      </c>
      <c r="K94" s="297">
        <v>13</v>
      </c>
      <c r="L94" s="298">
        <v>68</v>
      </c>
      <c r="M94" s="299">
        <v>44012</v>
      </c>
      <c r="N94" s="296" t="s">
        <v>49</v>
      </c>
      <c r="O94" s="296" t="s">
        <v>2334</v>
      </c>
      <c r="P94" s="124" t="s">
        <v>2408</v>
      </c>
      <c r="Q94" s="93">
        <f>VLOOKUP(B94,[2]PNEE!$A$7:$AC$663,17,FALSE)</f>
        <v>44012</v>
      </c>
      <c r="R94" s="318" t="str">
        <f t="shared" si="2"/>
        <v>COINCIDE</v>
      </c>
    </row>
    <row r="95" spans="1:18" ht="42.75" x14ac:dyDescent="0.25">
      <c r="A95" s="295">
        <f t="shared" si="3"/>
        <v>89</v>
      </c>
      <c r="B95" s="296">
        <v>723</v>
      </c>
      <c r="C95" s="296" t="s">
        <v>584</v>
      </c>
      <c r="D95" s="296" t="s">
        <v>2</v>
      </c>
      <c r="E95" s="296" t="s">
        <v>584</v>
      </c>
      <c r="F95" s="296" t="s">
        <v>43</v>
      </c>
      <c r="G95" s="296" t="s">
        <v>961</v>
      </c>
      <c r="H95" s="296" t="s">
        <v>44</v>
      </c>
      <c r="I95" s="296" t="s">
        <v>585</v>
      </c>
      <c r="J95" s="297">
        <v>6</v>
      </c>
      <c r="K95" s="297">
        <v>5</v>
      </c>
      <c r="L95" s="298">
        <v>88</v>
      </c>
      <c r="M95" s="299">
        <v>44043</v>
      </c>
      <c r="N95" s="296" t="s">
        <v>53</v>
      </c>
      <c r="O95" s="296" t="s">
        <v>50</v>
      </c>
      <c r="P95" s="124" t="s">
        <v>2408</v>
      </c>
      <c r="Q95" s="93">
        <f>VLOOKUP(B95,[2]PNEE!$A$7:$AC$663,17,FALSE)</f>
        <v>44043</v>
      </c>
      <c r="R95" s="318" t="str">
        <f t="shared" si="2"/>
        <v>COINCIDE</v>
      </c>
    </row>
    <row r="96" spans="1:18" ht="14.25" x14ac:dyDescent="0.25">
      <c r="A96" s="295">
        <f t="shared" si="3"/>
        <v>90</v>
      </c>
      <c r="B96" s="296">
        <v>1927</v>
      </c>
      <c r="C96" s="296" t="s">
        <v>150</v>
      </c>
      <c r="D96" s="296" t="s">
        <v>23</v>
      </c>
      <c r="E96" s="296" t="s">
        <v>136</v>
      </c>
      <c r="F96" s="296" t="s">
        <v>47</v>
      </c>
      <c r="G96" s="296" t="s">
        <v>961</v>
      </c>
      <c r="H96" s="296" t="s">
        <v>48</v>
      </c>
      <c r="I96" s="296" t="s">
        <v>827</v>
      </c>
      <c r="J96" s="297">
        <v>0</v>
      </c>
      <c r="K96" s="297">
        <v>4</v>
      </c>
      <c r="L96" s="298">
        <v>80</v>
      </c>
      <c r="M96" s="299">
        <v>44074</v>
      </c>
      <c r="N96" s="296" t="s">
        <v>53</v>
      </c>
      <c r="O96" s="296" t="s">
        <v>50</v>
      </c>
      <c r="P96" s="124" t="s">
        <v>2408</v>
      </c>
      <c r="Q96" s="93">
        <f>VLOOKUP(B96,[2]PNEE!$A$7:$AC$663,17,FALSE)</f>
        <v>44074</v>
      </c>
      <c r="R96" s="318" t="str">
        <f t="shared" si="2"/>
        <v>COINCIDE</v>
      </c>
    </row>
    <row r="97" spans="1:18" ht="14.25" x14ac:dyDescent="0.25">
      <c r="A97" s="295">
        <f t="shared" si="3"/>
        <v>91</v>
      </c>
      <c r="B97" s="296">
        <v>1654</v>
      </c>
      <c r="C97" s="296" t="s">
        <v>756</v>
      </c>
      <c r="D97" s="296" t="s">
        <v>23</v>
      </c>
      <c r="E97" s="296" t="s">
        <v>136</v>
      </c>
      <c r="F97" s="296" t="s">
        <v>47</v>
      </c>
      <c r="G97" s="296" t="s">
        <v>963</v>
      </c>
      <c r="H97" s="296" t="s">
        <v>44</v>
      </c>
      <c r="I97" s="296" t="s">
        <v>757</v>
      </c>
      <c r="J97" s="297">
        <v>10</v>
      </c>
      <c r="K97" s="297">
        <v>10</v>
      </c>
      <c r="L97" s="298">
        <v>88</v>
      </c>
      <c r="M97" s="299">
        <v>44074</v>
      </c>
      <c r="N97" s="296" t="s">
        <v>53</v>
      </c>
      <c r="O97" s="296" t="s">
        <v>50</v>
      </c>
      <c r="P97" s="124" t="s">
        <v>2408</v>
      </c>
      <c r="Q97" s="93">
        <f>VLOOKUP(B97,[2]PNEE!$A$7:$AC$663,17,FALSE)</f>
        <v>44074</v>
      </c>
      <c r="R97" s="318" t="str">
        <f t="shared" si="2"/>
        <v>COINCIDE</v>
      </c>
    </row>
    <row r="98" spans="1:18" ht="14.25" x14ac:dyDescent="0.25">
      <c r="A98" s="295">
        <f t="shared" si="3"/>
        <v>92</v>
      </c>
      <c r="B98" s="296">
        <v>1219</v>
      </c>
      <c r="C98" s="296" t="s">
        <v>292</v>
      </c>
      <c r="D98" s="296" t="s">
        <v>23</v>
      </c>
      <c r="E98" s="296" t="s">
        <v>134</v>
      </c>
      <c r="F98" s="296" t="s">
        <v>47</v>
      </c>
      <c r="G98" s="296" t="s">
        <v>962</v>
      </c>
      <c r="H98" s="296" t="s">
        <v>44</v>
      </c>
      <c r="I98" s="296" t="s">
        <v>293</v>
      </c>
      <c r="J98" s="297">
        <v>14</v>
      </c>
      <c r="K98" s="297">
        <v>18</v>
      </c>
      <c r="L98" s="298">
        <v>68</v>
      </c>
      <c r="M98" s="299">
        <v>44074</v>
      </c>
      <c r="N98" s="296" t="s">
        <v>49</v>
      </c>
      <c r="O98" s="296" t="s">
        <v>2334</v>
      </c>
      <c r="P98" s="124" t="s">
        <v>2408</v>
      </c>
      <c r="Q98" s="93">
        <f>VLOOKUP(B98,[2]PNEE!$A$7:$AC$663,17,FALSE)</f>
        <v>44074</v>
      </c>
      <c r="R98" s="318" t="str">
        <f t="shared" si="2"/>
        <v>COINCIDE</v>
      </c>
    </row>
    <row r="99" spans="1:18" ht="28.5" x14ac:dyDescent="0.25">
      <c r="A99" s="295">
        <f t="shared" si="3"/>
        <v>93</v>
      </c>
      <c r="B99" s="296">
        <v>1614</v>
      </c>
      <c r="C99" s="296" t="s">
        <v>882</v>
      </c>
      <c r="D99" s="296" t="s">
        <v>3</v>
      </c>
      <c r="E99" s="296" t="s">
        <v>68</v>
      </c>
      <c r="F99" s="296" t="s">
        <v>47</v>
      </c>
      <c r="G99" s="296" t="s">
        <v>961</v>
      </c>
      <c r="H99" s="296" t="s">
        <v>826</v>
      </c>
      <c r="I99" s="296" t="s">
        <v>883</v>
      </c>
      <c r="J99" s="296">
        <v>10</v>
      </c>
      <c r="K99" s="297">
        <v>10</v>
      </c>
      <c r="L99" s="300">
        <v>78</v>
      </c>
      <c r="M99" s="299">
        <v>44074</v>
      </c>
      <c r="N99" s="296" t="s">
        <v>49</v>
      </c>
      <c r="O99" s="296" t="s">
        <v>2334</v>
      </c>
      <c r="P99" s="124" t="s">
        <v>2408</v>
      </c>
      <c r="Q99" s="93">
        <f>VLOOKUP(B99,[2]PNEE!$A$7:$AC$663,17,FALSE)</f>
        <v>44074</v>
      </c>
      <c r="R99" s="318" t="str">
        <f t="shared" si="2"/>
        <v>COINCIDE</v>
      </c>
    </row>
    <row r="100" spans="1:18" ht="14.25" hidden="1" x14ac:dyDescent="0.25">
      <c r="A100" s="295">
        <f t="shared" si="3"/>
        <v>94</v>
      </c>
      <c r="B100" s="296">
        <v>934</v>
      </c>
      <c r="C100" s="296" t="s">
        <v>887</v>
      </c>
      <c r="D100" s="296" t="s">
        <v>17</v>
      </c>
      <c r="E100" s="296" t="s">
        <v>1503</v>
      </c>
      <c r="F100" s="296" t="s">
        <v>47</v>
      </c>
      <c r="G100" s="296" t="s">
        <v>960</v>
      </c>
      <c r="H100" s="296" t="s">
        <v>826</v>
      </c>
      <c r="I100" s="296" t="s">
        <v>888</v>
      </c>
      <c r="J100" s="296">
        <v>10</v>
      </c>
      <c r="K100" s="297">
        <v>10</v>
      </c>
      <c r="L100" s="300">
        <v>70</v>
      </c>
      <c r="M100" s="299">
        <v>43881</v>
      </c>
      <c r="N100" s="296" t="s">
        <v>45</v>
      </c>
      <c r="O100" s="296" t="s">
        <v>2334</v>
      </c>
      <c r="P100" s="124" t="s">
        <v>1798</v>
      </c>
      <c r="Q100" s="93">
        <f>VLOOKUP(B100,[2]PNEE!$A$7:$AC$663,17,FALSE)</f>
        <v>43888</v>
      </c>
      <c r="R100" s="318" t="str">
        <f t="shared" si="2"/>
        <v>CAMBIO</v>
      </c>
    </row>
    <row r="101" spans="1:18" ht="14.25" hidden="1" x14ac:dyDescent="0.25">
      <c r="A101" s="295">
        <f t="shared" si="3"/>
        <v>95</v>
      </c>
      <c r="B101" s="296">
        <v>1814</v>
      </c>
      <c r="C101" s="296" t="s">
        <v>86</v>
      </c>
      <c r="D101" s="296" t="s">
        <v>17</v>
      </c>
      <c r="E101" s="296" t="s">
        <v>1503</v>
      </c>
      <c r="F101" s="296" t="s">
        <v>47</v>
      </c>
      <c r="G101" s="296" t="s">
        <v>963</v>
      </c>
      <c r="H101" s="296" t="s">
        <v>48</v>
      </c>
      <c r="I101" s="296" t="s">
        <v>1529</v>
      </c>
      <c r="J101" s="297">
        <v>24</v>
      </c>
      <c r="K101" s="297">
        <v>25</v>
      </c>
      <c r="L101" s="298">
        <v>80</v>
      </c>
      <c r="M101" s="299">
        <v>43889</v>
      </c>
      <c r="N101" s="296" t="s">
        <v>45</v>
      </c>
      <c r="O101" s="296" t="s">
        <v>2334</v>
      </c>
      <c r="P101" s="124" t="s">
        <v>1798</v>
      </c>
      <c r="Q101" s="93">
        <f>VLOOKUP(B101,[2]PNEE!$A$7:$AC$663,17,FALSE)</f>
        <v>43889</v>
      </c>
      <c r="R101" s="318" t="str">
        <f t="shared" si="2"/>
        <v>COINCIDE</v>
      </c>
    </row>
    <row r="102" spans="1:18" ht="14.25" x14ac:dyDescent="0.25">
      <c r="A102" s="295">
        <f t="shared" si="3"/>
        <v>96</v>
      </c>
      <c r="B102" s="296">
        <v>1388</v>
      </c>
      <c r="C102" s="296" t="s">
        <v>442</v>
      </c>
      <c r="D102" s="296" t="s">
        <v>17</v>
      </c>
      <c r="E102" s="296" t="s">
        <v>59</v>
      </c>
      <c r="F102" s="296" t="s">
        <v>47</v>
      </c>
      <c r="G102" s="296" t="s">
        <v>962</v>
      </c>
      <c r="H102" s="296" t="s">
        <v>44</v>
      </c>
      <c r="I102" s="296" t="s">
        <v>443</v>
      </c>
      <c r="J102" s="297">
        <v>24</v>
      </c>
      <c r="K102" s="297">
        <v>29</v>
      </c>
      <c r="L102" s="298">
        <v>65</v>
      </c>
      <c r="M102" s="299">
        <v>43889</v>
      </c>
      <c r="N102" s="296" t="s">
        <v>49</v>
      </c>
      <c r="O102" s="296" t="s">
        <v>1224</v>
      </c>
      <c r="P102" s="124" t="s">
        <v>1798</v>
      </c>
      <c r="Q102" s="93">
        <f>VLOOKUP(B102,[2]PNEE!$A$7:$AC$663,17,FALSE)</f>
        <v>43907</v>
      </c>
      <c r="R102" s="318" t="str">
        <f t="shared" si="2"/>
        <v>CAMBIO</v>
      </c>
    </row>
    <row r="103" spans="1:18" ht="28.5" x14ac:dyDescent="0.25">
      <c r="A103" s="295">
        <f t="shared" si="3"/>
        <v>97</v>
      </c>
      <c r="B103" s="296">
        <v>343</v>
      </c>
      <c r="C103" s="296" t="s">
        <v>1229</v>
      </c>
      <c r="D103" s="296" t="s">
        <v>16</v>
      </c>
      <c r="E103" s="296" t="s">
        <v>55</v>
      </c>
      <c r="F103" s="296" t="s">
        <v>47</v>
      </c>
      <c r="G103" s="296" t="s">
        <v>960</v>
      </c>
      <c r="H103" s="296" t="s">
        <v>48</v>
      </c>
      <c r="I103" s="296" t="s">
        <v>1230</v>
      </c>
      <c r="J103" s="297">
        <v>24</v>
      </c>
      <c r="K103" s="297">
        <v>25</v>
      </c>
      <c r="L103" s="298">
        <v>90</v>
      </c>
      <c r="M103" s="299">
        <v>43900</v>
      </c>
      <c r="N103" s="296" t="s">
        <v>53</v>
      </c>
      <c r="O103" s="296" t="s">
        <v>50</v>
      </c>
      <c r="P103" s="124" t="s">
        <v>1798</v>
      </c>
      <c r="Q103" s="93">
        <f>VLOOKUP(B103,[2]PNEE!$A$7:$AC$663,17,FALSE)</f>
        <v>43931</v>
      </c>
      <c r="R103" s="318" t="str">
        <f t="shared" si="2"/>
        <v>CAMBIO</v>
      </c>
    </row>
    <row r="104" spans="1:18" ht="14.25" x14ac:dyDescent="0.25">
      <c r="A104" s="295">
        <f t="shared" si="3"/>
        <v>98</v>
      </c>
      <c r="B104" s="296">
        <v>1389</v>
      </c>
      <c r="C104" s="296" t="s">
        <v>642</v>
      </c>
      <c r="D104" s="296" t="s">
        <v>17</v>
      </c>
      <c r="E104" s="296" t="s">
        <v>59</v>
      </c>
      <c r="F104" s="296" t="s">
        <v>47</v>
      </c>
      <c r="G104" s="296" t="s">
        <v>962</v>
      </c>
      <c r="H104" s="296" t="s">
        <v>44</v>
      </c>
      <c r="I104" s="296" t="s">
        <v>643</v>
      </c>
      <c r="J104" s="297">
        <v>24</v>
      </c>
      <c r="K104" s="297">
        <v>29</v>
      </c>
      <c r="L104" s="298">
        <v>50</v>
      </c>
      <c r="M104" s="299">
        <v>43907</v>
      </c>
      <c r="N104" s="296" t="s">
        <v>49</v>
      </c>
      <c r="O104" s="296" t="s">
        <v>1224</v>
      </c>
      <c r="P104" s="124" t="s">
        <v>1798</v>
      </c>
      <c r="Q104" s="93">
        <f>VLOOKUP(B104,[2]PNEE!$A$7:$AC$663,17,FALSE)</f>
        <v>43931</v>
      </c>
      <c r="R104" s="318" t="str">
        <f t="shared" si="2"/>
        <v>CAMBIO</v>
      </c>
    </row>
    <row r="105" spans="1:18" ht="14.25" x14ac:dyDescent="0.25">
      <c r="A105" s="295">
        <f t="shared" ref="A105:A131" si="4">A104+1</f>
        <v>99</v>
      </c>
      <c r="B105" s="296">
        <v>1763</v>
      </c>
      <c r="C105" s="296" t="s">
        <v>1709</v>
      </c>
      <c r="D105" s="296" t="s">
        <v>17</v>
      </c>
      <c r="E105" s="296" t="s">
        <v>1452</v>
      </c>
      <c r="F105" s="296" t="s">
        <v>47</v>
      </c>
      <c r="G105" s="296" t="s">
        <v>961</v>
      </c>
      <c r="H105" s="296" t="s">
        <v>826</v>
      </c>
      <c r="I105" s="296" t="s">
        <v>1710</v>
      </c>
      <c r="J105" s="296">
        <v>10</v>
      </c>
      <c r="K105" s="297">
        <v>10</v>
      </c>
      <c r="L105" s="300">
        <v>90</v>
      </c>
      <c r="M105" s="299">
        <v>43937</v>
      </c>
      <c r="N105" s="296" t="s">
        <v>49</v>
      </c>
      <c r="O105" s="296" t="s">
        <v>2334</v>
      </c>
      <c r="P105" s="124" t="s">
        <v>1798</v>
      </c>
      <c r="Q105" s="93">
        <f>VLOOKUP(B105,[2]PNEE!$A$7:$AC$663,17,FALSE)</f>
        <v>43973</v>
      </c>
      <c r="R105" s="318" t="str">
        <f t="shared" si="2"/>
        <v>CAMBIO</v>
      </c>
    </row>
    <row r="106" spans="1:18" ht="14.25" x14ac:dyDescent="0.25">
      <c r="A106" s="295">
        <f t="shared" si="4"/>
        <v>100</v>
      </c>
      <c r="B106" s="296">
        <v>1782</v>
      </c>
      <c r="C106" s="296" t="s">
        <v>1719</v>
      </c>
      <c r="D106" s="296" t="s">
        <v>17</v>
      </c>
      <c r="E106" s="296" t="s">
        <v>1459</v>
      </c>
      <c r="F106" s="296" t="s">
        <v>47</v>
      </c>
      <c r="G106" s="296" t="s">
        <v>961</v>
      </c>
      <c r="H106" s="296" t="s">
        <v>826</v>
      </c>
      <c r="I106" s="296" t="s">
        <v>1720</v>
      </c>
      <c r="J106" s="296">
        <v>10</v>
      </c>
      <c r="K106" s="297">
        <v>10</v>
      </c>
      <c r="L106" s="300">
        <v>70</v>
      </c>
      <c r="M106" s="299">
        <v>43944</v>
      </c>
      <c r="N106" s="296" t="s">
        <v>49</v>
      </c>
      <c r="O106" s="296" t="s">
        <v>2334</v>
      </c>
      <c r="P106" s="124" t="s">
        <v>1798</v>
      </c>
      <c r="Q106" s="93">
        <f>VLOOKUP(B106,[2]PNEE!$A$7:$AC$663,17,FALSE)</f>
        <v>43981</v>
      </c>
      <c r="R106" s="318" t="str">
        <f t="shared" si="2"/>
        <v>CAMBIO</v>
      </c>
    </row>
    <row r="107" spans="1:18" ht="14.25" x14ac:dyDescent="0.25">
      <c r="A107" s="295">
        <f t="shared" si="4"/>
        <v>101</v>
      </c>
      <c r="B107" s="296">
        <v>1005</v>
      </c>
      <c r="C107" s="296" t="s">
        <v>1723</v>
      </c>
      <c r="D107" s="296" t="s">
        <v>17</v>
      </c>
      <c r="E107" s="296" t="s">
        <v>1503</v>
      </c>
      <c r="F107" s="296" t="s">
        <v>47</v>
      </c>
      <c r="G107" s="296" t="s">
        <v>960</v>
      </c>
      <c r="H107" s="296" t="s">
        <v>826</v>
      </c>
      <c r="I107" s="296" t="s">
        <v>1724</v>
      </c>
      <c r="J107" s="296">
        <v>10</v>
      </c>
      <c r="K107" s="297">
        <v>10</v>
      </c>
      <c r="L107" s="300">
        <v>70</v>
      </c>
      <c r="M107" s="299">
        <v>43944</v>
      </c>
      <c r="N107" s="296" t="s">
        <v>49</v>
      </c>
      <c r="O107" s="296" t="s">
        <v>2334</v>
      </c>
      <c r="P107" s="124" t="s">
        <v>1798</v>
      </c>
      <c r="Q107" s="93">
        <f>VLOOKUP(B107,[2]PNEE!$A$7:$AC$663,17,FALSE)</f>
        <v>43952</v>
      </c>
      <c r="R107" s="318" t="str">
        <f t="shared" si="2"/>
        <v>CAMBIO</v>
      </c>
    </row>
    <row r="108" spans="1:18" ht="14.25" x14ac:dyDescent="0.25">
      <c r="A108" s="295">
        <f t="shared" si="4"/>
        <v>102</v>
      </c>
      <c r="B108" s="296">
        <v>1380</v>
      </c>
      <c r="C108" s="296" t="s">
        <v>408</v>
      </c>
      <c r="D108" s="296" t="s">
        <v>17</v>
      </c>
      <c r="E108" s="296" t="s">
        <v>59</v>
      </c>
      <c r="F108" s="296" t="s">
        <v>47</v>
      </c>
      <c r="G108" s="296" t="s">
        <v>962</v>
      </c>
      <c r="H108" s="296" t="s">
        <v>44</v>
      </c>
      <c r="I108" s="296" t="s">
        <v>409</v>
      </c>
      <c r="J108" s="297">
        <v>24</v>
      </c>
      <c r="K108" s="297">
        <v>29</v>
      </c>
      <c r="L108" s="298">
        <v>80</v>
      </c>
      <c r="M108" s="299">
        <v>43966</v>
      </c>
      <c r="N108" s="296" t="s">
        <v>49</v>
      </c>
      <c r="O108" s="296" t="s">
        <v>2334</v>
      </c>
      <c r="P108" s="124" t="s">
        <v>1798</v>
      </c>
      <c r="Q108" s="93">
        <f>VLOOKUP(B108,[2]PNEE!$A$7:$AC$663,17,FALSE)</f>
        <v>43966</v>
      </c>
      <c r="R108" s="318" t="str">
        <f t="shared" si="2"/>
        <v>COINCIDE</v>
      </c>
    </row>
    <row r="109" spans="1:18" ht="14.25" x14ac:dyDescent="0.25">
      <c r="A109" s="295">
        <f t="shared" si="4"/>
        <v>103</v>
      </c>
      <c r="B109" s="296">
        <v>1838</v>
      </c>
      <c r="C109" s="296" t="s">
        <v>1570</v>
      </c>
      <c r="D109" s="296" t="s">
        <v>17</v>
      </c>
      <c r="E109" s="296" t="s">
        <v>59</v>
      </c>
      <c r="F109" s="296" t="s">
        <v>47</v>
      </c>
      <c r="G109" s="296" t="s">
        <v>963</v>
      </c>
      <c r="H109" s="296" t="s">
        <v>44</v>
      </c>
      <c r="I109" s="296" t="s">
        <v>1571</v>
      </c>
      <c r="J109" s="297">
        <v>24</v>
      </c>
      <c r="K109" s="297">
        <v>29</v>
      </c>
      <c r="L109" s="298">
        <v>45</v>
      </c>
      <c r="M109" s="299">
        <v>43966</v>
      </c>
      <c r="N109" s="296" t="s">
        <v>49</v>
      </c>
      <c r="O109" s="296" t="s">
        <v>2334</v>
      </c>
      <c r="P109" s="124" t="s">
        <v>1798</v>
      </c>
      <c r="Q109" s="93">
        <f>VLOOKUP(B109,[2]PNEE!$A$7:$AC$663,17,FALSE)</f>
        <v>44053</v>
      </c>
      <c r="R109" s="318" t="str">
        <f t="shared" si="2"/>
        <v>CAMBIO</v>
      </c>
    </row>
    <row r="110" spans="1:18" ht="14.25" x14ac:dyDescent="0.25">
      <c r="A110" s="295">
        <f t="shared" si="4"/>
        <v>104</v>
      </c>
      <c r="B110" s="296">
        <v>1767</v>
      </c>
      <c r="C110" s="296" t="s">
        <v>1714</v>
      </c>
      <c r="D110" s="296" t="s">
        <v>17</v>
      </c>
      <c r="E110" s="296" t="s">
        <v>1459</v>
      </c>
      <c r="F110" s="296" t="s">
        <v>47</v>
      </c>
      <c r="G110" s="296" t="s">
        <v>961</v>
      </c>
      <c r="H110" s="296" t="s">
        <v>826</v>
      </c>
      <c r="I110" s="296" t="s">
        <v>1715</v>
      </c>
      <c r="J110" s="296">
        <v>10</v>
      </c>
      <c r="K110" s="297">
        <v>10</v>
      </c>
      <c r="L110" s="300">
        <v>90</v>
      </c>
      <c r="M110" s="299">
        <v>43966</v>
      </c>
      <c r="N110" s="296" t="s">
        <v>49</v>
      </c>
      <c r="O110" s="296" t="s">
        <v>2334</v>
      </c>
      <c r="P110" s="124" t="s">
        <v>1798</v>
      </c>
      <c r="Q110" s="93">
        <f>VLOOKUP(B110,[2]PNEE!$A$7:$AC$663,17,FALSE)</f>
        <v>44043</v>
      </c>
      <c r="R110" s="318" t="str">
        <f t="shared" si="2"/>
        <v>CAMBIO</v>
      </c>
    </row>
    <row r="111" spans="1:18" ht="14.25" hidden="1" x14ac:dyDescent="0.25">
      <c r="A111" s="295">
        <f t="shared" si="4"/>
        <v>105</v>
      </c>
      <c r="B111" s="296">
        <v>1876</v>
      </c>
      <c r="C111" s="296" t="s">
        <v>1788</v>
      </c>
      <c r="D111" s="296" t="s">
        <v>17</v>
      </c>
      <c r="E111" s="296" t="s">
        <v>62</v>
      </c>
      <c r="F111" s="296" t="s">
        <v>47</v>
      </c>
      <c r="G111" s="296" t="s">
        <v>961</v>
      </c>
      <c r="H111" s="296" t="s">
        <v>826</v>
      </c>
      <c r="I111" s="296" t="s">
        <v>1789</v>
      </c>
      <c r="J111" s="296">
        <v>10</v>
      </c>
      <c r="K111" s="297">
        <v>10</v>
      </c>
      <c r="L111" s="300">
        <v>55</v>
      </c>
      <c r="M111" s="299">
        <v>43970</v>
      </c>
      <c r="N111" s="296" t="s">
        <v>45</v>
      </c>
      <c r="O111" s="296" t="s">
        <v>2334</v>
      </c>
      <c r="P111" s="124" t="s">
        <v>1798</v>
      </c>
      <c r="Q111" s="93">
        <f>VLOOKUP(B111,[2]PNEE!$A$7:$AC$663,17,FALSE)</f>
        <v>43894</v>
      </c>
      <c r="R111" s="318" t="str">
        <f t="shared" si="2"/>
        <v>CAMBIO</v>
      </c>
    </row>
    <row r="112" spans="1:18" ht="14.25" x14ac:dyDescent="0.25">
      <c r="A112" s="295">
        <f t="shared" si="4"/>
        <v>106</v>
      </c>
      <c r="B112" s="296">
        <v>1813</v>
      </c>
      <c r="C112" s="296" t="s">
        <v>1527</v>
      </c>
      <c r="D112" s="296" t="s">
        <v>17</v>
      </c>
      <c r="E112" s="296" t="s">
        <v>1503</v>
      </c>
      <c r="F112" s="296" t="s">
        <v>47</v>
      </c>
      <c r="G112" s="296" t="s">
        <v>963</v>
      </c>
      <c r="H112" s="296" t="s">
        <v>48</v>
      </c>
      <c r="I112" s="296" t="s">
        <v>1528</v>
      </c>
      <c r="J112" s="297">
        <v>24</v>
      </c>
      <c r="K112" s="297">
        <v>30</v>
      </c>
      <c r="L112" s="298">
        <v>70</v>
      </c>
      <c r="M112" s="299">
        <v>43997</v>
      </c>
      <c r="N112" s="296" t="s">
        <v>49</v>
      </c>
      <c r="O112" s="296" t="s">
        <v>2334</v>
      </c>
      <c r="P112" s="124" t="s">
        <v>1798</v>
      </c>
      <c r="Q112" s="93">
        <f>VLOOKUP(B112,[2]PNEE!$A$7:$AC$663,17,FALSE)</f>
        <v>43997</v>
      </c>
      <c r="R112" s="318" t="str">
        <f t="shared" si="2"/>
        <v>COINCIDE</v>
      </c>
    </row>
    <row r="113" spans="1:18" ht="28.5" x14ac:dyDescent="0.25">
      <c r="A113" s="295">
        <f t="shared" si="4"/>
        <v>107</v>
      </c>
      <c r="B113" s="296">
        <v>1803</v>
      </c>
      <c r="C113" s="296" t="s">
        <v>1522</v>
      </c>
      <c r="D113" s="296" t="s">
        <v>17</v>
      </c>
      <c r="E113" s="296" t="s">
        <v>1503</v>
      </c>
      <c r="F113" s="296" t="s">
        <v>47</v>
      </c>
      <c r="G113" s="296" t="s">
        <v>963</v>
      </c>
      <c r="H113" s="296" t="s">
        <v>44</v>
      </c>
      <c r="I113" s="296" t="s">
        <v>1523</v>
      </c>
      <c r="J113" s="297">
        <v>24</v>
      </c>
      <c r="K113" s="297">
        <v>29</v>
      </c>
      <c r="L113" s="298">
        <v>70</v>
      </c>
      <c r="M113" s="299">
        <v>43999</v>
      </c>
      <c r="N113" s="296" t="s">
        <v>49</v>
      </c>
      <c r="O113" s="296" t="s">
        <v>1224</v>
      </c>
      <c r="P113" s="124" t="s">
        <v>1798</v>
      </c>
      <c r="Q113" s="93">
        <f>VLOOKUP(B113,[2]PNEE!$A$7:$AC$663,17,FALSE)</f>
        <v>43999</v>
      </c>
      <c r="R113" s="318" t="str">
        <f t="shared" si="2"/>
        <v>COINCIDE</v>
      </c>
    </row>
    <row r="114" spans="1:18" ht="14.25" x14ac:dyDescent="0.25">
      <c r="A114" s="295">
        <f t="shared" si="4"/>
        <v>108</v>
      </c>
      <c r="B114" s="296">
        <v>1441</v>
      </c>
      <c r="C114" s="296" t="s">
        <v>1497</v>
      </c>
      <c r="D114" s="296" t="s">
        <v>17</v>
      </c>
      <c r="E114" s="296" t="s">
        <v>1494</v>
      </c>
      <c r="F114" s="296" t="s">
        <v>47</v>
      </c>
      <c r="G114" s="296" t="s">
        <v>963</v>
      </c>
      <c r="H114" s="296" t="s">
        <v>44</v>
      </c>
      <c r="I114" s="296" t="s">
        <v>1498</v>
      </c>
      <c r="J114" s="297">
        <v>7</v>
      </c>
      <c r="K114" s="297">
        <v>16</v>
      </c>
      <c r="L114" s="298">
        <v>70</v>
      </c>
      <c r="M114" s="299">
        <v>44000</v>
      </c>
      <c r="N114" s="296" t="s">
        <v>49</v>
      </c>
      <c r="O114" s="296" t="s">
        <v>2334</v>
      </c>
      <c r="P114" s="124" t="s">
        <v>1798</v>
      </c>
      <c r="Q114" s="93">
        <f>VLOOKUP(B114,[2]PNEE!$A$7:$AC$663,17,FALSE)</f>
        <v>44000</v>
      </c>
      <c r="R114" s="318" t="str">
        <f t="shared" si="2"/>
        <v>COINCIDE</v>
      </c>
    </row>
    <row r="115" spans="1:18" ht="28.5" x14ac:dyDescent="0.25">
      <c r="A115" s="295">
        <f t="shared" si="4"/>
        <v>109</v>
      </c>
      <c r="B115" s="296">
        <v>1788</v>
      </c>
      <c r="C115" s="296" t="s">
        <v>1725</v>
      </c>
      <c r="D115" s="296" t="s">
        <v>17</v>
      </c>
      <c r="E115" s="296" t="s">
        <v>1503</v>
      </c>
      <c r="F115" s="296" t="s">
        <v>47</v>
      </c>
      <c r="G115" s="296" t="s">
        <v>961</v>
      </c>
      <c r="H115" s="296" t="s">
        <v>826</v>
      </c>
      <c r="I115" s="296" t="s">
        <v>1726</v>
      </c>
      <c r="J115" s="296">
        <v>10</v>
      </c>
      <c r="K115" s="297">
        <v>10</v>
      </c>
      <c r="L115" s="300">
        <v>50</v>
      </c>
      <c r="M115" s="299">
        <v>44000</v>
      </c>
      <c r="N115" s="296" t="s">
        <v>49</v>
      </c>
      <c r="O115" s="296" t="s">
        <v>2334</v>
      </c>
      <c r="P115" s="124" t="s">
        <v>1798</v>
      </c>
      <c r="Q115" s="93">
        <f>VLOOKUP(B115,[2]PNEE!$A$7:$AC$663,17,FALSE)</f>
        <v>44000</v>
      </c>
      <c r="R115" s="318" t="str">
        <f t="shared" si="2"/>
        <v>COINCIDE</v>
      </c>
    </row>
    <row r="116" spans="1:18" ht="28.5" x14ac:dyDescent="0.25">
      <c r="A116" s="295">
        <f t="shared" si="4"/>
        <v>110</v>
      </c>
      <c r="B116" s="296">
        <v>1834</v>
      </c>
      <c r="C116" s="296" t="s">
        <v>1562</v>
      </c>
      <c r="D116" s="296" t="s">
        <v>17</v>
      </c>
      <c r="E116" s="296" t="s">
        <v>59</v>
      </c>
      <c r="F116" s="296" t="s">
        <v>47</v>
      </c>
      <c r="G116" s="296" t="s">
        <v>963</v>
      </c>
      <c r="H116" s="296" t="s">
        <v>44</v>
      </c>
      <c r="I116" s="296" t="s">
        <v>1563</v>
      </c>
      <c r="J116" s="297">
        <v>24</v>
      </c>
      <c r="K116" s="297">
        <v>29</v>
      </c>
      <c r="L116" s="298">
        <v>75</v>
      </c>
      <c r="M116" s="299">
        <v>44012</v>
      </c>
      <c r="N116" s="296" t="s">
        <v>49</v>
      </c>
      <c r="O116" s="296" t="s">
        <v>2334</v>
      </c>
      <c r="P116" s="124" t="s">
        <v>1798</v>
      </c>
      <c r="Q116" s="93">
        <f>VLOOKUP(B116,[2]PNEE!$A$7:$AC$663,17,FALSE)</f>
        <v>44043</v>
      </c>
      <c r="R116" s="318" t="str">
        <f t="shared" si="2"/>
        <v>CAMBIO</v>
      </c>
    </row>
    <row r="117" spans="1:18" ht="14.25" x14ac:dyDescent="0.25">
      <c r="A117" s="295">
        <f t="shared" si="4"/>
        <v>111</v>
      </c>
      <c r="B117" s="296">
        <v>1762</v>
      </c>
      <c r="C117" s="296" t="s">
        <v>1707</v>
      </c>
      <c r="D117" s="296" t="s">
        <v>17</v>
      </c>
      <c r="E117" s="296" t="s">
        <v>1452</v>
      </c>
      <c r="F117" s="296" t="s">
        <v>47</v>
      </c>
      <c r="G117" s="296" t="s">
        <v>961</v>
      </c>
      <c r="H117" s="296" t="s">
        <v>826</v>
      </c>
      <c r="I117" s="296" t="s">
        <v>1708</v>
      </c>
      <c r="J117" s="296">
        <v>10</v>
      </c>
      <c r="K117" s="297">
        <v>10</v>
      </c>
      <c r="L117" s="300">
        <v>50</v>
      </c>
      <c r="M117" s="299">
        <v>44028</v>
      </c>
      <c r="N117" s="296" t="s">
        <v>49</v>
      </c>
      <c r="O117" s="296" t="s">
        <v>2334</v>
      </c>
      <c r="P117" s="124" t="s">
        <v>1798</v>
      </c>
      <c r="Q117" s="93">
        <f>VLOOKUP(B117,[2]PNEE!$A$7:$AC$663,17,FALSE)</f>
        <v>44028</v>
      </c>
      <c r="R117" s="318" t="str">
        <f t="shared" si="2"/>
        <v>COINCIDE</v>
      </c>
    </row>
    <row r="118" spans="1:18" ht="14.25" x14ac:dyDescent="0.25">
      <c r="A118" s="295">
        <f t="shared" si="4"/>
        <v>112</v>
      </c>
      <c r="B118" s="296">
        <v>1828</v>
      </c>
      <c r="C118" s="296" t="s">
        <v>1549</v>
      </c>
      <c r="D118" s="296" t="s">
        <v>17</v>
      </c>
      <c r="E118" s="296" t="s">
        <v>59</v>
      </c>
      <c r="F118" s="296" t="s">
        <v>47</v>
      </c>
      <c r="G118" s="296" t="s">
        <v>963</v>
      </c>
      <c r="H118" s="296" t="s">
        <v>44</v>
      </c>
      <c r="I118" s="296" t="s">
        <v>1550</v>
      </c>
      <c r="J118" s="297">
        <v>18</v>
      </c>
      <c r="K118" s="297">
        <v>29</v>
      </c>
      <c r="L118" s="298">
        <v>60</v>
      </c>
      <c r="M118" s="299">
        <v>44043</v>
      </c>
      <c r="N118" s="296" t="s">
        <v>49</v>
      </c>
      <c r="O118" s="296" t="s">
        <v>2334</v>
      </c>
      <c r="P118" s="124" t="s">
        <v>1798</v>
      </c>
      <c r="Q118" s="93">
        <f>VLOOKUP(B118,[2]PNEE!$A$7:$AC$663,17,FALSE)</f>
        <v>44043</v>
      </c>
      <c r="R118" s="318" t="str">
        <f t="shared" si="2"/>
        <v>COINCIDE</v>
      </c>
    </row>
    <row r="119" spans="1:18" ht="14.25" x14ac:dyDescent="0.25">
      <c r="A119" s="295">
        <f t="shared" si="4"/>
        <v>113</v>
      </c>
      <c r="B119" s="296">
        <v>1854</v>
      </c>
      <c r="C119" s="296" t="s">
        <v>1755</v>
      </c>
      <c r="D119" s="296" t="s">
        <v>17</v>
      </c>
      <c r="E119" s="296" t="s">
        <v>59</v>
      </c>
      <c r="F119" s="296" t="s">
        <v>47</v>
      </c>
      <c r="G119" s="296" t="s">
        <v>961</v>
      </c>
      <c r="H119" s="296" t="s">
        <v>826</v>
      </c>
      <c r="I119" s="296" t="s">
        <v>1756</v>
      </c>
      <c r="J119" s="296">
        <v>10</v>
      </c>
      <c r="K119" s="297">
        <v>10</v>
      </c>
      <c r="L119" s="300">
        <v>50</v>
      </c>
      <c r="M119" s="299">
        <v>44053</v>
      </c>
      <c r="N119" s="296" t="s">
        <v>49</v>
      </c>
      <c r="O119" s="296" t="s">
        <v>2334</v>
      </c>
      <c r="P119" s="124" t="s">
        <v>1798</v>
      </c>
      <c r="Q119" s="93">
        <f>VLOOKUP(B119,[2]PNEE!$A$7:$AC$663,17,FALSE)</f>
        <v>44053</v>
      </c>
      <c r="R119" s="318" t="str">
        <f t="shared" si="2"/>
        <v>COINCIDE</v>
      </c>
    </row>
    <row r="120" spans="1:18" ht="14.25" x14ac:dyDescent="0.25">
      <c r="A120" s="295">
        <f t="shared" si="4"/>
        <v>114</v>
      </c>
      <c r="B120" s="296">
        <v>1462</v>
      </c>
      <c r="C120" s="296" t="s">
        <v>1233</v>
      </c>
      <c r="D120" s="296" t="s">
        <v>16</v>
      </c>
      <c r="E120" s="296" t="s">
        <v>55</v>
      </c>
      <c r="F120" s="296" t="s">
        <v>47</v>
      </c>
      <c r="G120" s="296" t="s">
        <v>963</v>
      </c>
      <c r="H120" s="296" t="s">
        <v>44</v>
      </c>
      <c r="I120" s="296" t="s">
        <v>1234</v>
      </c>
      <c r="J120" s="297">
        <v>21</v>
      </c>
      <c r="K120" s="297">
        <v>29</v>
      </c>
      <c r="L120" s="298">
        <v>55</v>
      </c>
      <c r="M120" s="299">
        <v>44055</v>
      </c>
      <c r="N120" s="296" t="s">
        <v>49</v>
      </c>
      <c r="O120" s="296" t="s">
        <v>2334</v>
      </c>
      <c r="P120" s="124" t="s">
        <v>1798</v>
      </c>
      <c r="Q120" s="93">
        <f>VLOOKUP(B120,[2]PNEE!$A$7:$AC$663,17,FALSE)</f>
        <v>44055</v>
      </c>
      <c r="R120" s="318" t="str">
        <f t="shared" si="2"/>
        <v>COINCIDE</v>
      </c>
    </row>
    <row r="121" spans="1:18" ht="28.5" x14ac:dyDescent="0.25">
      <c r="A121" s="295">
        <f t="shared" si="4"/>
        <v>115</v>
      </c>
      <c r="B121" s="296">
        <v>1806</v>
      </c>
      <c r="C121" s="296" t="s">
        <v>1731</v>
      </c>
      <c r="D121" s="296" t="s">
        <v>17</v>
      </c>
      <c r="E121" s="296" t="s">
        <v>1503</v>
      </c>
      <c r="F121" s="296" t="s">
        <v>47</v>
      </c>
      <c r="G121" s="296" t="s">
        <v>961</v>
      </c>
      <c r="H121" s="296" t="s">
        <v>826</v>
      </c>
      <c r="I121" s="296" t="s">
        <v>1732</v>
      </c>
      <c r="J121" s="296">
        <v>10</v>
      </c>
      <c r="K121" s="297">
        <v>10</v>
      </c>
      <c r="L121" s="300">
        <v>60</v>
      </c>
      <c r="M121" s="299">
        <v>44055</v>
      </c>
      <c r="N121" s="296" t="s">
        <v>49</v>
      </c>
      <c r="O121" s="296" t="s">
        <v>2334</v>
      </c>
      <c r="P121" s="124" t="s">
        <v>1798</v>
      </c>
      <c r="Q121" s="93">
        <f>VLOOKUP(B121,[2]PNEE!$A$7:$AC$663,17,FALSE)</f>
        <v>44055</v>
      </c>
      <c r="R121" s="318" t="str">
        <f t="shared" si="2"/>
        <v>COINCIDE</v>
      </c>
    </row>
    <row r="122" spans="1:18" ht="14.25" x14ac:dyDescent="0.25">
      <c r="A122" s="295">
        <f t="shared" si="4"/>
        <v>116</v>
      </c>
      <c r="B122" s="296">
        <v>1359</v>
      </c>
      <c r="C122" s="296" t="s">
        <v>457</v>
      </c>
      <c r="D122" s="296" t="s">
        <v>17</v>
      </c>
      <c r="E122" s="296" t="s">
        <v>59</v>
      </c>
      <c r="F122" s="296" t="s">
        <v>47</v>
      </c>
      <c r="G122" s="296" t="s">
        <v>962</v>
      </c>
      <c r="H122" s="296" t="s">
        <v>44</v>
      </c>
      <c r="I122" s="296" t="s">
        <v>458</v>
      </c>
      <c r="J122" s="297">
        <v>24</v>
      </c>
      <c r="K122" s="297">
        <v>29</v>
      </c>
      <c r="L122" s="298">
        <v>82</v>
      </c>
      <c r="M122" s="299">
        <v>44057</v>
      </c>
      <c r="N122" s="296" t="s">
        <v>49</v>
      </c>
      <c r="O122" s="296" t="s">
        <v>1224</v>
      </c>
      <c r="P122" s="124" t="s">
        <v>1798</v>
      </c>
      <c r="Q122" s="93">
        <f>VLOOKUP(B122,[2]PNEE!$A$7:$AC$663,17,FALSE)</f>
        <v>44057</v>
      </c>
      <c r="R122" s="318" t="str">
        <f t="shared" si="2"/>
        <v>COINCIDE</v>
      </c>
    </row>
    <row r="123" spans="1:18" ht="14.25" x14ac:dyDescent="0.25">
      <c r="A123" s="295">
        <f t="shared" si="4"/>
        <v>117</v>
      </c>
      <c r="B123" s="296">
        <v>1833</v>
      </c>
      <c r="C123" s="296" t="s">
        <v>1559</v>
      </c>
      <c r="D123" s="296" t="s">
        <v>17</v>
      </c>
      <c r="E123" s="296" t="s">
        <v>59</v>
      </c>
      <c r="F123" s="296" t="s">
        <v>47</v>
      </c>
      <c r="G123" s="296" t="s">
        <v>963</v>
      </c>
      <c r="H123" s="296" t="s">
        <v>44</v>
      </c>
      <c r="I123" s="296" t="s">
        <v>1560</v>
      </c>
      <c r="J123" s="297">
        <v>18</v>
      </c>
      <c r="K123" s="297">
        <v>29</v>
      </c>
      <c r="L123" s="298">
        <v>55</v>
      </c>
      <c r="M123" s="299">
        <v>44057</v>
      </c>
      <c r="N123" s="296" t="s">
        <v>49</v>
      </c>
      <c r="O123" s="296" t="s">
        <v>2334</v>
      </c>
      <c r="P123" s="124" t="s">
        <v>1798</v>
      </c>
      <c r="Q123" s="93">
        <f>VLOOKUP(B123,[2]PNEE!$A$7:$AC$663,17,FALSE)</f>
        <v>44057</v>
      </c>
      <c r="R123" s="318" t="str">
        <f t="shared" si="2"/>
        <v>COINCIDE</v>
      </c>
    </row>
    <row r="124" spans="1:18" ht="14.25" x14ac:dyDescent="0.25">
      <c r="A124" s="295">
        <f t="shared" si="4"/>
        <v>118</v>
      </c>
      <c r="B124" s="296">
        <v>1825</v>
      </c>
      <c r="C124" s="296" t="s">
        <v>1747</v>
      </c>
      <c r="D124" s="296" t="s">
        <v>17</v>
      </c>
      <c r="E124" s="296" t="s">
        <v>1503</v>
      </c>
      <c r="F124" s="296" t="s">
        <v>47</v>
      </c>
      <c r="G124" s="296" t="s">
        <v>961</v>
      </c>
      <c r="H124" s="296" t="s">
        <v>826</v>
      </c>
      <c r="I124" s="296" t="s">
        <v>1748</v>
      </c>
      <c r="J124" s="296">
        <v>10</v>
      </c>
      <c r="K124" s="297">
        <v>10</v>
      </c>
      <c r="L124" s="300">
        <v>45</v>
      </c>
      <c r="M124" s="299">
        <v>44059</v>
      </c>
      <c r="N124" s="296" t="s">
        <v>49</v>
      </c>
      <c r="O124" s="296" t="s">
        <v>2334</v>
      </c>
      <c r="P124" s="124" t="s">
        <v>1798</v>
      </c>
      <c r="Q124" s="93">
        <f>VLOOKUP(B124,[2]PNEE!$A$7:$AC$663,17,FALSE)</f>
        <v>44059</v>
      </c>
      <c r="R124" s="318" t="str">
        <f t="shared" si="2"/>
        <v>COINCIDE</v>
      </c>
    </row>
    <row r="125" spans="1:18" ht="14.25" x14ac:dyDescent="0.25">
      <c r="A125" s="295">
        <f t="shared" si="4"/>
        <v>119</v>
      </c>
      <c r="B125" s="296">
        <v>1801</v>
      </c>
      <c r="C125" s="296" t="s">
        <v>1519</v>
      </c>
      <c r="D125" s="296" t="s">
        <v>17</v>
      </c>
      <c r="E125" s="296" t="s">
        <v>1503</v>
      </c>
      <c r="F125" s="296" t="s">
        <v>47</v>
      </c>
      <c r="G125" s="296" t="s">
        <v>963</v>
      </c>
      <c r="H125" s="296" t="s">
        <v>44</v>
      </c>
      <c r="I125" s="296" t="s">
        <v>1520</v>
      </c>
      <c r="J125" s="297">
        <v>24</v>
      </c>
      <c r="K125" s="297">
        <v>30</v>
      </c>
      <c r="L125" s="298">
        <v>70</v>
      </c>
      <c r="M125" s="299">
        <v>44060</v>
      </c>
      <c r="N125" s="296" t="s">
        <v>49</v>
      </c>
      <c r="O125" s="296" t="s">
        <v>2334</v>
      </c>
      <c r="P125" s="124" t="s">
        <v>1798</v>
      </c>
      <c r="Q125" s="93">
        <f>VLOOKUP(B125,[2]PNEE!$A$7:$AC$663,17,FALSE)</f>
        <v>44060</v>
      </c>
      <c r="R125" s="318" t="str">
        <f t="shared" si="2"/>
        <v>COINCIDE</v>
      </c>
    </row>
    <row r="126" spans="1:18" ht="14.25" x14ac:dyDescent="0.25">
      <c r="A126" s="295">
        <f t="shared" si="4"/>
        <v>120</v>
      </c>
      <c r="B126" s="296">
        <v>1837</v>
      </c>
      <c r="C126" s="296" t="s">
        <v>1567</v>
      </c>
      <c r="D126" s="296" t="s">
        <v>17</v>
      </c>
      <c r="E126" s="296" t="s">
        <v>59</v>
      </c>
      <c r="F126" s="296" t="s">
        <v>47</v>
      </c>
      <c r="G126" s="296" t="s">
        <v>963</v>
      </c>
      <c r="H126" s="296" t="s">
        <v>44</v>
      </c>
      <c r="I126" s="296" t="s">
        <v>1568</v>
      </c>
      <c r="J126" s="297">
        <v>24</v>
      </c>
      <c r="K126" s="297">
        <v>29</v>
      </c>
      <c r="L126" s="298">
        <v>65</v>
      </c>
      <c r="M126" s="299">
        <v>44060</v>
      </c>
      <c r="N126" s="296" t="s">
        <v>49</v>
      </c>
      <c r="O126" s="296" t="s">
        <v>2334</v>
      </c>
      <c r="P126" s="124" t="s">
        <v>1798</v>
      </c>
      <c r="Q126" s="93">
        <f>VLOOKUP(B126,[2]PNEE!$A$7:$AC$663,17,FALSE)</f>
        <v>44060</v>
      </c>
      <c r="R126" s="318" t="str">
        <f t="shared" si="2"/>
        <v>COINCIDE</v>
      </c>
    </row>
    <row r="127" spans="1:18" ht="14.25" x14ac:dyDescent="0.25">
      <c r="A127" s="295">
        <f t="shared" si="4"/>
        <v>121</v>
      </c>
      <c r="B127" s="296">
        <v>1771</v>
      </c>
      <c r="C127" s="296" t="s">
        <v>1471</v>
      </c>
      <c r="D127" s="296" t="s">
        <v>17</v>
      </c>
      <c r="E127" s="296" t="s">
        <v>1459</v>
      </c>
      <c r="F127" s="296" t="s">
        <v>47</v>
      </c>
      <c r="G127" s="296" t="s">
        <v>963</v>
      </c>
      <c r="H127" s="296" t="s">
        <v>44</v>
      </c>
      <c r="I127" s="296" t="s">
        <v>1472</v>
      </c>
      <c r="J127" s="297">
        <v>24</v>
      </c>
      <c r="K127" s="297">
        <v>29</v>
      </c>
      <c r="L127" s="298">
        <v>60</v>
      </c>
      <c r="M127" s="299">
        <v>44062</v>
      </c>
      <c r="N127" s="296" t="s">
        <v>49</v>
      </c>
      <c r="O127" s="296" t="s">
        <v>2334</v>
      </c>
      <c r="P127" s="124" t="s">
        <v>1798</v>
      </c>
      <c r="Q127" s="93">
        <f>VLOOKUP(B127,[2]PNEE!$A$7:$AC$663,17,FALSE)</f>
        <v>44062</v>
      </c>
      <c r="R127" s="318" t="str">
        <f t="shared" si="2"/>
        <v>COINCIDE</v>
      </c>
    </row>
    <row r="128" spans="1:18" ht="14.25" x14ac:dyDescent="0.25">
      <c r="A128" s="295">
        <f t="shared" si="4"/>
        <v>122</v>
      </c>
      <c r="B128" s="296">
        <v>1386</v>
      </c>
      <c r="C128" s="296" t="s">
        <v>598</v>
      </c>
      <c r="D128" s="296" t="s">
        <v>17</v>
      </c>
      <c r="E128" s="296" t="s">
        <v>59</v>
      </c>
      <c r="F128" s="296" t="s">
        <v>47</v>
      </c>
      <c r="G128" s="296" t="s">
        <v>962</v>
      </c>
      <c r="H128" s="296" t="s">
        <v>44</v>
      </c>
      <c r="I128" s="296" t="s">
        <v>599</v>
      </c>
      <c r="J128" s="297">
        <v>24</v>
      </c>
      <c r="K128" s="297">
        <v>29</v>
      </c>
      <c r="L128" s="298">
        <v>70</v>
      </c>
      <c r="M128" s="299">
        <v>44062</v>
      </c>
      <c r="N128" s="296" t="s">
        <v>49</v>
      </c>
      <c r="O128" s="296" t="s">
        <v>2334</v>
      </c>
      <c r="P128" s="124" t="s">
        <v>1798</v>
      </c>
      <c r="Q128" s="93">
        <f>VLOOKUP(B128,[2]PNEE!$A$7:$AC$663,17,FALSE)</f>
        <v>44062</v>
      </c>
      <c r="R128" s="318" t="str">
        <f t="shared" si="2"/>
        <v>COINCIDE</v>
      </c>
    </row>
    <row r="129" spans="1:18" ht="28.5" x14ac:dyDescent="0.25">
      <c r="A129" s="295">
        <f t="shared" si="4"/>
        <v>123</v>
      </c>
      <c r="B129" s="296">
        <v>1247</v>
      </c>
      <c r="C129" s="296" t="s">
        <v>1432</v>
      </c>
      <c r="D129" s="296" t="s">
        <v>159</v>
      </c>
      <c r="E129" s="296" t="s">
        <v>159</v>
      </c>
      <c r="F129" s="296" t="s">
        <v>47</v>
      </c>
      <c r="G129" s="296" t="s">
        <v>962</v>
      </c>
      <c r="H129" s="296" t="s">
        <v>44</v>
      </c>
      <c r="I129" s="296" t="s">
        <v>1433</v>
      </c>
      <c r="J129" s="297">
        <v>24</v>
      </c>
      <c r="K129" s="297">
        <v>24</v>
      </c>
      <c r="L129" s="298">
        <v>42</v>
      </c>
      <c r="M129" s="299">
        <v>44027</v>
      </c>
      <c r="N129" s="296" t="s">
        <v>49</v>
      </c>
      <c r="O129" s="296" t="s">
        <v>2334</v>
      </c>
      <c r="P129" s="124" t="e">
        <v>#N/A</v>
      </c>
      <c r="Q129" s="93">
        <f>VLOOKUP(B129,[2]PNEE!$A$7:$AC$663,17,FALSE)</f>
        <v>44424</v>
      </c>
      <c r="R129" s="318" t="str">
        <f t="shared" si="2"/>
        <v>CAMBIO</v>
      </c>
    </row>
    <row r="130" spans="1:18" ht="28.5" x14ac:dyDescent="0.25">
      <c r="A130" s="295">
        <f t="shared" si="4"/>
        <v>124</v>
      </c>
      <c r="B130" s="296">
        <v>1705</v>
      </c>
      <c r="C130" s="296" t="s">
        <v>1698</v>
      </c>
      <c r="D130" s="296" t="s">
        <v>159</v>
      </c>
      <c r="E130" s="296" t="s">
        <v>159</v>
      </c>
      <c r="F130" s="296" t="s">
        <v>47</v>
      </c>
      <c r="G130" s="296" t="s">
        <v>961</v>
      </c>
      <c r="H130" s="296" t="s">
        <v>826</v>
      </c>
      <c r="I130" s="296" t="s">
        <v>1699</v>
      </c>
      <c r="J130" s="296">
        <v>10</v>
      </c>
      <c r="K130" s="297">
        <v>10</v>
      </c>
      <c r="L130" s="300">
        <v>35</v>
      </c>
      <c r="M130" s="299">
        <v>44032</v>
      </c>
      <c r="N130" s="296" t="s">
        <v>49</v>
      </c>
      <c r="O130" s="296" t="s">
        <v>2334</v>
      </c>
      <c r="P130" s="124" t="e">
        <v>#N/A</v>
      </c>
      <c r="Q130" s="93">
        <f>VLOOKUP(B130,[2]PNEE!$A$7:$AC$663,17,FALSE)</f>
        <v>44123</v>
      </c>
      <c r="R130" s="318" t="str">
        <f t="shared" si="2"/>
        <v>CAMBIO</v>
      </c>
    </row>
    <row r="131" spans="1:18" s="279" customFormat="1" ht="14.25" x14ac:dyDescent="0.25">
      <c r="A131" s="295">
        <f t="shared" si="4"/>
        <v>125</v>
      </c>
      <c r="B131" s="296">
        <v>1107</v>
      </c>
      <c r="C131" s="296" t="s">
        <v>1327</v>
      </c>
      <c r="D131" s="296" t="s">
        <v>1218</v>
      </c>
      <c r="E131" s="296" t="s">
        <v>1218</v>
      </c>
      <c r="F131" s="296" t="s">
        <v>47</v>
      </c>
      <c r="G131" s="296" t="s">
        <v>962</v>
      </c>
      <c r="H131" s="296" t="s">
        <v>44</v>
      </c>
      <c r="I131" s="296" t="s">
        <v>1328</v>
      </c>
      <c r="J131" s="297">
        <v>24</v>
      </c>
      <c r="K131" s="297">
        <v>24</v>
      </c>
      <c r="L131" s="298">
        <v>30</v>
      </c>
      <c r="M131" s="299">
        <v>44059</v>
      </c>
      <c r="N131" s="296" t="s">
        <v>49</v>
      </c>
      <c r="O131" s="296" t="s">
        <v>2334</v>
      </c>
      <c r="P131" s="124" t="e">
        <v>#N/A</v>
      </c>
      <c r="Q131" s="93">
        <f>VLOOKUP(B131,[2]PNEE!$A$7:$AC$663,17,FALSE)</f>
        <v>44124</v>
      </c>
      <c r="R131" s="318" t="str">
        <f t="shared" si="2"/>
        <v>CAMBIO</v>
      </c>
    </row>
    <row r="132" spans="1:18" ht="15" hidden="1" x14ac:dyDescent="0.25">
      <c r="J132" s="306">
        <f>SUM(J7:J131)</f>
        <v>1777</v>
      </c>
      <c r="K132" s="306">
        <f>SUM(K7:K131)</f>
        <v>1921</v>
      </c>
      <c r="L132" s="305"/>
    </row>
    <row r="133" spans="1:18" hidden="1" x14ac:dyDescent="0.25">
      <c r="J133" s="372">
        <v>-144</v>
      </c>
      <c r="K133" s="372"/>
    </row>
    <row r="134" spans="1:18" hidden="1" x14ac:dyDescent="0.25">
      <c r="J134" s="372"/>
      <c r="K134" s="372"/>
    </row>
    <row r="138" spans="1:18" x14ac:dyDescent="0.25">
      <c r="F138" s="283">
        <f>138-16</f>
        <v>122</v>
      </c>
    </row>
  </sheetData>
  <autoFilter ref="A6:AK134">
    <filterColumn colId="13">
      <filters>
        <filter val="ACTIVA"/>
        <filter val="DETENIDA"/>
      </filters>
    </filterColumn>
  </autoFilter>
  <sortState ref="B7:P131">
    <sortCondition ref="P7:P131"/>
  </sortState>
  <mergeCells count="5">
    <mergeCell ref="A1:O1"/>
    <mergeCell ref="A2:O2"/>
    <mergeCell ref="A4:O4"/>
    <mergeCell ref="M3:O3"/>
    <mergeCell ref="J133:K134"/>
  </mergeCells>
  <conditionalFormatting sqref="A7:A131">
    <cfRule type="duplicateValues" dxfId="10" priority="723"/>
  </conditionalFormatting>
  <conditionalFormatting sqref="B7:B8 B35:B131">
    <cfRule type="duplicateValues" dxfId="9" priority="5"/>
  </conditionalFormatting>
  <conditionalFormatting sqref="B9:B34">
    <cfRule type="duplicateValues" dxfId="8" priority="1"/>
  </conditionalFormatting>
  <printOptions horizontalCentered="1"/>
  <pageMargins left="0.39370078740157483" right="0.39370078740157483" top="0.39370078740157483" bottom="0.39370078740157483" header="0" footer="0"/>
  <pageSetup scale="38" fitToHeight="0"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15</vt:i4>
      </vt:variant>
    </vt:vector>
  </HeadingPairs>
  <TitlesOfParts>
    <vt:vector size="28" baseType="lpstr">
      <vt:lpstr>REPROGRAMACIÓN DE OBRAS</vt:lpstr>
      <vt:lpstr>Hoja4</vt:lpstr>
      <vt:lpstr>Hoja6+DN (M) (5)</vt:lpstr>
      <vt:lpstr>CIERRE RESUMEN </vt:lpstr>
      <vt:lpstr>EXCEDEN 25%</vt:lpstr>
      <vt:lpstr>LISTADO COMPLETO (3)</vt:lpstr>
      <vt:lpstr>2021</vt:lpstr>
      <vt:lpstr>DETENIDAS (2)</vt:lpstr>
      <vt:lpstr>AGOSTO 2020</vt:lpstr>
      <vt:lpstr>SEPT-DIC</vt:lpstr>
      <vt:lpstr>PENDIENTES</vt:lpstr>
      <vt:lpstr>DETENIDAS</vt:lpstr>
      <vt:lpstr>LISTADO GENERAL</vt:lpstr>
      <vt:lpstr>'2021'!Área_de_impresión</vt:lpstr>
      <vt:lpstr>'AGOSTO 2020'!Área_de_impresión</vt:lpstr>
      <vt:lpstr>'CIERRE RESUMEN '!Área_de_impresión</vt:lpstr>
      <vt:lpstr>DETENIDAS!Área_de_impresión</vt:lpstr>
      <vt:lpstr>'DETENIDAS (2)'!Área_de_impresión</vt:lpstr>
      <vt:lpstr>'EXCEDEN 25%'!Área_de_impresión</vt:lpstr>
      <vt:lpstr>'Hoja6+DN (M) (5)'!Área_de_impresión</vt:lpstr>
      <vt:lpstr>'LISTADO COMPLETO (3)'!Área_de_impresión</vt:lpstr>
      <vt:lpstr>'LISTADO GENERAL'!Área_de_impresión</vt:lpstr>
      <vt:lpstr>'REPROGRAMACIÓN DE OBRAS'!Área_de_impresión</vt:lpstr>
      <vt:lpstr>'SEPT-DIC'!Área_de_impresión</vt:lpstr>
      <vt:lpstr>COORDINADOR</vt:lpstr>
      <vt:lpstr>'2021'!Títulos_a_imprimir</vt:lpstr>
      <vt:lpstr>'AGOSTO 2020'!Títulos_a_imprimir</vt:lpstr>
      <vt:lpstr>'SEPT-DIC'!Títulos_a_imprimir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Navarro Garcia</dc:creator>
  <cp:lastModifiedBy>Danice Maria Inoa Garcia</cp:lastModifiedBy>
  <cp:lastPrinted>2020-10-08T13:49:04Z</cp:lastPrinted>
  <dcterms:created xsi:type="dcterms:W3CDTF">2014-06-21T19:51:04Z</dcterms:created>
  <dcterms:modified xsi:type="dcterms:W3CDTF">2020-10-09T15:39:07Z</dcterms:modified>
</cp:coreProperties>
</file>