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sencion\Desktop\Asuntos Sorteos\dw\4. RELACIÓN DE PARTIDAS\"/>
    </mc:Choice>
  </mc:AlternateContent>
  <xr:revisionPtr revIDLastSave="0" documentId="13_ncr:1_{50E9CF43-56A7-48C4-93A7-D4637486E4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mienda 1 Rel. part. Rio Camu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IntlFixup" hidden="1">TRUE</definedName>
    <definedName name="__o" localSheetId="0">#REF!</definedName>
    <definedName name="__o">#REF!</definedName>
    <definedName name="__pu1">#REF!</definedName>
    <definedName name="__PU3">#REF!</definedName>
    <definedName name="__PU6">#REF!</definedName>
    <definedName name="__SUB1" localSheetId="0">#REF!</definedName>
    <definedName name="__SUB1">#REF!</definedName>
    <definedName name="__TUB24">#N/A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" localSheetId="0">#REF!</definedName>
    <definedName name="_o">#REF!</definedName>
    <definedName name="_Order1" hidden="1">255</definedName>
    <definedName name="_Order2" hidden="1">255</definedName>
    <definedName name="_pu1" localSheetId="0">#REF!</definedName>
    <definedName name="_pu1">#REF!</definedName>
    <definedName name="_PU3" localSheetId="0">#REF!</definedName>
    <definedName name="_PU3">#REF!</definedName>
    <definedName name="_PU6" localSheetId="0">#REF!</definedName>
    <definedName name="_PU6">#REF!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UB24">#N/A</definedName>
    <definedName name="a" localSheetId="0">'[1]Trabajos Generales'!$F$4</definedName>
    <definedName name="a">'[2]Trabajos Generales'!$F$4</definedName>
    <definedName name="acarreo" localSheetId="0">'[3]Listado Equipos a utilizar'!#REF!</definedName>
    <definedName name="acarreo">'[4]Listado Equipos a utilizar'!#REF!</definedName>
    <definedName name="aceras" localSheetId="0">[5]ANALISIS!$H$725</definedName>
    <definedName name="aceras">[6]ANALISIS!$H$725</definedName>
    <definedName name="acero">#N/A</definedName>
    <definedName name="acero1" localSheetId="0">#REF!</definedName>
    <definedName name="acero1">#REF!</definedName>
    <definedName name="acerog40">[7]MATERIALES!$G$7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DHERENCIA">#N/A</definedName>
    <definedName name="adm" localSheetId="0">'[8]Resumen Precio Equipos'!$C$28</definedName>
    <definedName name="adm">'[9]Resumen Precio Equipos'!$C$28</definedName>
    <definedName name="ADMINISTRATIVOS" localSheetId="0">#REF!</definedName>
    <definedName name="ADMINISTRATIVOS">#REF!</definedName>
    <definedName name="Agregado" localSheetId="0">#REF!</definedName>
    <definedName name="Agregado">#REF!</definedName>
    <definedName name="agricola" localSheetId="0">'[3]Listado Equipos a utilizar'!#REF!</definedName>
    <definedName name="agricola">'[4]Listado Equipos a utilizar'!#REF!</definedName>
    <definedName name="Agua" localSheetId="0">#REF!</definedName>
    <definedName name="Agua">#REF!</definedName>
    <definedName name="aguarras" localSheetId="0">#REF!</definedName>
    <definedName name="aguarras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No.18" localSheetId="0">#REF!</definedName>
    <definedName name="Alambre_No.18">#REF!</definedName>
    <definedName name="alambre18">[7]MATERIALES!$G$10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_xlnm.Print_Area" localSheetId="0">'Enmienda 1 Rel. part. Rio Camu '!$A$1:$G$200</definedName>
    <definedName name="arenabca" localSheetId="0">#REF!</definedName>
    <definedName name="arenabca">#REF!</definedName>
    <definedName name="arenafina">[7]MATERIALES!$G$11</definedName>
    <definedName name="arenaitabo">[7]MATERIALES!$G$12</definedName>
    <definedName name="arenalavada">[7]MATERIALES!$G$13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'[3]Listado Equipos a utilizar'!#REF!</definedName>
    <definedName name="arranque">'[4]Listado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yoperador" localSheetId="0">#REF!</definedName>
    <definedName name="ayoperador">#REF!</definedName>
    <definedName name="Ayudante" localSheetId="0">[10]MO!$C$22</definedName>
    <definedName name="Ayudante">#N/A</definedName>
    <definedName name="ayudcadenero">[7]OBRAMANO!$F$67</definedName>
    <definedName name="b" localSheetId="0">'[1]Trabajos Generales'!$C$8</definedName>
    <definedName name="b">'[2]Trabajos Generales'!$C$8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" localSheetId="0">#REF!</definedName>
    <definedName name="BARANDILLA">#REF!</definedName>
    <definedName name="BASE">#N/A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loques4" localSheetId="0">[7]MATERIALES!#REF!</definedName>
    <definedName name="bloques4">[7]MATERIALES!#REF!</definedName>
    <definedName name="bloques6" localSheetId="0">[7]MATERIALES!#REF!</definedName>
    <definedName name="bloques6">[7]MATERIALES!#REF!</definedName>
    <definedName name="bloques8" localSheetId="0">[7]MATERIALES!#REF!</definedName>
    <definedName name="bloques8">[7]MATERIALES!#REF!</definedName>
    <definedName name="brochas" localSheetId="0">#REF!</definedName>
    <definedName name="brochas">#REF!</definedName>
    <definedName name="Cable_de_Postensado" localSheetId="0">#REF!</definedName>
    <definedName name="Cable_de_Postensado">#REF!</definedName>
    <definedName name="cadeneros" localSheetId="0">'[8]O.M. y Salarios'!#REF!</definedName>
    <definedName name="cadeneros">'[9]O.M. y Salarios'!#REF!</definedName>
    <definedName name="camioncama" localSheetId="0">'[3]Listado Equipos a utilizar'!#REF!</definedName>
    <definedName name="camioncama">'[4]Listado Equipos a utilizar'!#REF!</definedName>
    <definedName name="camioneta" localSheetId="0">'[3]Listado Equipos a utilizar'!#REF!</definedName>
    <definedName name="camioneta">'[4]Listado Equipos a utilizar'!#REF!</definedName>
    <definedName name="CAMIONVOLTEO">[7]EQUIPOS!$I$19</definedName>
    <definedName name="CAMPAMENTO" localSheetId="0">#REF!</definedName>
    <definedName name="CAMPAMENTO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" localSheetId="0">#REF!</definedName>
    <definedName name="Cant">#REF!</definedName>
    <definedName name="CANT1" localSheetId="0">#REF!</definedName>
    <definedName name="CANT1">#REF!</definedName>
    <definedName name="CANT3" localSheetId="0">#REF!</definedName>
    <definedName name="CANT3">#REF!</definedName>
    <definedName name="CANT6" localSheetId="0">#REF!</definedName>
    <definedName name="CANT6">#REF!</definedName>
    <definedName name="canta" localSheetId="0">#REF!</definedName>
    <definedName name="canta">#REF!</definedName>
    <definedName name="CANTIDADPRESUPUESTO" localSheetId="0">#REF!</definedName>
    <definedName name="CANTIDADPRESUPUESTO">#REF!</definedName>
    <definedName name="cantp" localSheetId="0">#REF!</definedName>
    <definedName name="cantp">#REF!</definedName>
    <definedName name="cantpre" localSheetId="0">#REF!</definedName>
    <definedName name="cantpre">#REF!</definedName>
    <definedName name="cantt" localSheetId="0">#REF!</definedName>
    <definedName name="cantt">#REF!</definedName>
    <definedName name="Capatazequipo">[7]OBRAMANO!$F$81</definedName>
    <definedName name="cargador" localSheetId="0">'[3]Listado Equipos a utilizar'!#REF!</definedName>
    <definedName name="cargador">'[4]Listado Equipos a utilizar'!#REF!</definedName>
    <definedName name="CARGADORB">[11]EQUIPOS!$D$13</definedName>
    <definedName name="Carpintero_1ra" localSheetId="0">[10]MO!$C$21</definedName>
    <definedName name="Carpintero_1ra">#N/A</definedName>
    <definedName name="Carpintero_2da" localSheetId="0">[10]MO!$C$20</definedName>
    <definedName name="Carpintero_2da">#N/A</definedName>
    <definedName name="Casting_Bed" localSheetId="0">#REF!</definedName>
    <definedName name="Casting_Bed">#REF!</definedName>
    <definedName name="CAT214BFT">[7]EQUIPOS!$I$15</definedName>
    <definedName name="Cat950B">[7]EQUIPOS!$I$14</definedName>
    <definedName name="Cemento" localSheetId="0">#REF!</definedName>
    <definedName name="Cemento">#REF!</definedName>
    <definedName name="cementoblanco" localSheetId="0">[7]MATERIALES!#REF!</definedName>
    <definedName name="cementoblanco">[7]MATERIALES!#REF!</definedName>
    <definedName name="cementogris">[7]MATERIALES!$G$17</definedName>
    <definedName name="ceramcr33" localSheetId="0">[7]MATERIALES!#REF!</definedName>
    <definedName name="ceramcr33">[7]MATERIALES!#REF!</definedName>
    <definedName name="ceramcriolla" localSheetId="0">[7]MATERIALES!#REF!</definedName>
    <definedName name="ceramcriolla">[7]MATERIALES!#REF!</definedName>
    <definedName name="ceramicaitalia" localSheetId="0">[7]MATERIALES!#REF!</definedName>
    <definedName name="ceramicaitalia">[7]MATERIALES!#REF!</definedName>
    <definedName name="ceramicaitaliapared" localSheetId="0">[7]MATERIALES!#REF!</definedName>
    <definedName name="ceramicaitaliapared">[7]MATERIALES!#REF!</definedName>
    <definedName name="ceramicaitalipared" localSheetId="0">[7]MATERIALES!#REF!</definedName>
    <definedName name="ceramicaitalipared">[7]MATERIALES!#REF!</definedName>
    <definedName name="cfrontal" localSheetId="0">'[8]Resumen Precio Equipos'!$I$16</definedName>
    <definedName name="cfrontal">'[9]Resumen Precio Equipos'!$I$16</definedName>
    <definedName name="chazo" localSheetId="0">[7]OBRAMANO!#REF!</definedName>
    <definedName name="chazo">[7]OBRAMANO!#REF!</definedName>
    <definedName name="chilena" localSheetId="0">#REF!</definedName>
    <definedName name="chilena">#REF!</definedName>
    <definedName name="Chofercisterna">[7]OBRAMANO!$F$79</definedName>
    <definedName name="cisterna" localSheetId="0">'[3]Listado Equipos a utilizar'!$I$11</definedName>
    <definedName name="cisterna">'[4]Listado Equipos a utilizar'!$I$11</definedName>
    <definedName name="Clavos" localSheetId="0">#REF!</definedName>
    <definedName name="Clavos">#REF!</definedName>
    <definedName name="colorante" localSheetId="0">#REF!</definedName>
    <definedName name="colorante">#REF!</definedName>
    <definedName name="Compresores">[7]EQUIPOS!$I$28</definedName>
    <definedName name="conexa">#REF!</definedName>
    <definedName name="control" localSheetId="0">#REF!</definedName>
    <definedName name="control">#REF!</definedName>
    <definedName name="cprestamo">[11]EQUIPOS!$D$27</definedName>
    <definedName name="CRONOGRAMA" localSheetId="0">#REF!</definedName>
    <definedName name="CRONOGRAMA">#REF!</definedName>
    <definedName name="Cuadro_Resumen" localSheetId="0">#REF!</definedName>
    <definedName name="Cuadro_Resumen">#REF!</definedName>
    <definedName name="Cuantia">#REF!</definedName>
    <definedName name="Cubo_para_vaciado_de_Hormigón" localSheetId="0">#REF!</definedName>
    <definedName name="Cubo_para_vaciado_de_Hormigón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d" localSheetId="0">'[1]Trabajos Generales'!$D$9</definedName>
    <definedName name="d">'[2]Trabajos Generales'!$D$9</definedName>
    <definedName name="D7H">[7]EQUIPOS!$I$9</definedName>
    <definedName name="D8K">[7]EQUIPOS!$I$8</definedName>
    <definedName name="d8r" localSheetId="0">'[3]Listado Equipos a utilizar'!#REF!</definedName>
    <definedName name="d8r">'[4]Listado Equipos a utilizar'!#REF!</definedName>
    <definedName name="D8T" localSheetId="0">'[8]Resumen Precio Equipos'!$I$13</definedName>
    <definedName name="D8T">'[9]Resumen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SCRIPCION" localSheetId="0">#REF!</definedName>
    <definedName name="DESCRIPCION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istribuidor" localSheetId="0">'[3]Listado Equipos a utilizar'!$I$12</definedName>
    <definedName name="distribuidor">'[4]Listado Equipos a utilizar'!$I$12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 localSheetId="0">'[8]Resumen Precio Equipos'!$C$27</definedName>
    <definedName name="dtecnica">'[9]Resumen Precio Equipos'!$C$27</definedName>
    <definedName name="dulce" localSheetId="0">#REF!</definedName>
    <definedName name="dulce">#REF!</definedName>
    <definedName name="DYNACA25">[7]EQUIPOS!$I$13</definedName>
    <definedName name="e214bft" localSheetId="0">'[3]Listado Equipos a utilizar'!#REF!</definedName>
    <definedName name="e214bft">'[4]Listado Equipos a utilizar'!#REF!</definedName>
    <definedName name="e320b" localSheetId="0">'[3]Listado Equipos a utilizar'!#REF!</definedName>
    <definedName name="e320b">'[4]Listado Equipos a utilizar'!#REF!</definedName>
    <definedName name="Empalme_de_Pilotes" localSheetId="0">#REF!</definedName>
    <definedName name="Empalme_de_Pilotes">#REF!</definedName>
    <definedName name="Encache">[7]OBRAMANO!$F$43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'[3]Listado Equipos a utilizar'!#REF!</definedName>
    <definedName name="eqacero">'[4]Listado Equipos a utilizar'!#REF!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es" localSheetId="0">'[3]Listado Equipos a utilizar'!#REF!</definedName>
    <definedName name="escobillones">'[4]Listado Equipos a utilizar'!#REF!</definedName>
    <definedName name="Eslingas" localSheetId="0">#REF!</definedName>
    <definedName name="Eslingas">#REF!</definedName>
    <definedName name="ex320b" localSheetId="0">'[3]Listado Equipos a utilizar'!#REF!</definedName>
    <definedName name="ex320b">'[4]Listado Equipos a utilizar'!#REF!</definedName>
    <definedName name="EXC_NO_CLASIF" localSheetId="0">#REF!</definedName>
    <definedName name="EXC_NO_CLASIF">#REF!</definedName>
    <definedName name="excavadora" localSheetId="0">'[3]Listado Equipos a utilizar'!#REF!</definedName>
    <definedName name="excavadora">'[4]Listado Equipos a utilizar'!#REF!</definedName>
    <definedName name="excavadora235">[7]EQUIPOS!$I$16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CT" localSheetId="0">#REF!</definedName>
    <definedName name="FACT">#REF!</definedName>
    <definedName name="FECHA" localSheetId="0">#REF!</definedName>
    <definedName name="FECHA">#REF!</definedName>
    <definedName name="FF" localSheetId="0" hidden="1">#REF!</definedName>
    <definedName name="FF" hidden="1">#REF!</definedName>
    <definedName name="gasolina" localSheetId="0">#REF!</definedName>
    <definedName name="gasolina">#REF!</definedName>
    <definedName name="GASTOSGENERALES" localSheetId="0">#REF!</definedName>
    <definedName name="GASTOSGENERALES">#REF!</definedName>
    <definedName name="GASTOSGENERALESA" localSheetId="0">#REF!</definedName>
    <definedName name="GASTOSGENERALESA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[7]MATERIALES!$G$32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RADER12G">[7]EQUIPOS!$I$11</definedName>
    <definedName name="graderm" localSheetId="0">'[3]Listado Equipos a utilizar'!#REF!</definedName>
    <definedName name="graderm">'[4]Listado Equipos a utilizar'!#REF!</definedName>
    <definedName name="Grúa_Manitowoc_2900" localSheetId="0">#REF!</definedName>
    <definedName name="Grúa_Manitowoc_2900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ilo" localSheetId="0">#REF!</definedName>
    <definedName name="hilo">#REF!</definedName>
    <definedName name="HINCA" localSheetId="0">#REF!</definedName>
    <definedName name="HINCA">#REF!</definedName>
    <definedName name="Hinca_de_Pilotes" localSheetId="0">#REF!</definedName>
    <definedName name="Hinca_de_Pilotes">#REF!</definedName>
    <definedName name="HINCADEPILOTES" localSheetId="0">#REF!</definedName>
    <definedName name="HINCADEPILOTES">#REF!</definedName>
    <definedName name="HORACIO" localSheetId="0">#REF!</definedName>
    <definedName name="HORACIO">#REF!</definedName>
    <definedName name="hormigon140" localSheetId="0">#REF!</definedName>
    <definedName name="hormigon14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[7]MATERIALES!#REF!</definedName>
    <definedName name="Hormigon240i">[7]MATERIALES!#REF!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LOSADEAPROCHE" localSheetId="0">#REF!</definedName>
    <definedName name="HORMIGONARMADOLOSADEAPROCHE">#REF!</definedName>
    <definedName name="HORMIGONARMADOLOSADETABLERO" localSheetId="0">#REF!</definedName>
    <definedName name="HORMIGONARMADOLOSADETABLERO">#REF!</definedName>
    <definedName name="HORMIGONARMADOVIGUETAS" localSheetId="0">#REF!</definedName>
    <definedName name="HORMIGONARMADOVIGUETAS">#REF!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IMPRIMACION">#N/A</definedName>
    <definedName name="INGENIERIA">#N/A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tabo" localSheetId="0">#REF!</definedName>
    <definedName name="itabo">#REF!</definedName>
    <definedName name="Izado_de_Tabletas" localSheetId="0">#REF!</definedName>
    <definedName name="Izado_de_Tabletas">#REF!</definedName>
    <definedName name="IZAJE" localSheetId="0">#REF!</definedName>
    <definedName name="IZAJE">#REF!</definedName>
    <definedName name="Izaje_de_Vigas_Postensadas" localSheetId="0">#REF!</definedName>
    <definedName name="Izaje_de_Vigas_Postensadas">#REF!</definedName>
    <definedName name="jminimo" localSheetId="0">#REF!</definedName>
    <definedName name="jminimo">#REF!</definedName>
    <definedName name="kerosene" localSheetId="0">#REF!</definedName>
    <definedName name="kerosene">#REF!</definedName>
    <definedName name="Kilometro">[7]EQUIPOS!$I$25</definedName>
    <definedName name="komatsu" localSheetId="0">'[3]Listado Equipos a utilizar'!#REF!</definedName>
    <definedName name="komatsu">'[4]Listado Equipos a utilizar'!#REF!</definedName>
    <definedName name="Ligado_y_vaciado" localSheetId="0">#REF!</definedName>
    <definedName name="Ligado_y_vaciado">#REF!</definedName>
    <definedName name="ligadohormigon" localSheetId="0">[7]OBRAMANO!#REF!</definedName>
    <definedName name="ligadohormigon">[7]OBRAMANO!#REF!</definedName>
    <definedName name="ligadora" localSheetId="0">'[3]Listado Equipos a utilizar'!#REF!</definedName>
    <definedName name="ligadora">'[4]Listado Equipos a utilizar'!#REF!</definedName>
    <definedName name="Ligadora_de_1_funda" localSheetId="0">#REF!</definedName>
    <definedName name="Ligadora_de_1_funda">#REF!</definedName>
    <definedName name="Ligadora_de_2_funda" localSheetId="0">#REF!</definedName>
    <definedName name="Ligadora_de_2_funda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ligadoyvaciado" localSheetId="0">#REF!</definedName>
    <definedName name="llaveligadoyvaciado">#REF!</definedName>
    <definedName name="llavemadera" localSheetId="0">#REF!</definedName>
    <definedName name="llavemadera">#REF!</definedName>
    <definedName name="llavemanejocemento" localSheetId="0">#REF!</definedName>
    <definedName name="llavemanejocemento">#REF!</definedName>
    <definedName name="llavemanejopilotes" localSheetId="0">#REF!</definedName>
    <definedName name="llavemanejopilotes">#REF!</definedName>
    <definedName name="llavemoacero" localSheetId="0">#REF!</definedName>
    <definedName name="llavemoacero">#REF!</definedName>
    <definedName name="llavemomadera" localSheetId="0">#REF!</definedName>
    <definedName name="llavemomadera">#REF!</definedName>
    <definedName name="LLAVES" localSheetId="0">#REF!</definedName>
    <definedName name="LLAVES">#REF!</definedName>
    <definedName name="llavetratamientomoldes" localSheetId="0">#REF!</definedName>
    <definedName name="llavetratamientomoldes">#REF!</definedName>
    <definedName name="lubricantes">[12]Materiales!$K$15</definedName>
    <definedName name="M.O._Colocación_Cables_Postensados" localSheetId="0">#REF!</definedName>
    <definedName name="M.O._Colocación_Cables_Postensados">#REF!</definedName>
    <definedName name="M.O._Colocación_Tabletas_Prefabricados" localSheetId="0">#REF!</definedName>
    <definedName name="M.O._Colocación_Tabletas_Prefabricados">#REF!</definedName>
    <definedName name="M.O._Confección_Moldes" localSheetId="0">#REF!</definedName>
    <definedName name="M.O._Confección_Moldes">#REF!</definedName>
    <definedName name="M.O._Vigas_Postensadas__Incl._Cast." localSheetId="0">#REF!</definedName>
    <definedName name="M.O._Vigas_Postensadas__Incl._Cast.">#REF!</definedName>
    <definedName name="MACO">[7]EQUIPOS!$I$21</definedName>
    <definedName name="Madera" localSheetId="0">#REF!</definedName>
    <definedName name="Madera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" localSheetId="0">#REF!</definedName>
    <definedName name="Mano_de_Obra_Acero">#REF!</definedName>
    <definedName name="Mano_de_Obra_Madera" localSheetId="0">#REF!</definedName>
    <definedName name="Mano_de_Obra_Madera">#REF!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NTTRANSITO">#N/A</definedName>
    <definedName name="maquito" localSheetId="0">'[3]Listado Equipos a utilizar'!#REF!</definedName>
    <definedName name="maquito">'[4]Listado Equipos a utilizar'!#REF!</definedName>
    <definedName name="martillo" localSheetId="0">#REF!</definedName>
    <definedName name="martillo">#REF!</definedName>
    <definedName name="MBR" localSheetId="0">#REF!</definedName>
    <definedName name="MBR">#REF!</definedName>
    <definedName name="mocarpinteria" localSheetId="0">#REF!</definedName>
    <definedName name="mocarpinteri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ssan" localSheetId="0">'[3]Listado Equipos a utilizar'!#REF!</definedName>
    <definedName name="nissan">'[4]Listado Equipos a utilizar'!#REF!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ero_Dia" localSheetId="0">[10]MO!$C$11</definedName>
    <definedName name="Obrero_Dia">#N/A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'[8]O.M. y Salarios'!#REF!</definedName>
    <definedName name="omencofrado">'[9]O.M. y Salarios'!#REF!</definedName>
    <definedName name="opala">[12]Salarios!$D$16</definedName>
    <definedName name="Operadorgrader">[7]OBRAMANO!$F$74</definedName>
    <definedName name="operadorpala">[7]OBRAMANO!$F$72</definedName>
    <definedName name="operadorretro">[7]OBRAMANO!$F$77</definedName>
    <definedName name="operadorrodillo">[7]OBRAMANO!$F$75</definedName>
    <definedName name="operadortractor">[7]OBRAMANO!$F$76</definedName>
    <definedName name="otractor">[12]Salarios!$D$14</definedName>
    <definedName name="P.U." localSheetId="0">#REF!</definedName>
    <definedName name="P.U.">#REF!</definedName>
    <definedName name="pala" localSheetId="0">#REF!</definedName>
    <definedName name="pala">#REF!</definedName>
    <definedName name="peon" localSheetId="0">'[8]O.M. y Salarios'!$G$39</definedName>
    <definedName name="peon">'[9]O.M. y Salarios'!$G$39</definedName>
    <definedName name="Peones" localSheetId="0">#REF!</definedName>
    <definedName name="Peones">#REF!</definedName>
    <definedName name="pico" localSheetId="0">#REF!</definedName>
    <definedName name="pico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bruto">[7]MATERIALES!$G$33</definedName>
    <definedName name="Pintura_Epóxica_Popular" localSheetId="0">#REF!</definedName>
    <definedName name="Pintura_Epóxica_Popular">#REF!</definedName>
    <definedName name="pinturas" localSheetId="0">#REF!</definedName>
    <definedName name="pinturas">#REF!</definedName>
    <definedName name="Plancha_de_Plywood_4_x8_x3_4" localSheetId="0">#REF!</definedName>
    <definedName name="Plancha_de_Plywood_4_x8_x3_4">#REF!</definedName>
    <definedName name="Planta_Eléctrica_para_tesado" localSheetId="0">#REF!</definedName>
    <definedName name="Planta_Eléctrica_para_tesado">#REF!</definedName>
    <definedName name="porciento" localSheetId="0">#REF!</definedName>
    <definedName name="porcient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 localSheetId="0">[13]Precios!$A$4:$F$1576</definedName>
    <definedName name="precios">[13]Precios!$A$4:$F$1576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" localSheetId="0">#REF!</definedName>
    <definedName name="PU">#REF!</definedName>
    <definedName name="puacero" localSheetId="0">#REF!</definedName>
    <definedName name="puacero">#REF!</definedName>
    <definedName name="pubaranda" localSheetId="0">#REF!</definedName>
    <definedName name="pubaranda">#REF!</definedName>
    <definedName name="pucabezales" localSheetId="0">#REF!</definedName>
    <definedName name="pucabezales">#REF!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hormigon280" localSheetId="0">#REF!</definedName>
    <definedName name="puhormigon280">#REF!</definedName>
    <definedName name="puinyeccion" localSheetId="0">#REF!</definedName>
    <definedName name="puinyeccion">#REF!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MADERA" localSheetId="0">#REF!</definedName>
    <definedName name="PUMADERA">#REF!</definedName>
    <definedName name="punewjersey" localSheetId="0">#REF!</definedName>
    <definedName name="punewjersey">#REF!</definedName>
    <definedName name="putabletas" localSheetId="0">#REF!</definedName>
    <definedName name="putabletas">#REF!</definedName>
    <definedName name="puvigastransversales" localSheetId="0">#REF!</definedName>
    <definedName name="puvigastransversales">#REF!</definedName>
    <definedName name="rastra" localSheetId="0">'[3]Listado Equipos a utilizar'!#REF!</definedName>
    <definedName name="rastra">'[4]Listado Equipos a utilizar'!#REF!</definedName>
    <definedName name="rastrapuas" localSheetId="0">'[3]Listado Equipos a utilizar'!#REF!</definedName>
    <definedName name="rastrapuas">'[4]Listado Equipos a utilizar'!#REF!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i" localSheetId="0">#N/A</definedName>
    <definedName name="regi">#N/A</definedName>
    <definedName name="REGISTRO">#N/A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odillo" localSheetId="0">'[3]Listado Equipos a utilizar'!#REF!</definedName>
    <definedName name="rodillo">'[4]Listado Equipos a utilizar'!#REF!</definedName>
    <definedName name="rodneu" localSheetId="0">'[3]Listado Equipos a utilizar'!#REF!</definedName>
    <definedName name="rodneu">'[4]Listado Equipos a utilizar'!#REF!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DFSDD" localSheetId="0">#REF!</definedName>
    <definedName name="SDFSDD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reno_Mes" localSheetId="0">[10]MO!$B$16</definedName>
    <definedName name="Sereno_Mes">#N/A</definedName>
    <definedName name="solvente" localSheetId="0">#REF!</definedName>
    <definedName name="solvente">#REF!</definedName>
    <definedName name="SUB" localSheetId="0">#REF!</definedName>
    <definedName name="SUB">#REF!</definedName>
    <definedName name="SUBBASE">#N/A</definedName>
    <definedName name="Subida__Bajada_y_Transporte_Cemento" localSheetId="0">#REF!</definedName>
    <definedName name="Subida__Bajada_y_Transporte_Cemento">#REF!</definedName>
    <definedName name="subtotal" localSheetId="0">#REF!</definedName>
    <definedName name="subtotal">#REF!</definedName>
    <definedName name="SUBTOTAL1" localSheetId="0">#REF!</definedName>
    <definedName name="SUBTOTAL1">#REF!</definedName>
    <definedName name="SUBTOTALA" localSheetId="0">#REF!</definedName>
    <definedName name="SUBTOTALA">#REF!</definedName>
    <definedName name="SUBTOTALGASTOSGENERALES" localSheetId="0">#REF!</definedName>
    <definedName name="SUBTOTALGASTOSGENERALES">#REF!</definedName>
    <definedName name="SUBTOTALGASTOSGENERALES1" localSheetId="0">#REF!</definedName>
    <definedName name="SUBTOTALGASTOSGENERALES1">#REF!</definedName>
    <definedName name="SUBTOTALPRESU" localSheetId="0">#REF!</definedName>
    <definedName name="SUBTOTALPRESU">#REF!</definedName>
    <definedName name="SUELDO" localSheetId="0">#REF!</definedName>
    <definedName name="SUELDO">#REF!</definedName>
    <definedName name="SUMINISTROS" localSheetId="0">#REF!</definedName>
    <definedName name="SUMINISTROS">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etuii" localSheetId="0">#REF!</definedName>
    <definedName name="tetuii">#REF!</definedName>
    <definedName name="tie" localSheetId="0">#REF!</definedName>
    <definedName name="tie">#REF!</definedName>
    <definedName name="_xlnm.Print_Titles" localSheetId="0">'Enmienda 1 Rel. part. Rio Camu '!$1:$9</definedName>
    <definedName name="tiza" localSheetId="0">#REF!</definedName>
    <definedName name="tiza">#REF!</definedName>
    <definedName name="tony" localSheetId="0">#N/A</definedName>
    <definedName name="tony">#N/A</definedName>
    <definedName name="TOPOGRAFIA" localSheetId="0">#REF!</definedName>
    <definedName name="TOPOGRAFIA">#REF!</definedName>
    <definedName name="Tornillos_5_x3_8" localSheetId="0">#REF!</definedName>
    <definedName name="Tornillos_5_x3_8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RACTORD">[11]EQUIPOS!$D$14</definedName>
    <definedName name="tractorm" localSheetId="0">'[3]Listado Equipos a utilizar'!#REF!</definedName>
    <definedName name="tractorm">'[4]Listado Equipos a utilizar'!#REF!</definedName>
    <definedName name="transpasf" localSheetId="0">'[3]Listado Equipos a utilizar'!#REF!</definedName>
    <definedName name="transpasf">'[4]Listado Equipos a utilizar'!#REF!</definedName>
    <definedName name="transporte" localSheetId="0">'[8]Resumen Precio Equipos'!$C$30</definedName>
    <definedName name="transporte">'[9]Resumen Precio Equipos'!$C$30</definedName>
    <definedName name="Tratamiento_Moldes_para_Barandilla" localSheetId="0">#REF!</definedName>
    <definedName name="Tratamiento_Moldes_para_Barandilla">#REF!</definedName>
    <definedName name="truct" localSheetId="0">[8]Materiales!#REF!</definedName>
    <definedName name="truct">[9]Materiales!#REF!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." localSheetId="0">#REF!</definedName>
    <definedName name="UD.">#REF!</definedName>
    <definedName name="vaciado" localSheetId="0">#REF!</definedName>
    <definedName name="vaciado">#REF!</definedName>
    <definedName name="VALOR" localSheetId="0">#REF!</definedName>
    <definedName name="VALOR">#REF!</definedName>
    <definedName name="valora" localSheetId="0">#REF!</definedName>
    <definedName name="valora">#REF!</definedName>
    <definedName name="valorp" localSheetId="0">#REF!</definedName>
    <definedName name="valorp">#REF!</definedName>
    <definedName name="VALORPRESUPUESTO" localSheetId="0">#REF!</definedName>
    <definedName name="VALORPRESUPUESTO">#REF!</definedName>
    <definedName name="varillas" localSheetId="0">#REF!</definedName>
    <definedName name="varillas">#REF!</definedName>
    <definedName name="volteobote" localSheetId="0">'[3]Listado Equipos a utilizar'!#REF!</definedName>
    <definedName name="volteobote">'[4]Listado Equipos a utilizar'!#REF!</definedName>
    <definedName name="volteobotela" localSheetId="0">'[3]Listado Equipos a utilizar'!#REF!</definedName>
    <definedName name="volteobotela">'[4]Listado Equipos a utilizar'!#REF!</definedName>
    <definedName name="volteobotelargo" localSheetId="0">'[3]Listado Equipos a utilizar'!#REF!</definedName>
    <definedName name="volteobotelargo">'[4]Listado Equipos a utilizar'!#REF!</definedName>
    <definedName name="VXCSD" localSheetId="0">#REF!</definedName>
    <definedName name="VXCS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" i="1" l="1"/>
  <c r="G166" i="1"/>
  <c r="G172" i="1" s="1"/>
  <c r="D161" i="1"/>
  <c r="D162" i="1" s="1"/>
  <c r="D163" i="1" s="1"/>
  <c r="A161" i="1"/>
  <c r="A162" i="1" s="1"/>
  <c r="A163" i="1" s="1"/>
  <c r="A164" i="1" s="1"/>
  <c r="F149" i="1"/>
  <c r="G140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G77" i="1"/>
  <c r="H76" i="1"/>
  <c r="H75" i="1"/>
  <c r="H71" i="1"/>
  <c r="H70" i="1"/>
  <c r="H69" i="1"/>
  <c r="H68" i="1"/>
  <c r="H67" i="1"/>
  <c r="H66" i="1"/>
  <c r="H65" i="1"/>
  <c r="H64" i="1"/>
  <c r="A64" i="1"/>
  <c r="A65" i="1" s="1"/>
  <c r="H63" i="1"/>
  <c r="H62" i="1"/>
  <c r="H61" i="1"/>
  <c r="D60" i="1"/>
  <c r="H60" i="1" s="1"/>
  <c r="H59" i="1"/>
  <c r="A59" i="1"/>
  <c r="A60" i="1" s="1"/>
  <c r="H58" i="1"/>
  <c r="H57" i="1"/>
  <c r="H56" i="1"/>
  <c r="D55" i="1"/>
  <c r="H55" i="1" s="1"/>
  <c r="H54" i="1"/>
  <c r="D53" i="1"/>
  <c r="H53" i="1" s="1"/>
  <c r="H52" i="1"/>
  <c r="H51" i="1"/>
  <c r="H50" i="1"/>
  <c r="H49" i="1"/>
  <c r="A49" i="1"/>
  <c r="A50" i="1" s="1"/>
  <c r="A51" i="1" s="1"/>
  <c r="A52" i="1" s="1"/>
  <c r="A53" i="1" s="1"/>
  <c r="A54" i="1" s="1"/>
  <c r="A55" i="1" s="1"/>
  <c r="H48" i="1"/>
  <c r="H47" i="1"/>
  <c r="H46" i="1"/>
  <c r="H45" i="1"/>
  <c r="H44" i="1"/>
  <c r="H43" i="1"/>
  <c r="H42" i="1"/>
  <c r="H41" i="1"/>
  <c r="H40" i="1"/>
  <c r="H39" i="1"/>
  <c r="H38" i="1"/>
  <c r="A38" i="1"/>
  <c r="A39" i="1" s="1"/>
  <c r="A40" i="1" s="1"/>
  <c r="A41" i="1" s="1"/>
  <c r="A42" i="1" s="1"/>
  <c r="A43" i="1" s="1"/>
  <c r="A44" i="1" s="1"/>
  <c r="A45" i="1" s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A23" i="1"/>
  <c r="A24" i="1" s="1"/>
  <c r="A25" i="1" s="1"/>
  <c r="H22" i="1"/>
  <c r="H21" i="1"/>
  <c r="H20" i="1"/>
  <c r="H19" i="1"/>
  <c r="H18" i="1"/>
  <c r="H17" i="1"/>
  <c r="H16" i="1"/>
  <c r="H15" i="1"/>
  <c r="G15" i="1"/>
  <c r="G16" i="1" s="1"/>
  <c r="H14" i="1"/>
  <c r="H13" i="1"/>
  <c r="A13" i="1"/>
  <c r="A14" i="1" s="1"/>
  <c r="A15" i="1" s="1"/>
  <c r="H12" i="1"/>
  <c r="H142" i="1" l="1"/>
  <c r="G142" i="1"/>
  <c r="G148" i="1" s="1"/>
  <c r="G169" i="1"/>
  <c r="G173" i="1"/>
  <c r="D164" i="1"/>
  <c r="G174" i="1"/>
  <c r="G167" i="1"/>
  <c r="G168" i="1" s="1"/>
  <c r="G170" i="1"/>
  <c r="G153" i="1" l="1"/>
  <c r="G143" i="1"/>
  <c r="G144" i="1" s="1"/>
  <c r="G149" i="1"/>
  <c r="G175" i="1"/>
  <c r="G145" i="1"/>
  <c r="G147" i="1"/>
  <c r="G146" i="1"/>
  <c r="G154" i="1" l="1"/>
  <c r="G155" i="1" s="1"/>
  <c r="G177" i="1" s="1"/>
</calcChain>
</file>

<file path=xl/sharedStrings.xml><?xml version="1.0" encoding="utf-8"?>
<sst xmlns="http://schemas.openxmlformats.org/spreadsheetml/2006/main" count="337" uniqueCount="235">
  <si>
    <t>MINISTERIO  DE OBRAS PUBLICAS Y COMUNICACIONES</t>
  </si>
  <si>
    <t>VICE MINISTERIO DE ESTUDIOS, DISEÑOS Y PRESUPUESTOS DE INFRAESTRUCTURAS</t>
  </si>
  <si>
    <t>DEPARTAMENTO DE PRESUPUESTO Y ANALISIS DE COSTOS DE CARRETERA</t>
  </si>
  <si>
    <t>No.</t>
  </si>
  <si>
    <t>PARTIDAS</t>
  </si>
  <si>
    <t>UNIDAD</t>
  </si>
  <si>
    <t>CANTIDAD</t>
  </si>
  <si>
    <t xml:space="preserve">P.U. </t>
  </si>
  <si>
    <t xml:space="preserve">VALOR </t>
  </si>
  <si>
    <t xml:space="preserve">SUB - TOTAL </t>
  </si>
  <si>
    <t>I</t>
  </si>
  <si>
    <t>TRABAJOS GENERALES</t>
  </si>
  <si>
    <t>Limpieza inicial</t>
  </si>
  <si>
    <t>P.A.</t>
  </si>
  <si>
    <t>Ingeniería y Replanteo</t>
  </si>
  <si>
    <t>Manejo del Tránsito</t>
  </si>
  <si>
    <t>Campamento</t>
  </si>
  <si>
    <t xml:space="preserve"> SUB-TOTAL TRABAJOS GENERALES</t>
  </si>
  <si>
    <t xml:space="preserve">PARTE A   </t>
  </si>
  <si>
    <t xml:space="preserve"> PUENTE HORMIGÓN MIXTO   </t>
  </si>
  <si>
    <t>II</t>
  </si>
  <si>
    <t>MOVIMIENTO DE TIERRA EN:</t>
  </si>
  <si>
    <t/>
  </si>
  <si>
    <t>Excavación Zapata de Estribo</t>
  </si>
  <si>
    <t>M³N</t>
  </si>
  <si>
    <t>Gaviones</t>
  </si>
  <si>
    <t>Relleno Compactado (Suministro, Transporte y Colocación)</t>
  </si>
  <si>
    <t>M³C</t>
  </si>
  <si>
    <t xml:space="preserve">Bote de Material inservible </t>
  </si>
  <si>
    <t>M³E</t>
  </si>
  <si>
    <t>III</t>
  </si>
  <si>
    <t>HORMIGON SIMPLE f´c= 180 Kg/cm² INDUSTRIAL EN:</t>
  </si>
  <si>
    <t>Pilotes de H.A. Ø 0.80 m (22.20 mts)</t>
  </si>
  <si>
    <t>Pie</t>
  </si>
  <si>
    <t>IV</t>
  </si>
  <si>
    <t>HORMIGON SIMPLE f´c= 210 Kg/cm² INDUSTRIAL EN:</t>
  </si>
  <si>
    <t xml:space="preserve">Torta de nivelación </t>
  </si>
  <si>
    <t>m³</t>
  </si>
  <si>
    <t>V</t>
  </si>
  <si>
    <t>VI</t>
  </si>
  <si>
    <t>HORMIGON ARMADO Fc= 280 Kg/cm2 (Industrial) EN:</t>
  </si>
  <si>
    <t>Zapata de Estribo</t>
  </si>
  <si>
    <t>Muro de Estribo</t>
  </si>
  <si>
    <t>Losa  Estribo</t>
  </si>
  <si>
    <t>Vigas de H.A.</t>
  </si>
  <si>
    <t>Mensula Apoyo Viga</t>
  </si>
  <si>
    <t>Losa de tablero</t>
  </si>
  <si>
    <t>Guardaruedas</t>
  </si>
  <si>
    <t xml:space="preserve">Bordillos </t>
  </si>
  <si>
    <t>Losa de Aproche</t>
  </si>
  <si>
    <t>VII</t>
  </si>
  <si>
    <t>ESTRUCTURA METALICA</t>
  </si>
  <si>
    <t>Vigas Larguero (cajón, incluye canal riostra)</t>
  </si>
  <si>
    <t>Lb</t>
  </si>
  <si>
    <t>Vigas transversales W 24x55 Lb/pie</t>
  </si>
  <si>
    <t>Metaldeck de 3'' Calibre 20 (corrugado)</t>
  </si>
  <si>
    <t>M²</t>
  </si>
  <si>
    <t>Conectores de cortante de  1/2''</t>
  </si>
  <si>
    <t>Und</t>
  </si>
  <si>
    <t>Placa de anclaje 1/2''  GR A.50</t>
  </si>
  <si>
    <t>Tonillos de Ø 3/4''</t>
  </si>
  <si>
    <t>Perno de Anclaje de Ø 1-1/2''</t>
  </si>
  <si>
    <t>Baranda Metalica</t>
  </si>
  <si>
    <t>M.L.</t>
  </si>
  <si>
    <t>VIII</t>
  </si>
  <si>
    <t>JUNTA EN ESTRIBOS</t>
  </si>
  <si>
    <t>Neopreno de 16'' x 36'' x 1''  con placa de acero en el centro</t>
  </si>
  <si>
    <t>Foam de 1''</t>
  </si>
  <si>
    <t>M.L</t>
  </si>
  <si>
    <t>Woboluniverseal</t>
  </si>
  <si>
    <t>IX</t>
  </si>
  <si>
    <t>PINTURA REFLECTIVA EN:</t>
  </si>
  <si>
    <t>Bordillos</t>
  </si>
  <si>
    <t>Guarda Rueda</t>
  </si>
  <si>
    <t xml:space="preserve">Baranda Metálica </t>
  </si>
  <si>
    <t>ML</t>
  </si>
  <si>
    <t>X</t>
  </si>
  <si>
    <t>DRENAJE</t>
  </si>
  <si>
    <t xml:space="preserve">Tubo de PVC Ø 4" SDR-41 de 3ʹ </t>
  </si>
  <si>
    <t>ud</t>
  </si>
  <si>
    <t>XI</t>
  </si>
  <si>
    <t>LIMPIEZA FINAL</t>
  </si>
  <si>
    <t>XII</t>
  </si>
  <si>
    <t>SEÑALIZACIONES VERICAL Y HORIZONTAL</t>
  </si>
  <si>
    <t xml:space="preserve"> SUB-TOTAL GENERAL PARTE A</t>
  </si>
  <si>
    <t>PARTE B</t>
  </si>
  <si>
    <t xml:space="preserve"> CONSTRUCCIÓN  ENLACE AL PUENTE</t>
  </si>
  <si>
    <t>MOVIMIENTO DE TIERRA</t>
  </si>
  <si>
    <t>2.1.1</t>
  </si>
  <si>
    <t>Limpieza, Desmonte y Destronque (Área Tipo A)</t>
  </si>
  <si>
    <t>H.a</t>
  </si>
  <si>
    <t>2.1.2</t>
  </si>
  <si>
    <t>Limpieza, Desmonte y Destronque, (Area Tipo B)</t>
  </si>
  <si>
    <t>2.2.4</t>
  </si>
  <si>
    <t>Remoción de alcantarillas tubulares de hasta 30" de diametro int.</t>
  </si>
  <si>
    <t>2.2.7</t>
  </si>
  <si>
    <t>Remoción de cabezales de hórmigon simple</t>
  </si>
  <si>
    <t>M3</t>
  </si>
  <si>
    <t>2.2.13</t>
  </si>
  <si>
    <t>Remoción de aceras</t>
  </si>
  <si>
    <t>M2</t>
  </si>
  <si>
    <t>2.2.14</t>
  </si>
  <si>
    <t>Remoción de contenes</t>
  </si>
  <si>
    <t>2.2.16</t>
  </si>
  <si>
    <t>Remoción y recolocación de tuberías de acueducto</t>
  </si>
  <si>
    <t>2.2.24</t>
  </si>
  <si>
    <t>Remoción y recolocación de postes del tendido eléctrico</t>
  </si>
  <si>
    <t>Ud</t>
  </si>
  <si>
    <t>2.3.3</t>
  </si>
  <si>
    <t>Excavación en material inservible:</t>
  </si>
  <si>
    <t>2.3.3.1</t>
  </si>
  <si>
    <t>a) Con equipo</t>
  </si>
  <si>
    <t>M3N</t>
  </si>
  <si>
    <t>2.3.4</t>
  </si>
  <si>
    <t>Excavación de prestamos, caso 1, 1er km con acarreo libre</t>
  </si>
  <si>
    <t>2.3.6</t>
  </si>
  <si>
    <t>Relleno:</t>
  </si>
  <si>
    <t>2.3.6.1.1</t>
  </si>
  <si>
    <t>a) Para conformar explanación</t>
  </si>
  <si>
    <t>M3C</t>
  </si>
  <si>
    <t>2.3.6.3</t>
  </si>
  <si>
    <t>b) Bajo aceras</t>
  </si>
  <si>
    <t>2.3.12</t>
  </si>
  <si>
    <t>Canalización de la cañada (sección: B = 8.00, b=6.00, h=1.50)</t>
  </si>
  <si>
    <t>2.3.13</t>
  </si>
  <si>
    <t>Escarificación de superficie</t>
  </si>
  <si>
    <t>2.4.1</t>
  </si>
  <si>
    <t>Acarreo adicional (bote) de: 5 kms</t>
  </si>
  <si>
    <t>a) Material inservible</t>
  </si>
  <si>
    <t>M3E-Hm</t>
  </si>
  <si>
    <t>b) Mat. de aceras, contenes, tubos y cabezales</t>
  </si>
  <si>
    <t>e) Material de excavación de estructuras</t>
  </si>
  <si>
    <t>2.4.2</t>
  </si>
  <si>
    <t>Acarreo adicional material de prestamo: 12 km</t>
  </si>
  <si>
    <t>M3E-Km</t>
  </si>
  <si>
    <t>2.4.3</t>
  </si>
  <si>
    <t>Acarreo adicional material de base: 12 kms</t>
  </si>
  <si>
    <t>2.4.4</t>
  </si>
  <si>
    <t>Acarreo adicional material de sub-base: 12 kms</t>
  </si>
  <si>
    <t>2.5.2</t>
  </si>
  <si>
    <t>Excavación para estructuras de 1.50m a 3.00m</t>
  </si>
  <si>
    <t>2.6.1</t>
  </si>
  <si>
    <t>Terminación de Sub-Rasante</t>
  </si>
  <si>
    <t>SUB-BASE Y BASE</t>
  </si>
  <si>
    <t>3.1.1</t>
  </si>
  <si>
    <t>Sub-base granular natural (incluye acarreo del 1er km)</t>
  </si>
  <si>
    <t>3.1.7</t>
  </si>
  <si>
    <t>Base granular triturada (incluye acarreo del 1er km)</t>
  </si>
  <si>
    <t>CAPA DE RODADURA</t>
  </si>
  <si>
    <t>4.2.1</t>
  </si>
  <si>
    <t>Riego de imprimación</t>
  </si>
  <si>
    <t>4.6.1</t>
  </si>
  <si>
    <t>ESTRUCTURAS Y PUENTES</t>
  </si>
  <si>
    <t>5.2.10</t>
  </si>
  <si>
    <t>Hormigón simple vaciado en sitio para disipadores</t>
  </si>
  <si>
    <t>6.1.1</t>
  </si>
  <si>
    <t>Tubería de hormigón de:</t>
  </si>
  <si>
    <t>a) 36"</t>
  </si>
  <si>
    <t>PA</t>
  </si>
  <si>
    <t>6.1.4</t>
  </si>
  <si>
    <t>Material de asiento clase C</t>
  </si>
  <si>
    <t>6.1.5</t>
  </si>
  <si>
    <t>Suministro, acarreo, colocación y compactación de material de relleno para tuberías y obras conexas</t>
  </si>
  <si>
    <t>6.3.5</t>
  </si>
  <si>
    <t>Imbornal Tipo II de 1.50m a 3.00m de profundidad (incluye excavacion)</t>
  </si>
  <si>
    <t>6.3.8</t>
  </si>
  <si>
    <t>Marco y tapa metálica p/imbornal y filtrante</t>
  </si>
  <si>
    <t>6.3.9</t>
  </si>
  <si>
    <t>Marco y rejilla metalica para imbornal</t>
  </si>
  <si>
    <t>S/N</t>
  </si>
  <si>
    <t>Parrilla metalica para retencion de solido</t>
  </si>
  <si>
    <t>OBRAS COMPLEMENTARIAS</t>
  </si>
  <si>
    <t>7.3.1</t>
  </si>
  <si>
    <t xml:space="preserve">Bordillo y contén de hormigón vaciado en sitio </t>
  </si>
  <si>
    <t>7.3.5</t>
  </si>
  <si>
    <t>Aceras de hormigón</t>
  </si>
  <si>
    <t>7.4.1</t>
  </si>
  <si>
    <t>Encachado de piedra</t>
  </si>
  <si>
    <t>7.8.4</t>
  </si>
  <si>
    <t>Limpieza final y bote</t>
  </si>
  <si>
    <t>ESPECIFICACIONES PARTICULARES</t>
  </si>
  <si>
    <t>Escarificación entre Capas de Relleno</t>
  </si>
  <si>
    <t xml:space="preserve"> SUB-TOTAL  PARTE B</t>
  </si>
  <si>
    <t>SUB-TOTAL  GENERAL</t>
  </si>
  <si>
    <t>RD$</t>
  </si>
  <si>
    <t>Dirección Técnica</t>
  </si>
  <si>
    <t>Itbis de la Dirección Técnica</t>
  </si>
  <si>
    <t>Gastos Administrativos</t>
  </si>
  <si>
    <t xml:space="preserve">Seguros y Fianzas </t>
  </si>
  <si>
    <t>Ley 6/86</t>
  </si>
  <si>
    <t>Supervisión y Fiscalización</t>
  </si>
  <si>
    <t>Codia</t>
  </si>
  <si>
    <t>Transporte de Equipos</t>
  </si>
  <si>
    <t>Letrero</t>
  </si>
  <si>
    <t>Expropiaciones</t>
  </si>
  <si>
    <t>Imprevisto</t>
  </si>
  <si>
    <t xml:space="preserve">TOTAL GASTOS INDIRECTOS </t>
  </si>
  <si>
    <t xml:space="preserve">TOTAL GENERAL </t>
  </si>
  <si>
    <t>CAPA DE RODADURA,</t>
  </si>
  <si>
    <t>Carpeta de hormigón asfáltico de 6" mezclado en planta (2269. 95M2)</t>
  </si>
  <si>
    <t>Elaboración de carpeta</t>
  </si>
  <si>
    <t>Aplicación</t>
  </si>
  <si>
    <t>Transporte (40.00 km.)</t>
  </si>
  <si>
    <t>Suministro de AC-30</t>
  </si>
  <si>
    <t>Riego de adherencia</t>
  </si>
  <si>
    <t xml:space="preserve">SUB-TOTAL CARPETA </t>
  </si>
  <si>
    <t>Itbis de Elaboración Carpeta</t>
  </si>
  <si>
    <t xml:space="preserve">TOTAL GENERAL  CARPETA  </t>
  </si>
  <si>
    <t>TOTAL GRAL PRESUPUESTO + CARPETA</t>
  </si>
  <si>
    <t>COEFICIENTES UTILIZADOS:</t>
  </si>
  <si>
    <t>DISTANCIA DE MINAS:</t>
  </si>
  <si>
    <t>MATERIAL INSERVIBLE (N-S): 1.30</t>
  </si>
  <si>
    <t>MATERIAL DE RELLENO (C-S): 1.35 N-S: 1.30</t>
  </si>
  <si>
    <t>MATERIAL DE BASE (C-S): 1.35</t>
  </si>
  <si>
    <t>MATERIAL DE SUB-BASE (C-S): 1.35</t>
  </si>
  <si>
    <t>DISTANCIA DE BOTE: 5.00 KM</t>
  </si>
  <si>
    <t>MATERIAL DE ESTRUCTURA (N-S): 1.30</t>
  </si>
  <si>
    <t>MATERIAL DE HORMIGON (N-S): 1.50</t>
  </si>
  <si>
    <t>MATERIAL DE CAPA DE DE RODADURA (N-S): 1.40</t>
  </si>
  <si>
    <t xml:space="preserve">Los Contenes se construiran conforme a las especificaciones generales para la construcción de Carreteras  (M-014), "SIN NECESIDAD DE CONSTRUIR UNA BASE DE PIEDRA ARGAMASADA (TELFORD)" (SIC). </t>
  </si>
  <si>
    <t>NOTAS:</t>
  </si>
  <si>
    <t>El gasto de Imprevisto solo puede ser utilizado con previa autorización de este MOPC.</t>
  </si>
  <si>
    <t>La Limpieza Final será requisito indispensable para la formal recepción de la Obra.</t>
  </si>
  <si>
    <t>El precio del Gasoil usado fue de: RD$ 197.5/gl, RC-2 a US$ 4.25/Gls y tasa del Dólar a RD$ 58.30/US$</t>
  </si>
  <si>
    <t>Cuando los insumos: Combustible, Acero, Concreto, RC-2, varíen ascendente o descendente del porciento (%) indicado en el contrato, con relación a los insumos del Presupuesto Original, se reconsideraría un reajuste en las partidas que son afectada por estos insumos.</t>
  </si>
  <si>
    <t>Los P.A. serán pagados en las cubicaciones mediante desgloses de partidas.</t>
  </si>
  <si>
    <t>Transporte de Equipos, Letreros en Obra y Estudios se pagarían a presentación de facturas.</t>
  </si>
  <si>
    <t>Los P.A. de los Trabajos Generales deberán ser pagados proporcional al monto cubicado. El Campamento, y Desvíos deberán  de pagarse mediante desglose.</t>
  </si>
  <si>
    <t>Seguros y Fianzas debe de estar avalados a presentación de facturas.</t>
  </si>
  <si>
    <t>ILUMINACIÓN</t>
  </si>
  <si>
    <t xml:space="preserve">Poste metálico en A-36 Galvanizado de Sección variable octogonal (6"@4" )  de 23´de altura, Lampara Tipo Cabeza de Cobra de 250 W, Brazo de 8´ y  Fotocelda </t>
  </si>
  <si>
    <t>XIII</t>
  </si>
  <si>
    <t xml:space="preserve">b) Puente </t>
  </si>
  <si>
    <t xml:space="preserve">Señalización horizontal y vertical </t>
  </si>
  <si>
    <t>ENMIENDA NO. 1 RELACION DE PARTIDAS PARA LA  CONSTRUCCION PUENTE SOBRE RIO CAMU, CARRETERA LA VEGA-VILLA TAPIA,  SABANETA ,  PROV. LA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</si>
</sst>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[$$-409]#,##0.00"/>
    <numFmt numFmtId="166" formatCode="&quot;Long.=&quot;\ #,##0.00\ &quot;m&quot;"/>
    <numFmt numFmtId="167" formatCode="&quot;Ancho =&quot;\ #,##0.00\ &quot;m&quot;"/>
    <numFmt numFmtId="168" formatCode="&quot;SUB-BASE &quot;0.00&quot; KM&quot;\ "/>
    <numFmt numFmtId="169" formatCode="&quot;BASE &quot;0.00&quot; KM&quot;\ "/>
    <numFmt numFmtId="170" formatCode="&quot;PRESTAMO &quot;0.00&quot; KM&quot;\ "/>
    <numFmt numFmtId="171" formatCode="0.00&quot; KM&quot;\ "/>
  </numFmts>
  <fonts count="30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color indexed="50"/>
      <name val="Arial"/>
      <family val="2"/>
    </font>
    <font>
      <sz val="10"/>
      <name val="Geneva"/>
      <family val="2"/>
    </font>
    <font>
      <sz val="12"/>
      <color indexed="8"/>
      <name val="Arial"/>
      <family val="2"/>
    </font>
    <font>
      <sz val="12"/>
      <color rgb="FF00B050"/>
      <name val="Arial"/>
      <family val="2"/>
    </font>
    <font>
      <sz val="12"/>
      <color theme="1"/>
      <name val="Arial"/>
      <family val="2"/>
    </font>
    <font>
      <sz val="11"/>
      <color rgb="FF00B05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3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/>
    <xf numFmtId="40" fontId="9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1">
    <xf numFmtId="0" fontId="0" fillId="0" borderId="0" xfId="0"/>
    <xf numFmtId="0" fontId="2" fillId="2" borderId="0" xfId="2" applyFont="1" applyFill="1" applyBorder="1" applyAlignment="1">
      <alignment horizontal="center"/>
    </xf>
    <xf numFmtId="0" fontId="2" fillId="3" borderId="0" xfId="2" applyFont="1" applyFill="1" applyBorder="1" applyAlignment="1">
      <alignment horizontal="center"/>
    </xf>
    <xf numFmtId="164" fontId="2" fillId="3" borderId="0" xfId="3" applyNumberFormat="1" applyFont="1" applyFill="1" applyBorder="1" applyAlignment="1">
      <alignment horizontal="right"/>
    </xf>
    <xf numFmtId="164" fontId="2" fillId="3" borderId="0" xfId="1" applyFont="1" applyFill="1" applyBorder="1"/>
    <xf numFmtId="39" fontId="2" fillId="3" borderId="0" xfId="2" applyNumberFormat="1" applyFont="1" applyFill="1" applyBorder="1"/>
    <xf numFmtId="39" fontId="2" fillId="2" borderId="0" xfId="2" applyNumberFormat="1" applyFont="1" applyFill="1" applyBorder="1"/>
    <xf numFmtId="0" fontId="5" fillId="0" borderId="0" xfId="4" applyFont="1"/>
    <xf numFmtId="0" fontId="6" fillId="0" borderId="0" xfId="4" applyFont="1"/>
    <xf numFmtId="0" fontId="1" fillId="4" borderId="0" xfId="2" applyFont="1" applyFill="1" applyBorder="1" applyAlignment="1">
      <alignment horizontal="center" vertical="center"/>
    </xf>
    <xf numFmtId="0" fontId="1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horizontal="center" vertical="center"/>
    </xf>
    <xf numFmtId="164" fontId="8" fillId="2" borderId="0" xfId="3" applyNumberFormat="1" applyFont="1" applyFill="1" applyBorder="1" applyAlignment="1">
      <alignment horizontal="right" vertical="center"/>
    </xf>
    <xf numFmtId="164" fontId="8" fillId="2" borderId="0" xfId="1" applyFont="1" applyFill="1" applyBorder="1" applyAlignment="1">
      <alignment vertical="center"/>
    </xf>
    <xf numFmtId="39" fontId="1" fillId="2" borderId="0" xfId="2" applyNumberFormat="1" applyFont="1" applyFill="1" applyBorder="1" applyAlignment="1">
      <alignment vertical="center"/>
    </xf>
    <xf numFmtId="0" fontId="1" fillId="0" borderId="0" xfId="5" applyFont="1" applyBorder="1" applyAlignment="1">
      <alignment horizontal="center"/>
    </xf>
    <xf numFmtId="0" fontId="1" fillId="0" borderId="0" xfId="5" applyFont="1" applyBorder="1"/>
    <xf numFmtId="40" fontId="1" fillId="0" borderId="0" xfId="6" applyFont="1" applyBorder="1"/>
    <xf numFmtId="164" fontId="1" fillId="0" borderId="0" xfId="1" applyFont="1" applyBorder="1"/>
    <xf numFmtId="0" fontId="5" fillId="0" borderId="0" xfId="5" applyFont="1"/>
    <xf numFmtId="0" fontId="2" fillId="0" borderId="0" xfId="5" applyFont="1"/>
    <xf numFmtId="0" fontId="7" fillId="0" borderId="0" xfId="5" applyFont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Border="1"/>
    <xf numFmtId="164" fontId="7" fillId="0" borderId="0" xfId="1" applyFont="1" applyFill="1" applyBorder="1" applyAlignment="1">
      <alignment horizontal="center" vertical="center" wrapText="1"/>
    </xf>
    <xf numFmtId="0" fontId="5" fillId="0" borderId="0" xfId="7" applyFont="1"/>
    <xf numFmtId="0" fontId="6" fillId="0" borderId="0" xfId="7" applyFont="1"/>
    <xf numFmtId="4" fontId="7" fillId="0" borderId="0" xfId="7" applyNumberFormat="1" applyFont="1" applyFill="1" applyBorder="1" applyAlignment="1">
      <alignment horizontal="center" vertical="center"/>
    </xf>
    <xf numFmtId="0" fontId="7" fillId="0" borderId="0" xfId="7" applyFont="1" applyFill="1" applyBorder="1" applyAlignment="1">
      <alignment vertical="center" wrapText="1"/>
    </xf>
    <xf numFmtId="0" fontId="1" fillId="0" borderId="0" xfId="7" applyFont="1" applyBorder="1" applyAlignment="1">
      <alignment horizontal="center" vertical="center"/>
    </xf>
    <xf numFmtId="164" fontId="1" fillId="0" borderId="0" xfId="8" applyFont="1" applyFill="1" applyBorder="1" applyAlignment="1">
      <alignment horizontal="center" vertical="center"/>
    </xf>
    <xf numFmtId="164" fontId="11" fillId="0" borderId="0" xfId="1" applyFont="1" applyFill="1" applyBorder="1" applyAlignment="1">
      <alignment vertical="center"/>
    </xf>
    <xf numFmtId="40" fontId="1" fillId="0" borderId="0" xfId="7" applyNumberFormat="1" applyFont="1" applyBorder="1" applyAlignment="1">
      <alignment vertical="center"/>
    </xf>
    <xf numFmtId="40" fontId="7" fillId="0" borderId="0" xfId="7" applyNumberFormat="1" applyFont="1" applyBorder="1" applyAlignment="1">
      <alignment vertical="center"/>
    </xf>
    <xf numFmtId="0" fontId="5" fillId="0" borderId="0" xfId="9" applyFont="1"/>
    <xf numFmtId="4" fontId="1" fillId="0" borderId="0" xfId="7" applyNumberFormat="1" applyFont="1" applyFill="1" applyBorder="1" applyAlignment="1">
      <alignment horizontal="center" vertical="center"/>
    </xf>
    <xf numFmtId="0" fontId="1" fillId="0" borderId="0" xfId="7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64" fontId="1" fillId="0" borderId="0" xfId="1" applyFont="1" applyBorder="1" applyAlignment="1">
      <alignment horizontal="right"/>
    </xf>
    <xf numFmtId="164" fontId="12" fillId="0" borderId="0" xfId="1" applyFont="1" applyFill="1" applyBorder="1" applyAlignment="1">
      <alignment horizontal="center" vertical="center"/>
    </xf>
    <xf numFmtId="43" fontId="1" fillId="0" borderId="0" xfId="0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43" fontId="7" fillId="0" borderId="0" xfId="0" applyNumberFormat="1" applyFont="1" applyFill="1" applyBorder="1" applyAlignment="1">
      <alignment vertical="center"/>
    </xf>
    <xf numFmtId="0" fontId="1" fillId="0" borderId="0" xfId="10" applyFont="1" applyAlignment="1">
      <alignment horizontal="center" vertical="center" wrapText="1"/>
    </xf>
    <xf numFmtId="0" fontId="1" fillId="0" borderId="0" xfId="10" applyFont="1" applyAlignment="1">
      <alignment horizontal="left" vertical="center" wrapText="1"/>
    </xf>
    <xf numFmtId="0" fontId="14" fillId="0" borderId="2" xfId="9" applyFont="1" applyBorder="1" applyAlignment="1">
      <alignment horizontal="right"/>
    </xf>
    <xf numFmtId="164" fontId="14" fillId="0" borderId="3" xfId="1" applyFont="1" applyFill="1" applyBorder="1"/>
    <xf numFmtId="40" fontId="12" fillId="0" borderId="0" xfId="7" applyNumberFormat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49" fontId="15" fillId="0" borderId="0" xfId="11" applyNumberFormat="1" applyFont="1" applyFill="1" applyBorder="1" applyAlignment="1" applyProtection="1">
      <alignment horizontal="center" vertical="center"/>
    </xf>
    <xf numFmtId="166" fontId="16" fillId="0" borderId="0" xfId="11" applyNumberFormat="1" applyFont="1" applyFill="1" applyBorder="1" applyAlignment="1" applyProtection="1">
      <alignment horizontal="center" vertical="center" wrapText="1"/>
    </xf>
    <xf numFmtId="167" fontId="16" fillId="0" borderId="0" xfId="11" applyNumberFormat="1" applyFont="1" applyFill="1" applyBorder="1" applyAlignment="1" applyProtection="1">
      <alignment horizontal="center" vertical="center" wrapText="1"/>
    </xf>
    <xf numFmtId="164" fontId="10" fillId="0" borderId="0" xfId="1" applyFont="1" applyBorder="1"/>
    <xf numFmtId="49" fontId="17" fillId="0" borderId="0" xfId="11" applyNumberFormat="1" applyFont="1" applyFill="1" applyBorder="1" applyAlignment="1" applyProtection="1">
      <alignment horizontal="left" vertical="center"/>
    </xf>
    <xf numFmtId="164" fontId="18" fillId="0" borderId="0" xfId="1" applyFont="1" applyBorder="1" applyAlignment="1">
      <alignment vertical="center"/>
    </xf>
    <xf numFmtId="164" fontId="7" fillId="0" borderId="0" xfId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" fillId="0" borderId="0" xfId="1" applyFont="1" applyBorder="1" applyAlignment="1">
      <alignment horizontal="center"/>
    </xf>
    <xf numFmtId="0" fontId="1" fillId="0" borderId="0" xfId="0" applyFont="1" applyBorder="1"/>
    <xf numFmtId="164" fontId="12" fillId="0" borderId="0" xfId="1" applyFont="1" applyBorder="1"/>
    <xf numFmtId="164" fontId="1" fillId="0" borderId="0" xfId="1" applyFont="1" applyFill="1" applyBorder="1" applyAlignment="1">
      <alignment horizontal="center" vertical="center"/>
    </xf>
    <xf numFmtId="164" fontId="12" fillId="0" borderId="0" xfId="1" applyFont="1" applyFill="1" applyBorder="1" applyAlignment="1">
      <alignment vertical="center"/>
    </xf>
    <xf numFmtId="164" fontId="7" fillId="0" borderId="0" xfId="1" applyFont="1" applyFill="1" applyBorder="1" applyAlignment="1">
      <alignment vertical="center"/>
    </xf>
    <xf numFmtId="43" fontId="1" fillId="0" borderId="0" xfId="5" applyNumberFormat="1" applyFont="1" applyBorder="1"/>
    <xf numFmtId="164" fontId="12" fillId="0" borderId="0" xfId="1" applyFont="1" applyBorder="1" applyAlignment="1">
      <alignment horizontal="right"/>
    </xf>
    <xf numFmtId="164" fontId="19" fillId="0" borderId="0" xfId="1" applyFont="1" applyBorder="1"/>
    <xf numFmtId="164" fontId="1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1" fillId="0" borderId="0" xfId="1" applyFont="1" applyFill="1" applyBorder="1" applyAlignment="1">
      <alignment vertical="center"/>
    </xf>
    <xf numFmtId="0" fontId="12" fillId="0" borderId="0" xfId="7" applyFont="1" applyBorder="1" applyAlignment="1">
      <alignment horizontal="center" vertical="center"/>
    </xf>
    <xf numFmtId="2" fontId="12" fillId="0" borderId="0" xfId="12" applyNumberFormat="1" applyFont="1" applyFill="1" applyBorder="1" applyAlignment="1">
      <alignment horizontal="center" vertical="center"/>
    </xf>
    <xf numFmtId="0" fontId="20" fillId="0" borderId="0" xfId="12" applyFont="1" applyFill="1" applyBorder="1" applyAlignment="1">
      <alignment vertical="center" wrapText="1"/>
    </xf>
    <xf numFmtId="4" fontId="12" fillId="0" borderId="0" xfId="13" applyNumberFormat="1" applyFont="1" applyFill="1" applyBorder="1" applyAlignment="1">
      <alignment horizontal="right" vertical="top"/>
    </xf>
    <xf numFmtId="0" fontId="12" fillId="0" borderId="0" xfId="12" applyFont="1" applyFill="1" applyBorder="1" applyAlignment="1">
      <alignment horizontal="center" vertical="top"/>
    </xf>
    <xf numFmtId="164" fontId="12" fillId="0" borderId="0" xfId="1" applyFont="1" applyFill="1" applyBorder="1" applyAlignment="1">
      <alignment horizontal="right" vertical="top"/>
    </xf>
    <xf numFmtId="164" fontId="14" fillId="0" borderId="0" xfId="1" applyFont="1" applyFill="1" applyBorder="1" applyAlignment="1">
      <alignment horizontal="right" vertical="center"/>
    </xf>
    <xf numFmtId="4" fontId="12" fillId="0" borderId="0" xfId="12" applyNumberFormat="1" applyFont="1" applyFill="1" applyBorder="1" applyAlignment="1">
      <alignment horizontal="right" vertical="top"/>
    </xf>
    <xf numFmtId="4" fontId="14" fillId="0" borderId="0" xfId="12" applyNumberFormat="1" applyFont="1" applyFill="1" applyBorder="1" applyAlignment="1">
      <alignment horizontal="right" vertical="center"/>
    </xf>
    <xf numFmtId="0" fontId="1" fillId="0" borderId="0" xfId="10" applyFont="1" applyBorder="1" applyAlignment="1">
      <alignment horizontal="center" vertical="center" wrapText="1"/>
    </xf>
    <xf numFmtId="0" fontId="1" fillId="0" borderId="0" xfId="10" applyFont="1" applyBorder="1" applyAlignment="1">
      <alignment horizontal="left" vertical="center" wrapText="1"/>
    </xf>
    <xf numFmtId="164" fontId="2" fillId="0" borderId="0" xfId="1" applyFont="1"/>
    <xf numFmtId="0" fontId="21" fillId="0" borderId="0" xfId="12" applyFont="1" applyFill="1" applyBorder="1" applyAlignment="1">
      <alignment horizontal="center" vertical="center"/>
    </xf>
    <xf numFmtId="0" fontId="21" fillId="0" borderId="0" xfId="14" applyFont="1" applyFill="1" applyBorder="1" applyAlignment="1" applyProtection="1">
      <alignment horizontal="left" vertical="center"/>
    </xf>
    <xf numFmtId="164" fontId="21" fillId="0" borderId="0" xfId="1" applyFont="1" applyFill="1" applyBorder="1" applyAlignment="1">
      <alignment horizontal="right" vertical="center"/>
    </xf>
    <xf numFmtId="164" fontId="3" fillId="0" borderId="0" xfId="1" applyFont="1"/>
    <xf numFmtId="0" fontId="23" fillId="0" borderId="0" xfId="0" applyFont="1"/>
    <xf numFmtId="164" fontId="24" fillId="0" borderId="0" xfId="1" applyFont="1" applyFill="1" applyBorder="1" applyAlignment="1">
      <alignment horizontal="right" vertical="center"/>
    </xf>
    <xf numFmtId="0" fontId="24" fillId="0" borderId="0" xfId="12" applyFont="1" applyFill="1" applyBorder="1" applyAlignment="1">
      <alignment horizontal="center" vertical="center"/>
    </xf>
    <xf numFmtId="0" fontId="25" fillId="0" borderId="0" xfId="12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1" applyFont="1" applyBorder="1" applyAlignment="1">
      <alignment horizontal="right" vertical="center"/>
    </xf>
    <xf numFmtId="4" fontId="1" fillId="0" borderId="0" xfId="7" applyNumberFormat="1" applyFont="1" applyFill="1" applyBorder="1" applyAlignment="1">
      <alignment horizontal="center"/>
    </xf>
    <xf numFmtId="0" fontId="26" fillId="0" borderId="0" xfId="14" applyFont="1" applyBorder="1" applyAlignment="1" applyProtection="1">
      <alignment horizontal="left" vertical="center" wrapText="1"/>
    </xf>
    <xf numFmtId="164" fontId="23" fillId="0" borderId="0" xfId="0" applyNumberFormat="1" applyFont="1"/>
    <xf numFmtId="0" fontId="7" fillId="0" borderId="0" xfId="14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 wrapText="1"/>
    </xf>
    <xf numFmtId="164" fontId="10" fillId="0" borderId="0" xfId="1" applyFont="1" applyBorder="1" applyAlignment="1">
      <alignment vertical="center"/>
    </xf>
    <xf numFmtId="0" fontId="21" fillId="0" borderId="0" xfId="14" applyFont="1" applyFill="1" applyBorder="1" applyAlignment="1" applyProtection="1">
      <alignment vertical="center" wrapText="1"/>
    </xf>
    <xf numFmtId="164" fontId="21" fillId="0" borderId="0" xfId="1" applyFont="1" applyFill="1" applyBorder="1" applyAlignment="1">
      <alignment horizontal="right"/>
    </xf>
    <xf numFmtId="0" fontId="21" fillId="0" borderId="0" xfId="12" applyFont="1" applyFill="1" applyBorder="1" applyAlignment="1">
      <alignment horizontal="center"/>
    </xf>
    <xf numFmtId="164" fontId="2" fillId="0" borderId="0" xfId="0" applyNumberFormat="1" applyFont="1"/>
    <xf numFmtId="0" fontId="21" fillId="0" borderId="0" xfId="12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26" fillId="0" borderId="0" xfId="14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43" fontId="19" fillId="0" borderId="1" xfId="1" applyNumberFormat="1" applyFont="1" applyFill="1" applyBorder="1" applyAlignment="1">
      <alignment horizontal="left" vertical="center"/>
    </xf>
    <xf numFmtId="164" fontId="19" fillId="0" borderId="2" xfId="1" applyFont="1" applyFill="1" applyBorder="1" applyAlignment="1">
      <alignment vertical="center"/>
    </xf>
    <xf numFmtId="164" fontId="14" fillId="0" borderId="2" xfId="1" applyFont="1" applyFill="1" applyBorder="1" applyAlignment="1">
      <alignment vertical="center"/>
    </xf>
    <xf numFmtId="43" fontId="19" fillId="0" borderId="2" xfId="1" applyNumberFormat="1" applyFont="1" applyFill="1" applyBorder="1" applyAlignment="1">
      <alignment horizontal="right" vertical="center"/>
    </xf>
    <xf numFmtId="43" fontId="27" fillId="0" borderId="3" xfId="1" applyNumberFormat="1" applyFont="1" applyFill="1" applyBorder="1" applyAlignment="1">
      <alignment vertical="center"/>
    </xf>
    <xf numFmtId="164" fontId="5" fillId="0" borderId="0" xfId="5" applyNumberFormat="1" applyFont="1"/>
    <xf numFmtId="0" fontId="12" fillId="0" borderId="7" xfId="0" applyFont="1" applyBorder="1" applyAlignment="1">
      <alignment horizontal="left"/>
    </xf>
    <xf numFmtId="164" fontId="10" fillId="0" borderId="0" xfId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43" fontId="6" fillId="0" borderId="8" xfId="1" applyNumberFormat="1" applyFont="1" applyFill="1" applyBorder="1" applyAlignment="1">
      <alignment vertical="center"/>
    </xf>
    <xf numFmtId="10" fontId="1" fillId="0" borderId="0" xfId="7" applyNumberFormat="1" applyFont="1" applyFill="1" applyBorder="1" applyAlignment="1">
      <alignment horizontal="right" vertical="center"/>
    </xf>
    <xf numFmtId="0" fontId="12" fillId="0" borderId="7" xfId="9" applyFont="1" applyBorder="1" applyAlignment="1">
      <alignment horizontal="left"/>
    </xf>
    <xf numFmtId="0" fontId="1" fillId="0" borderId="0" xfId="7" applyFont="1" applyFill="1" applyBorder="1" applyAlignment="1">
      <alignment horizontal="left" vertical="center" wrapText="1"/>
    </xf>
    <xf numFmtId="164" fontId="12" fillId="0" borderId="0" xfId="1" applyFont="1" applyBorder="1" applyAlignment="1">
      <alignment horizontal="left"/>
    </xf>
    <xf numFmtId="164" fontId="1" fillId="0" borderId="0" xfId="1" applyFont="1" applyFill="1" applyBorder="1"/>
    <xf numFmtId="43" fontId="19" fillId="0" borderId="9" xfId="1" applyNumberFormat="1" applyFont="1" applyFill="1" applyBorder="1" applyAlignment="1">
      <alignment horizontal="left" vertical="center"/>
    </xf>
    <xf numFmtId="164" fontId="19" fillId="0" borderId="10" xfId="1" applyFont="1" applyFill="1" applyBorder="1" applyAlignment="1">
      <alignment vertical="center"/>
    </xf>
    <xf numFmtId="164" fontId="14" fillId="0" borderId="10" xfId="1" applyFont="1" applyFill="1" applyBorder="1" applyAlignment="1">
      <alignment vertical="center"/>
    </xf>
    <xf numFmtId="43" fontId="19" fillId="0" borderId="10" xfId="1" applyNumberFormat="1" applyFont="1" applyFill="1" applyBorder="1" applyAlignment="1">
      <alignment horizontal="right" vertical="center"/>
    </xf>
    <xf numFmtId="43" fontId="27" fillId="0" borderId="11" xfId="1" applyNumberFormat="1" applyFont="1" applyFill="1" applyBorder="1" applyAlignment="1">
      <alignment vertical="center"/>
    </xf>
    <xf numFmtId="43" fontId="19" fillId="0" borderId="0" xfId="1" applyNumberFormat="1" applyFont="1" applyFill="1" applyBorder="1" applyAlignment="1">
      <alignment horizontal="left" vertical="center"/>
    </xf>
    <xf numFmtId="164" fontId="19" fillId="0" borderId="0" xfId="1" applyFont="1" applyFill="1" applyBorder="1" applyAlignment="1">
      <alignment vertical="center"/>
    </xf>
    <xf numFmtId="164" fontId="14" fillId="0" borderId="0" xfId="1" applyFont="1" applyFill="1" applyBorder="1" applyAlignment="1">
      <alignment vertical="center"/>
    </xf>
    <xf numFmtId="43" fontId="19" fillId="0" borderId="0" xfId="1" applyNumberFormat="1" applyFont="1" applyFill="1" applyBorder="1" applyAlignment="1">
      <alignment horizontal="right" vertical="center"/>
    </xf>
    <xf numFmtId="43" fontId="27" fillId="0" borderId="0" xfId="1" applyNumberFormat="1" applyFont="1" applyFill="1" applyBorder="1" applyAlignment="1">
      <alignment vertical="center"/>
    </xf>
    <xf numFmtId="0" fontId="19" fillId="0" borderId="0" xfId="7" applyFont="1" applyFill="1" applyBorder="1" applyAlignment="1">
      <alignment vertical="center"/>
    </xf>
    <xf numFmtId="0" fontId="14" fillId="0" borderId="0" xfId="15" applyFont="1" applyBorder="1"/>
    <xf numFmtId="164" fontId="14" fillId="0" borderId="0" xfId="1" applyFont="1" applyBorder="1"/>
    <xf numFmtId="0" fontId="14" fillId="0" borderId="0" xfId="15" applyFont="1" applyBorder="1" applyAlignment="1">
      <alignment horizontal="right"/>
    </xf>
    <xf numFmtId="4" fontId="28" fillId="0" borderId="0" xfId="15" applyNumberFormat="1" applyFont="1" applyFill="1" applyBorder="1"/>
    <xf numFmtId="164" fontId="14" fillId="0" borderId="0" xfId="1" applyFont="1" applyFill="1" applyBorder="1" applyAlignment="1">
      <alignment horizontal="center" vertical="center" wrapText="1"/>
    </xf>
    <xf numFmtId="4" fontId="23" fillId="0" borderId="0" xfId="4" applyNumberFormat="1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vertical="center" wrapText="1"/>
    </xf>
    <xf numFmtId="0" fontId="1" fillId="0" borderId="0" xfId="10" applyFont="1" applyAlignment="1">
      <alignment horizontal="center"/>
    </xf>
    <xf numFmtId="0" fontId="1" fillId="0" borderId="0" xfId="10" applyFont="1"/>
    <xf numFmtId="164" fontId="1" fillId="0" borderId="0" xfId="1" applyFont="1"/>
    <xf numFmtId="164" fontId="12" fillId="0" borderId="0" xfId="1" applyFont="1"/>
    <xf numFmtId="164" fontId="1" fillId="0" borderId="0" xfId="10" applyNumberFormat="1" applyFont="1"/>
    <xf numFmtId="164" fontId="23" fillId="0" borderId="0" xfId="1" applyFont="1" applyBorder="1"/>
    <xf numFmtId="4" fontId="1" fillId="0" borderId="0" xfId="7" applyNumberFormat="1" applyFont="1" applyFill="1" applyBorder="1" applyAlignment="1">
      <alignment vertical="center" wrapText="1"/>
    </xf>
    <xf numFmtId="40" fontId="23" fillId="0" borderId="0" xfId="7" applyNumberFormat="1" applyFont="1" applyBorder="1" applyAlignment="1">
      <alignment vertical="center"/>
    </xf>
    <xf numFmtId="0" fontId="12" fillId="0" borderId="12" xfId="0" applyFont="1" applyBorder="1" applyAlignment="1">
      <alignment horizontal="left"/>
    </xf>
    <xf numFmtId="168" fontId="24" fillId="0" borderId="0" xfId="12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168" fontId="21" fillId="0" borderId="0" xfId="12" applyNumberFormat="1" applyFont="1" applyFill="1" applyBorder="1" applyAlignment="1">
      <alignment horizontal="left" vertical="center"/>
    </xf>
    <xf numFmtId="164" fontId="21" fillId="0" borderId="0" xfId="1" applyFont="1" applyFill="1" applyBorder="1"/>
    <xf numFmtId="169" fontId="21" fillId="0" borderId="0" xfId="12" applyNumberFormat="1" applyFont="1" applyFill="1" applyBorder="1" applyAlignment="1">
      <alignment horizontal="right" vertical="center"/>
    </xf>
    <xf numFmtId="168" fontId="21" fillId="0" borderId="0" xfId="12" applyNumberFormat="1" applyFont="1" applyFill="1" applyBorder="1" applyAlignment="1">
      <alignment horizontal="right" vertical="center"/>
    </xf>
    <xf numFmtId="170" fontId="21" fillId="0" borderId="0" xfId="12" applyNumberFormat="1" applyFont="1" applyFill="1" applyBorder="1" applyAlignment="1">
      <alignment horizontal="right" vertical="center"/>
    </xf>
    <xf numFmtId="0" fontId="21" fillId="0" borderId="0" xfId="12" applyFont="1" applyFill="1" applyBorder="1" applyAlignment="1">
      <alignment horizontal="right" vertical="center"/>
    </xf>
    <xf numFmtId="171" fontId="21" fillId="0" borderId="0" xfId="12" applyNumberFormat="1" applyFont="1" applyFill="1" applyBorder="1" applyAlignment="1">
      <alignment horizontal="right" vertical="center"/>
    </xf>
    <xf numFmtId="171" fontId="24" fillId="0" borderId="0" xfId="12" applyNumberFormat="1" applyFont="1" applyFill="1" applyBorder="1" applyAlignment="1">
      <alignment horizontal="right" vertical="center"/>
    </xf>
    <xf numFmtId="0" fontId="29" fillId="0" borderId="0" xfId="12" applyFont="1" applyFill="1" applyBorder="1" applyAlignment="1">
      <alignment horizontal="center" vertical="center"/>
    </xf>
    <xf numFmtId="0" fontId="1" fillId="0" borderId="0" xfId="16" applyFont="1" applyBorder="1" applyAlignment="1">
      <alignment horizontal="center" vertical="center"/>
    </xf>
    <xf numFmtId="0" fontId="12" fillId="0" borderId="0" xfId="16" applyFont="1" applyBorder="1" applyAlignment="1">
      <alignment horizontal="left" vertical="center" wrapText="1"/>
    </xf>
    <xf numFmtId="164" fontId="12" fillId="0" borderId="0" xfId="1" applyFont="1" applyBorder="1" applyAlignment="1">
      <alignment horizontal="left" vertical="center" wrapText="1"/>
    </xf>
    <xf numFmtId="0" fontId="7" fillId="0" borderId="0" xfId="10" applyFont="1" applyBorder="1" applyAlignment="1">
      <alignment horizontal="left"/>
    </xf>
    <xf numFmtId="0" fontId="1" fillId="0" borderId="0" xfId="5" applyFont="1" applyBorder="1" applyAlignment="1">
      <alignment vertical="center"/>
    </xf>
    <xf numFmtId="0" fontId="1" fillId="0" borderId="0" xfId="16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0" borderId="0" xfId="16" applyFont="1" applyBorder="1" applyAlignment="1">
      <alignment vertical="center"/>
    </xf>
    <xf numFmtId="0" fontId="1" fillId="0" borderId="0" xfId="16" applyFont="1" applyBorder="1" applyAlignment="1">
      <alignment horizontal="center" vertical="center" wrapText="1"/>
    </xf>
    <xf numFmtId="0" fontId="5" fillId="0" borderId="0" xfId="7" applyFont="1" applyAlignment="1">
      <alignment wrapText="1"/>
    </xf>
    <xf numFmtId="0" fontId="6" fillId="0" borderId="0" xfId="7" applyFont="1" applyAlignment="1">
      <alignment wrapText="1"/>
    </xf>
    <xf numFmtId="0" fontId="2" fillId="0" borderId="0" xfId="5" applyFont="1" applyAlignment="1">
      <alignment wrapText="1"/>
    </xf>
    <xf numFmtId="0" fontId="12" fillId="0" borderId="0" xfId="9" applyFont="1" applyBorder="1"/>
    <xf numFmtId="0" fontId="21" fillId="0" borderId="0" xfId="12" applyFont="1" applyFill="1" applyBorder="1" applyAlignment="1">
      <alignment horizontal="left"/>
    </xf>
    <xf numFmtId="164" fontId="21" fillId="0" borderId="0" xfId="1" applyFont="1" applyFill="1" applyBorder="1" applyAlignment="1">
      <alignment horizontal="center"/>
    </xf>
    <xf numFmtId="0" fontId="21" fillId="0" borderId="0" xfId="12" applyFont="1" applyFill="1" applyBorder="1"/>
    <xf numFmtId="0" fontId="24" fillId="0" borderId="0" xfId="14" applyFont="1" applyFill="1" applyBorder="1" applyAlignment="1" applyProtection="1">
      <alignment horizontal="left"/>
    </xf>
    <xf numFmtId="164" fontId="24" fillId="0" borderId="0" xfId="1" applyFont="1" applyFill="1" applyBorder="1" applyAlignment="1" applyProtection="1">
      <alignment horizontal="left"/>
    </xf>
    <xf numFmtId="164" fontId="24" fillId="0" borderId="0" xfId="19" applyFont="1" applyFill="1" applyBorder="1" applyAlignment="1">
      <alignment horizontal="center"/>
    </xf>
    <xf numFmtId="2" fontId="24" fillId="0" borderId="0" xfId="12" applyNumberFormat="1" applyFont="1" applyFill="1" applyBorder="1" applyAlignment="1">
      <alignment horizontal="left"/>
    </xf>
    <xf numFmtId="164" fontId="24" fillId="0" borderId="0" xfId="1" applyFont="1" applyFill="1" applyBorder="1" applyAlignment="1">
      <alignment horizontal="left"/>
    </xf>
    <xf numFmtId="0" fontId="24" fillId="0" borderId="0" xfId="12" applyFont="1" applyFill="1" applyBorder="1" applyAlignment="1">
      <alignment horizontal="left"/>
    </xf>
    <xf numFmtId="164" fontId="21" fillId="0" borderId="0" xfId="1" applyFont="1" applyFill="1" applyBorder="1" applyAlignment="1">
      <alignment horizontal="left"/>
    </xf>
    <xf numFmtId="0" fontId="21" fillId="0" borderId="0" xfId="12" applyFont="1" applyFill="1" applyBorder="1" applyAlignment="1">
      <alignment horizontal="right"/>
    </xf>
    <xf numFmtId="164" fontId="24" fillId="0" borderId="0" xfId="1" applyFont="1" applyFill="1" applyBorder="1" applyAlignment="1" applyProtection="1"/>
    <xf numFmtId="0" fontId="2" fillId="0" borderId="0" xfId="5" applyFont="1" applyAlignment="1">
      <alignment horizontal="center"/>
    </xf>
    <xf numFmtId="40" fontId="2" fillId="0" borderId="0" xfId="6" applyFont="1"/>
    <xf numFmtId="0" fontId="1" fillId="0" borderId="0" xfId="17" applyFont="1" applyAlignment="1">
      <alignment horizontal="center"/>
    </xf>
    <xf numFmtId="2" fontId="24" fillId="0" borderId="0" xfId="12" applyNumberFormat="1" applyFont="1" applyFill="1" applyBorder="1" applyAlignment="1">
      <alignment horizontal="left"/>
    </xf>
    <xf numFmtId="0" fontId="24" fillId="0" borderId="0" xfId="12" applyFont="1" applyFill="1" applyBorder="1" applyAlignment="1">
      <alignment horizontal="left"/>
    </xf>
    <xf numFmtId="0" fontId="21" fillId="0" borderId="0" xfId="12" applyFont="1" applyFill="1" applyBorder="1" applyAlignment="1">
      <alignment horizontal="left"/>
    </xf>
    <xf numFmtId="0" fontId="1" fillId="0" borderId="0" xfId="16" applyFont="1" applyBorder="1" applyAlignment="1">
      <alignment horizontal="left" vertical="center" wrapText="1"/>
    </xf>
    <xf numFmtId="164" fontId="7" fillId="0" borderId="0" xfId="3" applyNumberFormat="1" applyFont="1" applyBorder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7" fillId="0" borderId="2" xfId="7" applyFont="1" applyBorder="1" applyAlignment="1">
      <alignment horizontal="left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</cellXfs>
  <cellStyles count="20">
    <cellStyle name="Hipervínculo" xfId="14" builtinId="8"/>
    <cellStyle name="Millares" xfId="1" builtinId="3"/>
    <cellStyle name="Millares 2" xfId="19" xr:uid="{00000000-0005-0000-0000-000002000000}"/>
    <cellStyle name="Millares 3" xfId="8" xr:uid="{00000000-0005-0000-0000-000003000000}"/>
    <cellStyle name="Millares 4 2" xfId="18" xr:uid="{00000000-0005-0000-0000-000004000000}"/>
    <cellStyle name="Millares_Formato Pres." xfId="6" xr:uid="{00000000-0005-0000-0000-000005000000}"/>
    <cellStyle name="Millares_PRESUPUESTO  TORMENTA SANDY, PROV. BARAHONA, CARMEN" xfId="3" xr:uid="{00000000-0005-0000-0000-000006000000}"/>
    <cellStyle name="Normal" xfId="0" builtinId="0"/>
    <cellStyle name="Normal 10 2" xfId="15" xr:uid="{00000000-0005-0000-0000-000008000000}"/>
    <cellStyle name="Normal 2 10" xfId="12" xr:uid="{00000000-0005-0000-0000-000009000000}"/>
    <cellStyle name="Normal 29" xfId="13" xr:uid="{00000000-0005-0000-0000-00000A000000}"/>
    <cellStyle name="Normal 3" xfId="10" xr:uid="{00000000-0005-0000-0000-00000B000000}"/>
    <cellStyle name="Normal 33" xfId="11" xr:uid="{00000000-0005-0000-0000-00000C000000}"/>
    <cellStyle name="Normal 4" xfId="9" xr:uid="{00000000-0005-0000-0000-00000D000000}"/>
    <cellStyle name="Normal_Formato Pres." xfId="5" xr:uid="{00000000-0005-0000-0000-00000E000000}"/>
    <cellStyle name="Normal_Formato Pres. 2" xfId="16" xr:uid="{00000000-0005-0000-0000-00000F000000}"/>
    <cellStyle name="Normal_Presp. Recon. Car. cruce Carretera  mella-guerra-bayaguana " xfId="2" xr:uid="{00000000-0005-0000-0000-000010000000}"/>
    <cellStyle name="Normal_Presp. Recon. Car. cruce Carretera  mella-guerra-bayaguana  2" xfId="17" xr:uid="{00000000-0005-0000-0000-000011000000}"/>
    <cellStyle name="Normal_Xl0000018" xfId="4" xr:uid="{00000000-0005-0000-0000-000012000000}"/>
    <cellStyle name="Normal_Xl0000020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-CARR-04\cmontes\Documents%20and%20Settings\cmontes\Escritorio\CONCURSO\Presupuesto%20Reconstruccion%20Duarte%20santiago-Sto%20Dgo%20completa%20seop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-CARR-04\cmontes\Documents%20and%20Settings\a\Mis%20documentos\Maximo\Maria%20Angelica\OISOE%20EVA\Calles\Demja%20-%20Hato%20Mayor\Analisis%20Dic%2005%20-%20Demj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montes\Escritorio\CONCURSO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pc-storage\Presupuesto%20Costos%20Carreteras\Documents%20and%20Settings\cmontes\Escritorio\CONCURSO\Presupuesto%20Reconstruccion%20Duarte%20santiago-Sto%20Dgo%20completa%20seop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-CARR-04\cmontes\Documents%20and%20Settings\cmontes\Escritorio\CONCURSO\San%20Francisco%20de%20Macoris\Analisis%20de%20Precios%20Unitari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pc-storage\Presupuesto%20Costos%20Carreteras\Documents%20and%20Settings\cmontes\Escritorio\CONCURSO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-CARR-04\cmontes\Documents%20and%20Settings\cmontes\Escritorio\CONCURSO\MPIA%20NOV%209-09\Pre.%20Vias%20de%20Accesos%20Edif.Sede\EVALUACION%20CALLES%20DE%20BONAO%20-SEPT%202007-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pc-storage\Presupuesto%20Costos%20Carreteras\Documents%20and%20Settings\cmontes\Escritorio\CONCURSO\MPIA%20NOV%209-09\Pre.%20Vias%20de%20Accesos%20Edif.Sede\EVALUACION%20CALLES%20DE%20BONAO%20-SEPT%202007-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-CARR-04\cmontes\Documents%20and%20Settings\cmontes\Escritorio\CONCURSO\Documents%20and%20Settings\Raul%20N.%20%20Rizek\My%20Documents\Carretera%20Sto.%20Dgo.%20-%20Samana\Precios%20Rincon%20de%20Molinill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pc-storage\Presupuesto%20Costos%20Carreteras\Documents%20and%20Settings\cmontes\Escritorio\CONCURSO\Documents%20and%20Settings\Raul%20N.%20%20Rizek\My%20Documents\Carretera%20Sto.%20Dgo.%20-%20Samana\Precios%20Rincon%20de%20Molinil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EST N. DE OVANDO CENTRAL (MOD. "/>
      <sheetName val="analisis sto dg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ANO DE OBR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  <sheetName val="Trabajos Generales"/>
    </sheetNames>
    <sheetDataSet>
      <sheetData sheetId="0"/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OBRAMANO"/>
      <sheetName val="EQUIPOS"/>
      <sheetName val="qqV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Q525"/>
  <sheetViews>
    <sheetView tabSelected="1" view="pageBreakPreview" zoomScale="96" zoomScaleNormal="75" zoomScaleSheetLayoutView="96" workbookViewId="0">
      <selection activeCell="B15" sqref="B15"/>
    </sheetView>
  </sheetViews>
  <sheetFormatPr baseColWidth="10" defaultColWidth="10.7109375" defaultRowHeight="14.25" x14ac:dyDescent="0.2"/>
  <cols>
    <col min="1" max="1" width="7.42578125" style="195" customWidth="1"/>
    <col min="2" max="2" width="76.7109375" style="20" customWidth="1"/>
    <col min="3" max="3" width="14.42578125" style="195" customWidth="1"/>
    <col min="4" max="4" width="19.85546875" style="196" customWidth="1"/>
    <col min="5" max="5" width="13.5703125" style="88" customWidth="1"/>
    <col min="6" max="6" width="15.85546875" style="196" customWidth="1"/>
    <col min="7" max="7" width="15.42578125" style="196" customWidth="1"/>
    <col min="8" max="8" width="19.42578125" style="19" customWidth="1"/>
    <col min="9" max="16384" width="10.7109375" style="20"/>
  </cols>
  <sheetData>
    <row r="1" spans="1:199" s="8" customFormat="1" ht="10.5" customHeight="1" x14ac:dyDescent="0.2">
      <c r="A1" s="1"/>
      <c r="B1" s="1"/>
      <c r="C1" s="2"/>
      <c r="D1" s="3"/>
      <c r="E1" s="4"/>
      <c r="F1" s="5"/>
      <c r="G1" s="6"/>
      <c r="H1" s="7"/>
    </row>
    <row r="2" spans="1:199" s="8" customFormat="1" ht="21" customHeight="1" x14ac:dyDescent="0.25">
      <c r="A2" s="202" t="s">
        <v>0</v>
      </c>
      <c r="B2" s="202"/>
      <c r="C2" s="202"/>
      <c r="D2" s="202"/>
      <c r="E2" s="202"/>
      <c r="F2" s="202"/>
      <c r="G2" s="202"/>
      <c r="H2" s="7"/>
    </row>
    <row r="3" spans="1:199" s="8" customFormat="1" ht="21" customHeight="1" x14ac:dyDescent="0.25">
      <c r="A3" s="202" t="s">
        <v>1</v>
      </c>
      <c r="B3" s="202"/>
      <c r="C3" s="202"/>
      <c r="D3" s="202"/>
      <c r="E3" s="202"/>
      <c r="F3" s="202"/>
      <c r="G3" s="202"/>
      <c r="H3" s="7"/>
    </row>
    <row r="4" spans="1:199" s="8" customFormat="1" ht="24" customHeight="1" x14ac:dyDescent="0.25">
      <c r="A4" s="202" t="s">
        <v>2</v>
      </c>
      <c r="B4" s="202"/>
      <c r="C4" s="202"/>
      <c r="D4" s="202"/>
      <c r="E4" s="202"/>
      <c r="F4" s="202"/>
      <c r="G4" s="202"/>
      <c r="H4" s="7"/>
    </row>
    <row r="5" spans="1:199" s="8" customFormat="1" ht="9" customHeight="1" x14ac:dyDescent="0.2">
      <c r="A5" s="9"/>
      <c r="B5" s="10"/>
      <c r="C5" s="11"/>
      <c r="D5" s="12"/>
      <c r="E5" s="13"/>
      <c r="F5" s="14"/>
      <c r="G5" s="14"/>
      <c r="H5" s="7"/>
    </row>
    <row r="6" spans="1:199" ht="8.25" customHeight="1" thickBot="1" x14ac:dyDescent="0.25">
      <c r="A6" s="15"/>
      <c r="B6" s="16"/>
      <c r="C6" s="15"/>
      <c r="D6" s="17"/>
      <c r="E6" s="18"/>
      <c r="F6" s="17"/>
      <c r="G6" s="17"/>
    </row>
    <row r="7" spans="1:199" ht="31.9" customHeight="1" thickBot="1" x14ac:dyDescent="0.25">
      <c r="A7" s="203" t="s">
        <v>234</v>
      </c>
      <c r="B7" s="204"/>
      <c r="C7" s="204"/>
      <c r="D7" s="204"/>
      <c r="E7" s="204"/>
      <c r="F7" s="204"/>
      <c r="G7" s="205"/>
    </row>
    <row r="8" spans="1:199" ht="31.9" customHeight="1" thickBot="1" x14ac:dyDescent="0.25">
      <c r="A8" s="21"/>
      <c r="B8" s="21"/>
      <c r="C8" s="21"/>
      <c r="D8" s="21"/>
      <c r="E8" s="22"/>
      <c r="F8" s="21"/>
      <c r="G8" s="21"/>
    </row>
    <row r="9" spans="1:199" s="8" customFormat="1" ht="23.25" customHeight="1" thickBot="1" x14ac:dyDescent="0.25">
      <c r="A9" s="23" t="s">
        <v>3</v>
      </c>
      <c r="B9" s="24" t="s">
        <v>4</v>
      </c>
      <c r="C9" s="24" t="s">
        <v>5</v>
      </c>
      <c r="D9" s="24" t="s">
        <v>6</v>
      </c>
      <c r="E9" s="25" t="s">
        <v>7</v>
      </c>
      <c r="F9" s="24" t="s">
        <v>8</v>
      </c>
      <c r="G9" s="26" t="s">
        <v>9</v>
      </c>
      <c r="H9" s="7"/>
    </row>
    <row r="10" spans="1:199" s="8" customFormat="1" ht="13.15" customHeight="1" x14ac:dyDescent="0.2">
      <c r="A10" s="27"/>
      <c r="B10" s="27"/>
      <c r="C10" s="28"/>
      <c r="D10" s="29"/>
      <c r="E10" s="30"/>
      <c r="F10" s="28"/>
      <c r="G10" s="28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</row>
    <row r="11" spans="1:199" s="8" customFormat="1" ht="23.25" customHeight="1" x14ac:dyDescent="0.2">
      <c r="A11" s="33" t="s">
        <v>10</v>
      </c>
      <c r="B11" s="34" t="s">
        <v>11</v>
      </c>
      <c r="C11" s="35"/>
      <c r="D11" s="36"/>
      <c r="E11" s="37"/>
      <c r="F11" s="38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</row>
    <row r="12" spans="1:199" s="49" customFormat="1" ht="21" customHeight="1" x14ac:dyDescent="0.2">
      <c r="A12" s="41">
        <v>1.01</v>
      </c>
      <c r="B12" s="42" t="s">
        <v>12</v>
      </c>
      <c r="C12" s="43" t="s">
        <v>13</v>
      </c>
      <c r="D12" s="44">
        <v>1</v>
      </c>
      <c r="E12" s="45"/>
      <c r="F12" s="46"/>
      <c r="G12" s="47"/>
      <c r="H12" s="48">
        <f>+D12*E12</f>
        <v>0</v>
      </c>
    </row>
    <row r="13" spans="1:199" s="8" customFormat="1" ht="21" customHeight="1" x14ac:dyDescent="0.2">
      <c r="A13" s="41">
        <f>+A12+0.01</f>
        <v>1.02</v>
      </c>
      <c r="B13" s="42" t="s">
        <v>14</v>
      </c>
      <c r="C13" s="43" t="s">
        <v>13</v>
      </c>
      <c r="D13" s="44">
        <v>1</v>
      </c>
      <c r="E13" s="45"/>
      <c r="F13" s="46"/>
      <c r="G13" s="47"/>
      <c r="H13" s="48">
        <f t="shared" ref="H13:H79" si="0">+D13*E13</f>
        <v>0</v>
      </c>
    </row>
    <row r="14" spans="1:199" s="8" customFormat="1" ht="21" customHeight="1" x14ac:dyDescent="0.2">
      <c r="A14" s="41">
        <f>+A13+0.01</f>
        <v>1.03</v>
      </c>
      <c r="B14" s="42" t="s">
        <v>15</v>
      </c>
      <c r="C14" s="43" t="s">
        <v>13</v>
      </c>
      <c r="D14" s="44">
        <v>1</v>
      </c>
      <c r="E14" s="45"/>
      <c r="F14" s="46"/>
      <c r="G14" s="47"/>
      <c r="H14" s="48">
        <f t="shared" si="0"/>
        <v>0</v>
      </c>
    </row>
    <row r="15" spans="1:199" s="8" customFormat="1" ht="21" customHeight="1" thickBot="1" x14ac:dyDescent="0.25">
      <c r="A15" s="41">
        <f>+A14+0.01</f>
        <v>1.04</v>
      </c>
      <c r="B15" s="42" t="s">
        <v>16</v>
      </c>
      <c r="C15" s="43" t="s">
        <v>13</v>
      </c>
      <c r="D15" s="44">
        <v>1</v>
      </c>
      <c r="E15" s="45"/>
      <c r="F15" s="46"/>
      <c r="G15" s="50">
        <f>SUM(F12:F15)</f>
        <v>0</v>
      </c>
      <c r="H15" s="48">
        <f t="shared" si="0"/>
        <v>0</v>
      </c>
    </row>
    <row r="16" spans="1:199" s="8" customFormat="1" ht="21" customHeight="1" thickBot="1" x14ac:dyDescent="0.3">
      <c r="A16" s="51"/>
      <c r="B16" s="52"/>
      <c r="C16" s="206" t="s">
        <v>17</v>
      </c>
      <c r="D16" s="207"/>
      <c r="E16" s="207"/>
      <c r="F16" s="53"/>
      <c r="G16" s="54">
        <f>G15</f>
        <v>0</v>
      </c>
      <c r="H16" s="48">
        <f t="shared" si="0"/>
        <v>0</v>
      </c>
    </row>
    <row r="17" spans="1:199" s="8" customFormat="1" ht="12.75" customHeight="1" x14ac:dyDescent="0.2">
      <c r="A17" s="41"/>
      <c r="B17" s="42"/>
      <c r="C17" s="35"/>
      <c r="D17" s="36"/>
      <c r="E17" s="45"/>
      <c r="F17" s="55"/>
      <c r="G17" s="56"/>
      <c r="H17" s="48">
        <f t="shared" si="0"/>
        <v>0</v>
      </c>
    </row>
    <row r="18" spans="1:199" s="8" customFormat="1" ht="19.149999999999999" customHeight="1" x14ac:dyDescent="0.2">
      <c r="A18" s="27"/>
      <c r="B18" s="57" t="s">
        <v>18</v>
      </c>
      <c r="C18" s="58"/>
      <c r="D18" s="59"/>
      <c r="E18" s="60"/>
      <c r="F18" s="28"/>
      <c r="G18" s="28"/>
      <c r="H18" s="48">
        <f t="shared" si="0"/>
        <v>0</v>
      </c>
    </row>
    <row r="19" spans="1:199" s="8" customFormat="1" ht="19.149999999999999" customHeight="1" x14ac:dyDescent="0.2">
      <c r="A19" s="27"/>
      <c r="B19" s="61" t="s">
        <v>19</v>
      </c>
      <c r="C19" s="58"/>
      <c r="D19" s="59"/>
      <c r="E19" s="60"/>
      <c r="F19" s="28"/>
      <c r="G19" s="28"/>
      <c r="H19" s="48">
        <f t="shared" si="0"/>
        <v>0</v>
      </c>
    </row>
    <row r="20" spans="1:199" s="8" customFormat="1" ht="19.149999999999999" customHeight="1" x14ac:dyDescent="0.2">
      <c r="A20" s="27"/>
      <c r="B20" s="61"/>
      <c r="C20" s="58"/>
      <c r="D20" s="59"/>
      <c r="E20" s="60"/>
      <c r="F20" s="28"/>
      <c r="G20" s="28"/>
      <c r="H20" s="48">
        <f t="shared" si="0"/>
        <v>0</v>
      </c>
    </row>
    <row r="21" spans="1:199" s="8" customFormat="1" ht="21" customHeight="1" x14ac:dyDescent="0.2">
      <c r="A21" s="33" t="s">
        <v>20</v>
      </c>
      <c r="B21" s="34" t="s">
        <v>21</v>
      </c>
      <c r="C21" s="35" t="s">
        <v>22</v>
      </c>
      <c r="D21" s="36"/>
      <c r="E21" s="45"/>
      <c r="F21" s="62"/>
      <c r="G21" s="63"/>
      <c r="H21" s="48">
        <f t="shared" si="0"/>
        <v>0</v>
      </c>
    </row>
    <row r="22" spans="1:199" s="8" customFormat="1" ht="21" customHeight="1" x14ac:dyDescent="0.2">
      <c r="A22" s="41">
        <v>2.0099999999999998</v>
      </c>
      <c r="B22" s="42" t="s">
        <v>23</v>
      </c>
      <c r="C22" s="43" t="s">
        <v>24</v>
      </c>
      <c r="D22" s="44">
        <v>2397</v>
      </c>
      <c r="E22" s="45"/>
      <c r="F22" s="64"/>
      <c r="G22" s="63"/>
      <c r="H22" s="48">
        <f t="shared" si="0"/>
        <v>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</row>
    <row r="23" spans="1:199" s="8" customFormat="1" ht="21" customHeight="1" x14ac:dyDescent="0.2">
      <c r="A23" s="65">
        <f>A22+0.01</f>
        <v>2.0199999999999996</v>
      </c>
      <c r="B23" s="66" t="s">
        <v>25</v>
      </c>
      <c r="C23" s="43" t="s">
        <v>24</v>
      </c>
      <c r="D23" s="44">
        <v>700</v>
      </c>
      <c r="E23" s="45"/>
      <c r="F23" s="64"/>
      <c r="G23" s="63"/>
      <c r="H23" s="48">
        <f t="shared" si="0"/>
        <v>0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</row>
    <row r="24" spans="1:199" s="8" customFormat="1" ht="21" customHeight="1" x14ac:dyDescent="0.2">
      <c r="A24" s="65">
        <f>A23+0.01</f>
        <v>2.0299999999999994</v>
      </c>
      <c r="B24" s="66" t="s">
        <v>26</v>
      </c>
      <c r="C24" s="43" t="s">
        <v>27</v>
      </c>
      <c r="D24" s="44">
        <v>524.16</v>
      </c>
      <c r="E24" s="45"/>
      <c r="F24" s="64"/>
      <c r="G24" s="63"/>
      <c r="H24" s="48">
        <f t="shared" si="0"/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</row>
    <row r="25" spans="1:199" s="8" customFormat="1" ht="21" customHeight="1" x14ac:dyDescent="0.2">
      <c r="A25" s="65">
        <f>A24+0.01</f>
        <v>2.0399999999999991</v>
      </c>
      <c r="B25" s="66" t="s">
        <v>28</v>
      </c>
      <c r="C25" s="43" t="s">
        <v>29</v>
      </c>
      <c r="D25" s="44">
        <v>3344.69</v>
      </c>
      <c r="E25" s="45"/>
      <c r="F25" s="64"/>
      <c r="G25" s="63"/>
      <c r="H25" s="48">
        <f t="shared" si="0"/>
        <v>0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</row>
    <row r="26" spans="1:199" s="8" customFormat="1" ht="10.5" customHeight="1" x14ac:dyDescent="0.2">
      <c r="A26" s="41"/>
      <c r="B26" s="42"/>
      <c r="C26" s="41"/>
      <c r="D26" s="36"/>
      <c r="E26" s="67"/>
      <c r="F26" s="64"/>
      <c r="G26" s="63"/>
      <c r="H26" s="48">
        <f t="shared" si="0"/>
        <v>0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</row>
    <row r="27" spans="1:199" s="8" customFormat="1" ht="23.25" customHeight="1" x14ac:dyDescent="0.2">
      <c r="A27" s="33" t="s">
        <v>30</v>
      </c>
      <c r="B27" s="34" t="s">
        <v>31</v>
      </c>
      <c r="C27" s="41" t="s">
        <v>22</v>
      </c>
      <c r="D27" s="36"/>
      <c r="E27" s="45"/>
      <c r="F27" s="64"/>
      <c r="G27" s="63"/>
      <c r="H27" s="48">
        <f t="shared" si="0"/>
        <v>0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</row>
    <row r="28" spans="1:199" s="8" customFormat="1" ht="23.25" customHeight="1" x14ac:dyDescent="0.2">
      <c r="A28" s="65">
        <v>3.01</v>
      </c>
      <c r="B28" s="66" t="s">
        <v>32</v>
      </c>
      <c r="C28" s="43" t="s">
        <v>33</v>
      </c>
      <c r="D28" s="44">
        <v>2038.85</v>
      </c>
      <c r="E28" s="45"/>
      <c r="F28" s="64"/>
      <c r="G28" s="63"/>
      <c r="H28" s="48">
        <f t="shared" si="0"/>
        <v>0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</row>
    <row r="29" spans="1:199" s="8" customFormat="1" ht="9.75" customHeight="1" x14ac:dyDescent="0.2">
      <c r="A29" s="41"/>
      <c r="B29" s="42"/>
      <c r="C29" s="41"/>
      <c r="D29" s="36"/>
      <c r="E29" s="67"/>
      <c r="F29" s="64"/>
      <c r="G29" s="63"/>
      <c r="H29" s="48">
        <f t="shared" si="0"/>
        <v>0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</row>
    <row r="30" spans="1:199" s="8" customFormat="1" ht="23.25" customHeight="1" x14ac:dyDescent="0.2">
      <c r="A30" s="33" t="s">
        <v>34</v>
      </c>
      <c r="B30" s="34" t="s">
        <v>35</v>
      </c>
      <c r="C30" s="41" t="s">
        <v>22</v>
      </c>
      <c r="D30" s="36"/>
      <c r="E30" s="45"/>
      <c r="F30" s="64"/>
      <c r="G30" s="63"/>
      <c r="H30" s="48">
        <f t="shared" si="0"/>
        <v>0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</row>
    <row r="31" spans="1:199" s="8" customFormat="1" ht="23.25" customHeight="1" x14ac:dyDescent="0.2">
      <c r="A31" s="41">
        <v>4.01</v>
      </c>
      <c r="B31" s="66" t="s">
        <v>36</v>
      </c>
      <c r="C31" s="35" t="s">
        <v>37</v>
      </c>
      <c r="D31" s="44">
        <v>43.68</v>
      </c>
      <c r="E31" s="45"/>
      <c r="F31" s="64"/>
      <c r="G31" s="63"/>
      <c r="H31" s="48">
        <f t="shared" si="0"/>
        <v>0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</row>
    <row r="32" spans="1:199" s="8" customFormat="1" ht="9.75" customHeight="1" x14ac:dyDescent="0.2">
      <c r="A32" s="41"/>
      <c r="B32" s="42"/>
      <c r="C32" s="35"/>
      <c r="D32" s="36"/>
      <c r="E32" s="45"/>
      <c r="F32" s="64"/>
      <c r="G32" s="60"/>
      <c r="H32" s="48">
        <f t="shared" si="0"/>
        <v>0</v>
      </c>
    </row>
    <row r="33" spans="1:199" s="8" customFormat="1" ht="23.25" customHeight="1" x14ac:dyDescent="0.2">
      <c r="A33" s="33" t="s">
        <v>38</v>
      </c>
      <c r="B33" s="34" t="s">
        <v>35</v>
      </c>
      <c r="C33" s="41" t="s">
        <v>22</v>
      </c>
      <c r="D33" s="36"/>
      <c r="E33" s="45"/>
      <c r="F33" s="64"/>
      <c r="G33" s="63"/>
      <c r="H33" s="48">
        <f t="shared" si="0"/>
        <v>0</v>
      </c>
    </row>
    <row r="34" spans="1:199" s="8" customFormat="1" ht="15" customHeight="1" x14ac:dyDescent="0.2">
      <c r="A34" s="41">
        <v>5.01</v>
      </c>
      <c r="B34" s="66" t="s">
        <v>25</v>
      </c>
      <c r="C34" s="43" t="s">
        <v>24</v>
      </c>
      <c r="D34" s="36">
        <v>1435</v>
      </c>
      <c r="E34" s="45"/>
      <c r="F34" s="64"/>
      <c r="G34" s="63"/>
      <c r="H34" s="48">
        <f t="shared" si="0"/>
        <v>0</v>
      </c>
    </row>
    <row r="35" spans="1:199" s="8" customFormat="1" ht="9.75" customHeight="1" x14ac:dyDescent="0.2">
      <c r="A35" s="41"/>
      <c r="B35" s="42"/>
      <c r="C35" s="35"/>
      <c r="D35" s="36"/>
      <c r="E35" s="68"/>
      <c r="F35" s="64"/>
      <c r="G35" s="60"/>
      <c r="H35" s="48">
        <f t="shared" si="0"/>
        <v>0</v>
      </c>
    </row>
    <row r="36" spans="1:199" s="8" customFormat="1" ht="23.25" customHeight="1" x14ac:dyDescent="0.2">
      <c r="A36" s="33" t="s">
        <v>39</v>
      </c>
      <c r="B36" s="34" t="s">
        <v>40</v>
      </c>
      <c r="C36" s="35" t="s">
        <v>22</v>
      </c>
      <c r="D36" s="36"/>
      <c r="E36" s="68"/>
      <c r="F36" s="62"/>
      <c r="G36" s="63"/>
      <c r="H36" s="48">
        <f t="shared" si="0"/>
        <v>0</v>
      </c>
    </row>
    <row r="37" spans="1:199" s="8" customFormat="1" ht="21" customHeight="1" x14ac:dyDescent="0.2">
      <c r="A37" s="41">
        <v>6.01</v>
      </c>
      <c r="B37" s="66" t="s">
        <v>41</v>
      </c>
      <c r="C37" s="41" t="s">
        <v>37</v>
      </c>
      <c r="D37" s="44">
        <v>524.16</v>
      </c>
      <c r="E37" s="68"/>
      <c r="F37" s="64"/>
      <c r="G37" s="63"/>
      <c r="H37" s="48">
        <f t="shared" si="0"/>
        <v>0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</row>
    <row r="38" spans="1:199" s="8" customFormat="1" ht="21" customHeight="1" x14ac:dyDescent="0.2">
      <c r="A38" s="41">
        <f>A37+0.01</f>
        <v>6.02</v>
      </c>
      <c r="B38" s="66" t="s">
        <v>42</v>
      </c>
      <c r="C38" s="41" t="s">
        <v>37</v>
      </c>
      <c r="D38" s="44">
        <v>681.6</v>
      </c>
      <c r="E38" s="68"/>
      <c r="F38" s="64"/>
      <c r="G38" s="63"/>
      <c r="H38" s="48">
        <f t="shared" si="0"/>
        <v>0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</row>
    <row r="39" spans="1:199" s="8" customFormat="1" ht="21" customHeight="1" x14ac:dyDescent="0.2">
      <c r="A39" s="41">
        <f t="shared" ref="A39:A45" si="1">A38+0.01</f>
        <v>6.0299999999999994</v>
      </c>
      <c r="B39" s="66" t="s">
        <v>43</v>
      </c>
      <c r="C39" s="41" t="s">
        <v>37</v>
      </c>
      <c r="D39" s="44">
        <v>300</v>
      </c>
      <c r="E39" s="68"/>
      <c r="F39" s="69"/>
      <c r="G39" s="63"/>
      <c r="H39" s="48">
        <f t="shared" si="0"/>
        <v>0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</row>
    <row r="40" spans="1:199" s="8" customFormat="1" ht="21" customHeight="1" x14ac:dyDescent="0.2">
      <c r="A40" s="41">
        <f t="shared" si="1"/>
        <v>6.0399999999999991</v>
      </c>
      <c r="B40" s="66" t="s">
        <v>44</v>
      </c>
      <c r="C40" s="41" t="s">
        <v>37</v>
      </c>
      <c r="D40" s="44">
        <v>208.8</v>
      </c>
      <c r="E40" s="68"/>
      <c r="F40" s="69"/>
      <c r="G40" s="70"/>
      <c r="H40" s="48">
        <f t="shared" si="0"/>
        <v>0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</row>
    <row r="41" spans="1:199" s="8" customFormat="1" ht="21" customHeight="1" x14ac:dyDescent="0.2">
      <c r="A41" s="41">
        <f t="shared" si="1"/>
        <v>6.0499999999999989</v>
      </c>
      <c r="B41" s="66" t="s">
        <v>45</v>
      </c>
      <c r="C41" s="41" t="s">
        <v>37</v>
      </c>
      <c r="D41" s="44">
        <v>10.68</v>
      </c>
      <c r="E41" s="68"/>
      <c r="F41" s="64"/>
      <c r="G41" s="60"/>
      <c r="H41" s="48">
        <f t="shared" si="0"/>
        <v>0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</row>
    <row r="42" spans="1:199" s="8" customFormat="1" ht="21" customHeight="1" x14ac:dyDescent="0.2">
      <c r="A42" s="41">
        <f t="shared" si="1"/>
        <v>6.0599999999999987</v>
      </c>
      <c r="B42" s="66" t="s">
        <v>46</v>
      </c>
      <c r="C42" s="41" t="s">
        <v>37</v>
      </c>
      <c r="D42" s="44">
        <v>231.23</v>
      </c>
      <c r="E42" s="68"/>
      <c r="F42" s="64"/>
      <c r="G42" s="60"/>
      <c r="H42" s="48">
        <f t="shared" si="0"/>
        <v>0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</row>
    <row r="43" spans="1:199" s="8" customFormat="1" ht="21" customHeight="1" x14ac:dyDescent="0.2">
      <c r="A43" s="41">
        <f t="shared" si="1"/>
        <v>6.0699999999999985</v>
      </c>
      <c r="B43" s="66" t="s">
        <v>47</v>
      </c>
      <c r="C43" s="41" t="s">
        <v>37</v>
      </c>
      <c r="D43" s="44">
        <v>18.16</v>
      </c>
      <c r="E43" s="68"/>
      <c r="F43" s="64"/>
      <c r="G43" s="60"/>
      <c r="H43" s="48">
        <f t="shared" si="0"/>
        <v>0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</row>
    <row r="44" spans="1:199" s="8" customFormat="1" ht="21" customHeight="1" x14ac:dyDescent="0.2">
      <c r="A44" s="41">
        <f t="shared" si="1"/>
        <v>6.0799999999999983</v>
      </c>
      <c r="B44" s="66" t="s">
        <v>48</v>
      </c>
      <c r="C44" s="41" t="s">
        <v>37</v>
      </c>
      <c r="D44" s="44">
        <v>10.69</v>
      </c>
      <c r="E44" s="68"/>
      <c r="F44" s="64"/>
      <c r="G44" s="63"/>
      <c r="H44" s="48">
        <f t="shared" si="0"/>
        <v>0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</row>
    <row r="45" spans="1:199" s="8" customFormat="1" ht="21" customHeight="1" x14ac:dyDescent="0.2">
      <c r="A45" s="41">
        <f t="shared" si="1"/>
        <v>6.0899999999999981</v>
      </c>
      <c r="B45" s="66" t="s">
        <v>49</v>
      </c>
      <c r="C45" s="41" t="s">
        <v>37</v>
      </c>
      <c r="D45" s="44">
        <v>42.8</v>
      </c>
      <c r="E45" s="68"/>
      <c r="F45" s="64"/>
      <c r="G45" s="63"/>
      <c r="H45" s="48">
        <f t="shared" si="0"/>
        <v>0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</row>
    <row r="46" spans="1:199" s="8" customFormat="1" ht="12.75" customHeight="1" x14ac:dyDescent="0.2">
      <c r="A46" s="41"/>
      <c r="B46" s="66"/>
      <c r="C46" s="41"/>
      <c r="D46" s="44"/>
      <c r="E46" s="68"/>
      <c r="F46" s="69"/>
      <c r="G46" s="70"/>
      <c r="H46" s="48">
        <f t="shared" si="0"/>
        <v>0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</row>
    <row r="47" spans="1:199" s="8" customFormat="1" ht="21" customHeight="1" x14ac:dyDescent="0.2">
      <c r="A47" s="33" t="s">
        <v>50</v>
      </c>
      <c r="B47" s="34" t="s">
        <v>51</v>
      </c>
      <c r="C47" s="35" t="s">
        <v>22</v>
      </c>
      <c r="D47" s="36"/>
      <c r="E47" s="68"/>
      <c r="F47" s="62"/>
      <c r="G47" s="63"/>
      <c r="H47" s="48">
        <f t="shared" si="0"/>
        <v>0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</row>
    <row r="48" spans="1:199" s="8" customFormat="1" ht="23.25" customHeight="1" x14ac:dyDescent="0.2">
      <c r="A48" s="41">
        <v>7.01</v>
      </c>
      <c r="B48" s="66" t="s">
        <v>52</v>
      </c>
      <c r="C48" s="43" t="s">
        <v>53</v>
      </c>
      <c r="D48" s="44">
        <v>400999.2</v>
      </c>
      <c r="E48" s="68"/>
      <c r="F48" s="64"/>
      <c r="G48" s="63"/>
      <c r="H48" s="48">
        <f t="shared" si="0"/>
        <v>0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</row>
    <row r="49" spans="1:199" s="8" customFormat="1" ht="23.25" customHeight="1" x14ac:dyDescent="0.2">
      <c r="A49" s="41">
        <f t="shared" ref="A49:A55" si="2">A48+0.01</f>
        <v>7.02</v>
      </c>
      <c r="B49" s="66" t="s">
        <v>54</v>
      </c>
      <c r="C49" s="43" t="s">
        <v>53</v>
      </c>
      <c r="D49" s="44">
        <v>14612.4</v>
      </c>
      <c r="E49" s="68"/>
      <c r="F49" s="64"/>
      <c r="G49" s="63"/>
      <c r="H49" s="48">
        <f t="shared" si="0"/>
        <v>0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</row>
    <row r="50" spans="1:199" s="8" customFormat="1" ht="23.25" customHeight="1" x14ac:dyDescent="0.2">
      <c r="A50" s="41">
        <f t="shared" si="2"/>
        <v>7.0299999999999994</v>
      </c>
      <c r="B50" s="66" t="s">
        <v>55</v>
      </c>
      <c r="C50" s="43" t="s">
        <v>56</v>
      </c>
      <c r="D50" s="44">
        <v>480</v>
      </c>
      <c r="E50" s="68"/>
      <c r="F50" s="64"/>
      <c r="G50" s="63"/>
      <c r="H50" s="48">
        <f t="shared" si="0"/>
        <v>0</v>
      </c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</row>
    <row r="51" spans="1:199" s="8" customFormat="1" ht="23.25" customHeight="1" x14ac:dyDescent="0.2">
      <c r="A51" s="41">
        <f t="shared" si="2"/>
        <v>7.0399999999999991</v>
      </c>
      <c r="B51" s="66" t="s">
        <v>57</v>
      </c>
      <c r="C51" s="43" t="s">
        <v>58</v>
      </c>
      <c r="D51" s="44">
        <v>1500</v>
      </c>
      <c r="E51" s="68"/>
      <c r="F51" s="64"/>
      <c r="G51" s="63"/>
      <c r="H51" s="48">
        <f t="shared" si="0"/>
        <v>0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</row>
    <row r="52" spans="1:199" s="8" customFormat="1" ht="27" customHeight="1" x14ac:dyDescent="0.2">
      <c r="A52" s="41">
        <f t="shared" si="2"/>
        <v>7.0499999999999989</v>
      </c>
      <c r="B52" s="66" t="s">
        <v>59</v>
      </c>
      <c r="C52" s="43" t="s">
        <v>53</v>
      </c>
      <c r="D52" s="44">
        <v>977.71</v>
      </c>
      <c r="E52" s="68"/>
      <c r="F52" s="64"/>
      <c r="G52" s="60"/>
      <c r="H52" s="48">
        <f t="shared" si="0"/>
        <v>0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</row>
    <row r="53" spans="1:199" ht="27" customHeight="1" x14ac:dyDescent="0.2">
      <c r="A53" s="41">
        <f t="shared" si="2"/>
        <v>7.0599999999999987</v>
      </c>
      <c r="B53" s="66" t="s">
        <v>60</v>
      </c>
      <c r="C53" s="43" t="s">
        <v>58</v>
      </c>
      <c r="D53" s="44">
        <f>27*13</f>
        <v>351</v>
      </c>
      <c r="E53" s="68"/>
      <c r="F53" s="64"/>
      <c r="G53" s="18"/>
      <c r="H53" s="48">
        <f t="shared" si="0"/>
        <v>0</v>
      </c>
    </row>
    <row r="54" spans="1:199" ht="27" customHeight="1" x14ac:dyDescent="0.2">
      <c r="A54" s="41">
        <f t="shared" si="2"/>
        <v>7.0699999999999985</v>
      </c>
      <c r="B54" s="66" t="s">
        <v>61</v>
      </c>
      <c r="C54" s="43" t="s">
        <v>58</v>
      </c>
      <c r="D54" s="44">
        <v>32</v>
      </c>
      <c r="E54" s="68"/>
      <c r="F54" s="64"/>
      <c r="G54" s="18"/>
      <c r="H54" s="48">
        <f t="shared" si="0"/>
        <v>0</v>
      </c>
    </row>
    <row r="55" spans="1:199" ht="21" customHeight="1" x14ac:dyDescent="0.2">
      <c r="A55" s="41">
        <f t="shared" si="2"/>
        <v>7.0799999999999983</v>
      </c>
      <c r="B55" s="66" t="s">
        <v>62</v>
      </c>
      <c r="C55" s="43" t="s">
        <v>63</v>
      </c>
      <c r="D55" s="44">
        <f>90.8*2</f>
        <v>181.6</v>
      </c>
      <c r="E55" s="68"/>
      <c r="F55" s="64"/>
      <c r="G55" s="63"/>
      <c r="H55" s="48">
        <f t="shared" si="0"/>
        <v>0</v>
      </c>
    </row>
    <row r="56" spans="1:199" ht="10.5" customHeight="1" x14ac:dyDescent="0.2">
      <c r="A56" s="15"/>
      <c r="B56" s="16"/>
      <c r="C56" s="16"/>
      <c r="D56" s="71"/>
      <c r="E56" s="18"/>
      <c r="F56" s="18"/>
      <c r="G56" s="18"/>
      <c r="H56" s="48">
        <f t="shared" si="0"/>
        <v>0</v>
      </c>
    </row>
    <row r="57" spans="1:199" ht="27" customHeight="1" x14ac:dyDescent="0.2">
      <c r="A57" s="33" t="s">
        <v>64</v>
      </c>
      <c r="B57" s="34" t="s">
        <v>65</v>
      </c>
      <c r="C57" s="35" t="s">
        <v>22</v>
      </c>
      <c r="D57" s="36"/>
      <c r="E57" s="68"/>
      <c r="F57" s="62"/>
      <c r="G57" s="63"/>
      <c r="H57" s="48">
        <f t="shared" si="0"/>
        <v>0</v>
      </c>
    </row>
    <row r="58" spans="1:199" ht="21.75" customHeight="1" x14ac:dyDescent="0.2">
      <c r="A58" s="41">
        <v>8.01</v>
      </c>
      <c r="B58" s="66" t="s">
        <v>66</v>
      </c>
      <c r="C58" s="43" t="s">
        <v>58</v>
      </c>
      <c r="D58" s="44">
        <v>8</v>
      </c>
      <c r="E58" s="68"/>
      <c r="F58" s="64"/>
      <c r="G58" s="60"/>
      <c r="H58" s="48">
        <f t="shared" si="0"/>
        <v>0</v>
      </c>
    </row>
    <row r="59" spans="1:199" ht="21.75" customHeight="1" x14ac:dyDescent="0.2">
      <c r="A59" s="41">
        <f>A58+0.01</f>
        <v>8.02</v>
      </c>
      <c r="B59" s="66" t="s">
        <v>67</v>
      </c>
      <c r="C59" s="43" t="s">
        <v>68</v>
      </c>
      <c r="D59" s="44">
        <v>21.4</v>
      </c>
      <c r="E59" s="68"/>
      <c r="F59" s="64"/>
      <c r="G59" s="60"/>
      <c r="H59" s="48">
        <f t="shared" si="0"/>
        <v>0</v>
      </c>
    </row>
    <row r="60" spans="1:199" ht="21.75" customHeight="1" x14ac:dyDescent="0.25">
      <c r="A60" s="41">
        <f>A59+0.01</f>
        <v>8.0299999999999994</v>
      </c>
      <c r="B60" s="66" t="s">
        <v>69</v>
      </c>
      <c r="C60" s="43" t="s">
        <v>68</v>
      </c>
      <c r="D60" s="72">
        <f>10.4*2</f>
        <v>20.8</v>
      </c>
      <c r="E60" s="68"/>
      <c r="F60" s="64"/>
      <c r="G60" s="73"/>
      <c r="H60" s="48">
        <f t="shared" si="0"/>
        <v>0</v>
      </c>
    </row>
    <row r="61" spans="1:199" ht="10.5" customHeight="1" x14ac:dyDescent="0.2">
      <c r="A61" s="15"/>
      <c r="B61" s="16"/>
      <c r="C61" s="16"/>
      <c r="D61" s="16"/>
      <c r="E61" s="18"/>
      <c r="F61" s="18"/>
      <c r="G61" s="18"/>
      <c r="H61" s="48">
        <f t="shared" si="0"/>
        <v>0</v>
      </c>
    </row>
    <row r="62" spans="1:199" ht="21.75" customHeight="1" x14ac:dyDescent="0.2">
      <c r="A62" s="33" t="s">
        <v>70</v>
      </c>
      <c r="B62" s="34" t="s">
        <v>71</v>
      </c>
      <c r="C62" s="35" t="s">
        <v>22</v>
      </c>
      <c r="D62" s="36"/>
      <c r="E62" s="68"/>
      <c r="F62" s="62"/>
      <c r="G62" s="63"/>
      <c r="H62" s="48">
        <f t="shared" si="0"/>
        <v>0</v>
      </c>
    </row>
    <row r="63" spans="1:199" ht="21.75" customHeight="1" x14ac:dyDescent="0.2">
      <c r="A63" s="41">
        <v>9.01</v>
      </c>
      <c r="B63" s="66" t="s">
        <v>72</v>
      </c>
      <c r="C63" s="43" t="s">
        <v>56</v>
      </c>
      <c r="D63" s="18">
        <v>118.4</v>
      </c>
      <c r="E63" s="68"/>
      <c r="F63" s="74"/>
      <c r="G63" s="60"/>
      <c r="H63" s="48">
        <f t="shared" si="0"/>
        <v>0</v>
      </c>
    </row>
    <row r="64" spans="1:199" ht="21.75" customHeight="1" x14ac:dyDescent="0.2">
      <c r="A64" s="41">
        <f>A63+0.01</f>
        <v>9.02</v>
      </c>
      <c r="B64" s="66" t="s">
        <v>73</v>
      </c>
      <c r="C64" s="43" t="s">
        <v>56</v>
      </c>
      <c r="D64" s="18">
        <v>181.6</v>
      </c>
      <c r="E64" s="68"/>
      <c r="F64" s="74"/>
      <c r="G64" s="63"/>
      <c r="H64" s="48">
        <f t="shared" si="0"/>
        <v>0</v>
      </c>
    </row>
    <row r="65" spans="1:199" ht="21.75" customHeight="1" x14ac:dyDescent="0.2">
      <c r="A65" s="41">
        <f>A64+0.01</f>
        <v>9.0299999999999994</v>
      </c>
      <c r="B65" s="66" t="s">
        <v>74</v>
      </c>
      <c r="C65" s="43" t="s">
        <v>75</v>
      </c>
      <c r="D65" s="18">
        <v>181.6</v>
      </c>
      <c r="E65" s="18"/>
      <c r="F65" s="74"/>
      <c r="G65" s="63"/>
      <c r="H65" s="48">
        <f t="shared" si="0"/>
        <v>0</v>
      </c>
    </row>
    <row r="66" spans="1:199" ht="9.75" customHeight="1" x14ac:dyDescent="0.2">
      <c r="A66" s="15"/>
      <c r="B66" s="16"/>
      <c r="C66" s="16"/>
      <c r="D66" s="16"/>
      <c r="E66" s="18"/>
      <c r="F66" s="18"/>
      <c r="G66" s="18"/>
      <c r="H66" s="48">
        <f t="shared" si="0"/>
        <v>0</v>
      </c>
    </row>
    <row r="67" spans="1:199" ht="18.75" customHeight="1" x14ac:dyDescent="0.2">
      <c r="A67" s="33" t="s">
        <v>76</v>
      </c>
      <c r="B67" s="75" t="s">
        <v>77</v>
      </c>
      <c r="C67" s="75"/>
      <c r="D67" s="75"/>
      <c r="E67" s="76"/>
      <c r="F67" s="76"/>
      <c r="G67" s="70"/>
      <c r="H67" s="48">
        <f t="shared" si="0"/>
        <v>0</v>
      </c>
    </row>
    <row r="68" spans="1:199" ht="18.75" customHeight="1" x14ac:dyDescent="0.2">
      <c r="A68" s="41">
        <v>10.01</v>
      </c>
      <c r="B68" s="42" t="s">
        <v>78</v>
      </c>
      <c r="C68" s="77" t="s">
        <v>79</v>
      </c>
      <c r="D68" s="18">
        <v>46</v>
      </c>
      <c r="E68" s="68"/>
      <c r="F68" s="64"/>
      <c r="G68" s="63"/>
      <c r="H68" s="48">
        <f t="shared" si="0"/>
        <v>0</v>
      </c>
    </row>
    <row r="69" spans="1:199" ht="8.25" customHeight="1" x14ac:dyDescent="0.2">
      <c r="A69" s="15"/>
      <c r="B69" s="16"/>
      <c r="C69" s="16"/>
      <c r="D69" s="16"/>
      <c r="E69" s="18"/>
      <c r="F69" s="18"/>
      <c r="G69" s="18"/>
      <c r="H69" s="48">
        <f t="shared" si="0"/>
        <v>0</v>
      </c>
    </row>
    <row r="70" spans="1:199" ht="18.75" customHeight="1" x14ac:dyDescent="0.2">
      <c r="A70" s="33" t="s">
        <v>80</v>
      </c>
      <c r="B70" s="34" t="s">
        <v>81</v>
      </c>
      <c r="C70" s="35" t="s">
        <v>13</v>
      </c>
      <c r="D70" s="36">
        <v>1</v>
      </c>
      <c r="E70" s="68"/>
      <c r="F70" s="74"/>
      <c r="G70" s="63"/>
      <c r="H70" s="48">
        <f t="shared" si="0"/>
        <v>0</v>
      </c>
    </row>
    <row r="71" spans="1:199" s="8" customFormat="1" ht="9.75" customHeight="1" x14ac:dyDescent="0.2">
      <c r="A71" s="78"/>
      <c r="B71" s="79"/>
      <c r="C71" s="80"/>
      <c r="D71" s="81"/>
      <c r="E71" s="82"/>
      <c r="F71" s="82"/>
      <c r="G71" s="83"/>
      <c r="H71" s="48">
        <f t="shared" si="0"/>
        <v>0</v>
      </c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</row>
    <row r="72" spans="1:199" s="8" customFormat="1" ht="15.75" customHeight="1" x14ac:dyDescent="0.2">
      <c r="A72" s="33" t="s">
        <v>82</v>
      </c>
      <c r="B72" s="34" t="s">
        <v>229</v>
      </c>
      <c r="C72" s="35"/>
      <c r="D72" s="36"/>
      <c r="E72" s="68"/>
      <c r="F72" s="74"/>
      <c r="G72" s="63"/>
      <c r="H72" s="48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</row>
    <row r="73" spans="1:199" s="8" customFormat="1" ht="48" customHeight="1" x14ac:dyDescent="0.2">
      <c r="A73" s="41">
        <v>12.01</v>
      </c>
      <c r="B73" s="42" t="s">
        <v>230</v>
      </c>
      <c r="C73" s="77" t="s">
        <v>79</v>
      </c>
      <c r="D73" s="74">
        <v>10</v>
      </c>
      <c r="E73" s="68"/>
      <c r="F73" s="64"/>
      <c r="G73" s="63"/>
      <c r="H73" s="48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</row>
    <row r="74" spans="1:199" s="8" customFormat="1" ht="15.75" customHeight="1" x14ac:dyDescent="0.2">
      <c r="A74" s="78"/>
      <c r="B74" s="79"/>
      <c r="C74" s="80"/>
      <c r="D74" s="81"/>
      <c r="E74" s="82"/>
      <c r="F74" s="82"/>
      <c r="G74" s="83"/>
      <c r="H74" s="48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</row>
    <row r="75" spans="1:199" s="8" customFormat="1" ht="24" customHeight="1" x14ac:dyDescent="0.2">
      <c r="A75" s="33" t="s">
        <v>231</v>
      </c>
      <c r="B75" s="75" t="s">
        <v>83</v>
      </c>
      <c r="C75" s="35" t="s">
        <v>13</v>
      </c>
      <c r="D75" s="36">
        <v>1</v>
      </c>
      <c r="E75" s="68"/>
      <c r="F75" s="74"/>
      <c r="G75" s="63"/>
      <c r="H75" s="48">
        <f t="shared" si="0"/>
        <v>0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</row>
    <row r="76" spans="1:199" s="8" customFormat="1" ht="8.25" customHeight="1" thickBot="1" x14ac:dyDescent="0.25">
      <c r="A76" s="29"/>
      <c r="B76" s="79"/>
      <c r="C76" s="80"/>
      <c r="D76" s="81"/>
      <c r="E76" s="82"/>
      <c r="F76" s="84"/>
      <c r="G76" s="85"/>
      <c r="H76" s="48">
        <f t="shared" si="0"/>
        <v>0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</row>
    <row r="77" spans="1:199" ht="20.25" customHeight="1" thickBot="1" x14ac:dyDescent="0.3">
      <c r="A77" s="86"/>
      <c r="B77" s="87"/>
      <c r="C77" s="208" t="s">
        <v>84</v>
      </c>
      <c r="D77" s="209"/>
      <c r="E77" s="209"/>
      <c r="F77" s="53"/>
      <c r="G77" s="54">
        <f>SUM(G20:G75)</f>
        <v>0</v>
      </c>
      <c r="H77" s="48">
        <f t="shared" si="0"/>
        <v>0</v>
      </c>
    </row>
    <row r="78" spans="1:199" ht="14.25" customHeight="1" x14ac:dyDescent="0.2">
      <c r="A78" s="86"/>
      <c r="B78" s="87"/>
      <c r="C78" s="20"/>
      <c r="D78" s="20"/>
      <c r="F78" s="20"/>
      <c r="G78" s="20"/>
      <c r="H78" s="48">
        <f t="shared" si="0"/>
        <v>0</v>
      </c>
    </row>
    <row r="79" spans="1:199" ht="24" customHeight="1" x14ac:dyDescent="0.2">
      <c r="A79" s="27"/>
      <c r="B79" s="57" t="s">
        <v>85</v>
      </c>
      <c r="C79" s="58"/>
      <c r="D79" s="59"/>
      <c r="E79" s="60"/>
      <c r="F79" s="28"/>
      <c r="G79" s="28"/>
      <c r="H79" s="48">
        <f t="shared" si="0"/>
        <v>0</v>
      </c>
    </row>
    <row r="80" spans="1:199" ht="24" customHeight="1" x14ac:dyDescent="0.2">
      <c r="A80" s="27"/>
      <c r="B80" s="61" t="s">
        <v>86</v>
      </c>
      <c r="C80" s="58"/>
      <c r="D80" s="59"/>
      <c r="E80" s="60"/>
      <c r="F80" s="28"/>
      <c r="G80" s="28"/>
      <c r="H80" s="48">
        <f t="shared" ref="H80:H138" si="3">+D80*E80</f>
        <v>0</v>
      </c>
    </row>
    <row r="81" spans="1:8" ht="8.25" customHeight="1" x14ac:dyDescent="0.25">
      <c r="A81" s="89"/>
      <c r="B81" s="90"/>
      <c r="C81" s="91"/>
      <c r="D81" s="89"/>
      <c r="E81" s="92"/>
      <c r="F81" s="92"/>
      <c r="G81" s="93"/>
      <c r="H81" s="48">
        <f t="shared" si="3"/>
        <v>0</v>
      </c>
    </row>
    <row r="82" spans="1:8" ht="21.75" customHeight="1" x14ac:dyDescent="0.25">
      <c r="A82" s="33" t="s">
        <v>20</v>
      </c>
      <c r="B82" s="75" t="s">
        <v>87</v>
      </c>
      <c r="C82" s="94"/>
      <c r="D82" s="95"/>
      <c r="E82" s="92"/>
      <c r="F82" s="92"/>
      <c r="G82" s="93"/>
      <c r="H82" s="48">
        <f t="shared" si="3"/>
        <v>0</v>
      </c>
    </row>
    <row r="83" spans="1:8" ht="21.75" customHeight="1" x14ac:dyDescent="0.2">
      <c r="A83" s="41" t="s">
        <v>88</v>
      </c>
      <c r="B83" s="66" t="s">
        <v>89</v>
      </c>
      <c r="C83" s="43" t="s">
        <v>90</v>
      </c>
      <c r="D83" s="44">
        <v>0.19</v>
      </c>
      <c r="E83" s="68"/>
      <c r="F83" s="64"/>
      <c r="G83" s="60"/>
      <c r="H83" s="48">
        <f t="shared" si="3"/>
        <v>0</v>
      </c>
    </row>
    <row r="84" spans="1:8" ht="21.75" customHeight="1" x14ac:dyDescent="0.2">
      <c r="A84" s="41" t="s">
        <v>91</v>
      </c>
      <c r="B84" s="66" t="s">
        <v>92</v>
      </c>
      <c r="C84" s="43" t="s">
        <v>90</v>
      </c>
      <c r="D84" s="44">
        <v>0.28000000000000003</v>
      </c>
      <c r="E84" s="68"/>
      <c r="F84" s="64"/>
      <c r="G84" s="60"/>
      <c r="H84" s="48">
        <f t="shared" si="3"/>
        <v>0</v>
      </c>
    </row>
    <row r="85" spans="1:8" ht="21.75" customHeight="1" x14ac:dyDescent="0.2">
      <c r="A85" s="41" t="s">
        <v>93</v>
      </c>
      <c r="B85" s="66" t="s">
        <v>94</v>
      </c>
      <c r="C85" s="43" t="s">
        <v>75</v>
      </c>
      <c r="D85" s="44">
        <v>10</v>
      </c>
      <c r="E85" s="68"/>
      <c r="F85" s="64"/>
      <c r="G85" s="60"/>
      <c r="H85" s="48">
        <f t="shared" si="3"/>
        <v>0</v>
      </c>
    </row>
    <row r="86" spans="1:8" ht="21.75" customHeight="1" x14ac:dyDescent="0.2">
      <c r="A86" s="41" t="s">
        <v>95</v>
      </c>
      <c r="B86" s="66" t="s">
        <v>96</v>
      </c>
      <c r="C86" s="43" t="s">
        <v>97</v>
      </c>
      <c r="D86" s="44">
        <v>4.9000000000000004</v>
      </c>
      <c r="E86" s="68"/>
      <c r="F86" s="64"/>
      <c r="G86" s="60"/>
      <c r="H86" s="48">
        <f t="shared" si="3"/>
        <v>0</v>
      </c>
    </row>
    <row r="87" spans="1:8" ht="21.75" customHeight="1" x14ac:dyDescent="0.2">
      <c r="A87" s="41" t="s">
        <v>98</v>
      </c>
      <c r="B87" s="66" t="s">
        <v>99</v>
      </c>
      <c r="C87" s="43" t="s">
        <v>100</v>
      </c>
      <c r="D87" s="44">
        <v>190</v>
      </c>
      <c r="E87" s="68"/>
      <c r="F87" s="64"/>
      <c r="G87" s="60"/>
      <c r="H87" s="48">
        <f t="shared" si="3"/>
        <v>0</v>
      </c>
    </row>
    <row r="88" spans="1:8" ht="21.75" customHeight="1" x14ac:dyDescent="0.2">
      <c r="A88" s="41" t="s">
        <v>101</v>
      </c>
      <c r="B88" s="66" t="s">
        <v>102</v>
      </c>
      <c r="C88" s="43" t="s">
        <v>75</v>
      </c>
      <c r="D88" s="44">
        <v>190</v>
      </c>
      <c r="E88" s="68"/>
      <c r="F88" s="64"/>
      <c r="G88" s="60"/>
      <c r="H88" s="48">
        <f t="shared" si="3"/>
        <v>0</v>
      </c>
    </row>
    <row r="89" spans="1:8" ht="21.75" customHeight="1" x14ac:dyDescent="0.2">
      <c r="A89" s="41" t="s">
        <v>103</v>
      </c>
      <c r="B89" s="66" t="s">
        <v>104</v>
      </c>
      <c r="C89" s="43" t="s">
        <v>13</v>
      </c>
      <c r="D89" s="44">
        <v>1</v>
      </c>
      <c r="E89" s="68"/>
      <c r="F89" s="64"/>
      <c r="G89" s="60"/>
      <c r="H89" s="48">
        <f t="shared" si="3"/>
        <v>0</v>
      </c>
    </row>
    <row r="90" spans="1:8" ht="21.75" customHeight="1" x14ac:dyDescent="0.2">
      <c r="A90" s="41" t="s">
        <v>105</v>
      </c>
      <c r="B90" s="66" t="s">
        <v>106</v>
      </c>
      <c r="C90" s="43" t="s">
        <v>107</v>
      </c>
      <c r="D90" s="44">
        <v>2</v>
      </c>
      <c r="E90" s="68"/>
      <c r="F90" s="64"/>
      <c r="G90" s="60"/>
      <c r="H90" s="48">
        <f t="shared" si="3"/>
        <v>0</v>
      </c>
    </row>
    <row r="91" spans="1:8" ht="21.75" customHeight="1" x14ac:dyDescent="0.2">
      <c r="A91" s="41" t="s">
        <v>108</v>
      </c>
      <c r="B91" s="66" t="s">
        <v>109</v>
      </c>
      <c r="C91" s="43"/>
      <c r="D91" s="44"/>
      <c r="E91" s="68"/>
      <c r="F91" s="64"/>
      <c r="G91" s="60"/>
      <c r="H91" s="48">
        <f t="shared" si="3"/>
        <v>0</v>
      </c>
    </row>
    <row r="92" spans="1:8" ht="21.75" customHeight="1" x14ac:dyDescent="0.2">
      <c r="A92" s="41" t="s">
        <v>110</v>
      </c>
      <c r="B92" s="66" t="s">
        <v>111</v>
      </c>
      <c r="C92" s="43" t="s">
        <v>112</v>
      </c>
      <c r="D92" s="44">
        <v>3839.88</v>
      </c>
      <c r="E92" s="68"/>
      <c r="F92" s="64"/>
      <c r="G92" s="60"/>
      <c r="H92" s="48">
        <f t="shared" si="3"/>
        <v>0</v>
      </c>
    </row>
    <row r="93" spans="1:8" ht="18.75" customHeight="1" x14ac:dyDescent="0.2">
      <c r="A93" s="41" t="s">
        <v>113</v>
      </c>
      <c r="B93" s="66" t="s">
        <v>114</v>
      </c>
      <c r="C93" s="43" t="s">
        <v>112</v>
      </c>
      <c r="D93" s="44">
        <v>8314.8700000000008</v>
      </c>
      <c r="E93" s="68"/>
      <c r="F93" s="64"/>
      <c r="G93" s="60"/>
      <c r="H93" s="48">
        <f t="shared" si="3"/>
        <v>0</v>
      </c>
    </row>
    <row r="94" spans="1:8" ht="21.75" customHeight="1" x14ac:dyDescent="0.2">
      <c r="A94" s="41" t="s">
        <v>115</v>
      </c>
      <c r="B94" s="66" t="s">
        <v>116</v>
      </c>
      <c r="C94" s="43"/>
      <c r="D94" s="44"/>
      <c r="E94" s="68"/>
      <c r="F94" s="64"/>
      <c r="G94" s="60"/>
      <c r="H94" s="48">
        <f t="shared" si="3"/>
        <v>0</v>
      </c>
    </row>
    <row r="95" spans="1:8" ht="17.25" customHeight="1" x14ac:dyDescent="0.25">
      <c r="A95" s="96" t="s">
        <v>117</v>
      </c>
      <c r="B95" s="97" t="s">
        <v>118</v>
      </c>
      <c r="C95" s="43" t="s">
        <v>119</v>
      </c>
      <c r="D95" s="36">
        <v>7867.91</v>
      </c>
      <c r="E95" s="65"/>
      <c r="F95" s="36"/>
      <c r="G95" s="93"/>
      <c r="H95" s="48">
        <f t="shared" si="3"/>
        <v>0</v>
      </c>
    </row>
    <row r="96" spans="1:8" ht="21.75" customHeight="1" x14ac:dyDescent="0.25">
      <c r="A96" s="96" t="s">
        <v>120</v>
      </c>
      <c r="B96" s="97" t="s">
        <v>121</v>
      </c>
      <c r="C96" s="43" t="s">
        <v>119</v>
      </c>
      <c r="D96" s="36">
        <v>139</v>
      </c>
      <c r="E96" s="65"/>
      <c r="F96" s="36"/>
      <c r="G96" s="93"/>
      <c r="H96" s="48">
        <f t="shared" si="3"/>
        <v>0</v>
      </c>
    </row>
    <row r="97" spans="1:8" ht="21.75" customHeight="1" x14ac:dyDescent="0.2">
      <c r="A97" s="41" t="s">
        <v>122</v>
      </c>
      <c r="B97" s="66" t="s">
        <v>123</v>
      </c>
      <c r="C97" s="43" t="s">
        <v>97</v>
      </c>
      <c r="D97" s="44">
        <v>210</v>
      </c>
      <c r="E97" s="68"/>
      <c r="F97" s="64"/>
      <c r="G97" s="60"/>
      <c r="H97" s="48">
        <f t="shared" si="3"/>
        <v>0</v>
      </c>
    </row>
    <row r="98" spans="1:8" ht="21.75" customHeight="1" x14ac:dyDescent="0.2">
      <c r="A98" s="41" t="s">
        <v>124</v>
      </c>
      <c r="B98" s="66" t="s">
        <v>125</v>
      </c>
      <c r="C98" s="43" t="s">
        <v>100</v>
      </c>
      <c r="D98" s="44">
        <v>2331</v>
      </c>
      <c r="E98" s="68"/>
      <c r="F98" s="64"/>
      <c r="G98" s="60"/>
      <c r="H98" s="48">
        <f t="shared" si="3"/>
        <v>0</v>
      </c>
    </row>
    <row r="99" spans="1:8" ht="21.75" customHeight="1" x14ac:dyDescent="0.2">
      <c r="A99" s="41" t="s">
        <v>126</v>
      </c>
      <c r="B99" s="98" t="s">
        <v>127</v>
      </c>
      <c r="C99" s="99"/>
      <c r="D99" s="100"/>
      <c r="E99" s="68"/>
      <c r="F99" s="64"/>
      <c r="G99" s="60"/>
      <c r="H99" s="48">
        <f t="shared" si="3"/>
        <v>0</v>
      </c>
    </row>
    <row r="100" spans="1:8" ht="18.75" customHeight="1" x14ac:dyDescent="0.2">
      <c r="A100" s="41"/>
      <c r="B100" s="66" t="s">
        <v>128</v>
      </c>
      <c r="C100" s="43" t="s">
        <v>129</v>
      </c>
      <c r="D100" s="44">
        <v>246597.09</v>
      </c>
      <c r="E100" s="68"/>
      <c r="F100" s="64"/>
      <c r="G100" s="60"/>
      <c r="H100" s="48">
        <f t="shared" si="3"/>
        <v>0</v>
      </c>
    </row>
    <row r="101" spans="1:8" ht="21.75" customHeight="1" x14ac:dyDescent="0.2">
      <c r="A101" s="41"/>
      <c r="B101" s="66" t="s">
        <v>130</v>
      </c>
      <c r="C101" s="43" t="s">
        <v>129</v>
      </c>
      <c r="D101" s="44">
        <v>3516.79</v>
      </c>
      <c r="E101" s="68"/>
      <c r="F101" s="64"/>
      <c r="G101" s="60"/>
      <c r="H101" s="48">
        <f t="shared" si="3"/>
        <v>0</v>
      </c>
    </row>
    <row r="102" spans="1:8" ht="17.25" customHeight="1" x14ac:dyDescent="0.2">
      <c r="A102" s="101"/>
      <c r="B102" s="97" t="s">
        <v>131</v>
      </c>
      <c r="C102" s="43" t="s">
        <v>129</v>
      </c>
      <c r="D102" s="44">
        <v>5286.59</v>
      </c>
      <c r="E102" s="68"/>
      <c r="F102" s="64"/>
      <c r="G102" s="60"/>
      <c r="H102" s="48">
        <f t="shared" si="3"/>
        <v>0</v>
      </c>
    </row>
    <row r="103" spans="1:8" ht="21.75" customHeight="1" x14ac:dyDescent="0.2">
      <c r="A103" s="41" t="s">
        <v>132</v>
      </c>
      <c r="B103" s="98" t="s">
        <v>133</v>
      </c>
      <c r="C103" s="99" t="s">
        <v>134</v>
      </c>
      <c r="D103" s="100">
        <v>118902.61</v>
      </c>
      <c r="E103" s="68"/>
      <c r="F103" s="64"/>
      <c r="G103" s="60"/>
      <c r="H103" s="48">
        <f t="shared" si="3"/>
        <v>0</v>
      </c>
    </row>
    <row r="104" spans="1:8" ht="21.75" customHeight="1" x14ac:dyDescent="0.2">
      <c r="A104" s="41" t="s">
        <v>135</v>
      </c>
      <c r="B104" s="98" t="s">
        <v>136</v>
      </c>
      <c r="C104" s="99" t="s">
        <v>134</v>
      </c>
      <c r="D104" s="100">
        <v>8432.42</v>
      </c>
      <c r="E104" s="68"/>
      <c r="F104" s="64"/>
      <c r="G104" s="60"/>
      <c r="H104" s="48">
        <f t="shared" si="3"/>
        <v>0</v>
      </c>
    </row>
    <row r="105" spans="1:8" ht="18.75" customHeight="1" x14ac:dyDescent="0.2">
      <c r="A105" s="41" t="s">
        <v>137</v>
      </c>
      <c r="B105" s="98" t="s">
        <v>138</v>
      </c>
      <c r="C105" s="99" t="s">
        <v>134</v>
      </c>
      <c r="D105" s="100">
        <v>9760.01</v>
      </c>
      <c r="E105" s="68"/>
      <c r="F105" s="64"/>
      <c r="G105" s="60"/>
      <c r="H105" s="48">
        <f t="shared" si="3"/>
        <v>0</v>
      </c>
    </row>
    <row r="106" spans="1:8" ht="21.75" customHeight="1" x14ac:dyDescent="0.2">
      <c r="A106" s="41" t="s">
        <v>139</v>
      </c>
      <c r="B106" s="98" t="s">
        <v>140</v>
      </c>
      <c r="C106" s="99" t="s">
        <v>97</v>
      </c>
      <c r="D106" s="100">
        <v>82.32</v>
      </c>
      <c r="E106" s="68"/>
      <c r="F106" s="64"/>
      <c r="G106" s="60"/>
      <c r="H106" s="48">
        <f t="shared" si="3"/>
        <v>0</v>
      </c>
    </row>
    <row r="107" spans="1:8" ht="21.75" customHeight="1" x14ac:dyDescent="0.2">
      <c r="A107" s="41" t="s">
        <v>141</v>
      </c>
      <c r="B107" s="98" t="s">
        <v>142</v>
      </c>
      <c r="C107" s="99" t="s">
        <v>100</v>
      </c>
      <c r="D107" s="100">
        <v>3648.22</v>
      </c>
      <c r="E107" s="68"/>
      <c r="F107" s="64"/>
      <c r="G107" s="60"/>
      <c r="H107" s="48">
        <f t="shared" si="3"/>
        <v>0</v>
      </c>
    </row>
    <row r="108" spans="1:8" ht="9" customHeight="1" x14ac:dyDescent="0.25">
      <c r="A108" s="89"/>
      <c r="B108" s="102"/>
      <c r="C108" s="91"/>
      <c r="D108" s="89"/>
      <c r="E108" s="92"/>
      <c r="F108" s="92"/>
      <c r="G108" s="103"/>
      <c r="H108" s="48">
        <f t="shared" si="3"/>
        <v>0</v>
      </c>
    </row>
    <row r="109" spans="1:8" ht="20.25" customHeight="1" x14ac:dyDescent="0.25">
      <c r="A109" s="33" t="s">
        <v>30</v>
      </c>
      <c r="B109" s="104" t="s">
        <v>143</v>
      </c>
      <c r="C109" s="94"/>
      <c r="D109" s="95"/>
      <c r="E109" s="92"/>
      <c r="F109" s="92"/>
      <c r="G109" s="93"/>
      <c r="H109" s="48">
        <f t="shared" si="3"/>
        <v>0</v>
      </c>
    </row>
    <row r="110" spans="1:8" ht="20.25" customHeight="1" x14ac:dyDescent="0.2">
      <c r="A110" s="41" t="s">
        <v>144</v>
      </c>
      <c r="B110" s="66" t="s">
        <v>145</v>
      </c>
      <c r="C110" s="43" t="s">
        <v>119</v>
      </c>
      <c r="D110" s="44">
        <v>657.24</v>
      </c>
      <c r="E110" s="68"/>
      <c r="F110" s="64"/>
      <c r="G110" s="60"/>
      <c r="H110" s="48">
        <f t="shared" si="3"/>
        <v>0</v>
      </c>
    </row>
    <row r="111" spans="1:8" ht="20.25" customHeight="1" x14ac:dyDescent="0.2">
      <c r="A111" s="41" t="s">
        <v>146</v>
      </c>
      <c r="B111" s="66" t="s">
        <v>147</v>
      </c>
      <c r="C111" s="43" t="s">
        <v>119</v>
      </c>
      <c r="D111" s="44">
        <v>567.84</v>
      </c>
      <c r="E111" s="68"/>
      <c r="F111" s="64"/>
      <c r="G111" s="60"/>
      <c r="H111" s="48">
        <f t="shared" si="3"/>
        <v>0</v>
      </c>
    </row>
    <row r="112" spans="1:8" ht="10.5" customHeight="1" x14ac:dyDescent="0.25">
      <c r="A112" s="89"/>
      <c r="B112" s="102"/>
      <c r="C112" s="91"/>
      <c r="D112" s="89"/>
      <c r="E112" s="92"/>
      <c r="F112" s="92"/>
      <c r="G112" s="103"/>
      <c r="H112" s="48">
        <f t="shared" si="3"/>
        <v>0</v>
      </c>
    </row>
    <row r="113" spans="1:8" ht="20.25" customHeight="1" x14ac:dyDescent="0.25">
      <c r="A113" s="33" t="s">
        <v>34</v>
      </c>
      <c r="B113" s="104" t="s">
        <v>148</v>
      </c>
      <c r="C113" s="94"/>
      <c r="D113" s="95"/>
      <c r="E113" s="92"/>
      <c r="F113" s="92"/>
      <c r="G113" s="93"/>
      <c r="H113" s="48">
        <f t="shared" si="3"/>
        <v>0</v>
      </c>
    </row>
    <row r="114" spans="1:8" ht="20.25" customHeight="1" x14ac:dyDescent="0.2">
      <c r="A114" s="41" t="s">
        <v>149</v>
      </c>
      <c r="B114" s="66" t="s">
        <v>150</v>
      </c>
      <c r="C114" s="43" t="s">
        <v>100</v>
      </c>
      <c r="D114" s="44">
        <v>2269.9499999999998</v>
      </c>
      <c r="E114" s="68"/>
      <c r="F114" s="64"/>
      <c r="G114" s="60"/>
      <c r="H114" s="48">
        <f t="shared" si="3"/>
        <v>0</v>
      </c>
    </row>
    <row r="115" spans="1:8" ht="28.5" customHeight="1" x14ac:dyDescent="0.2">
      <c r="A115" s="41" t="s">
        <v>151</v>
      </c>
      <c r="B115" s="105" t="s">
        <v>233</v>
      </c>
      <c r="C115" s="99" t="s">
        <v>13</v>
      </c>
      <c r="D115" s="100">
        <v>1</v>
      </c>
      <c r="E115" s="68"/>
      <c r="F115" s="64"/>
      <c r="G115" s="106"/>
      <c r="H115" s="48">
        <f t="shared" si="3"/>
        <v>0</v>
      </c>
    </row>
    <row r="116" spans="1:8" ht="6.75" customHeight="1" x14ac:dyDescent="0.25">
      <c r="A116" s="89"/>
      <c r="B116" s="107"/>
      <c r="C116" s="108"/>
      <c r="D116" s="109"/>
      <c r="E116" s="92"/>
      <c r="F116" s="92"/>
      <c r="G116" s="103"/>
      <c r="H116" s="48">
        <f t="shared" si="3"/>
        <v>0</v>
      </c>
    </row>
    <row r="117" spans="1:8" ht="20.25" customHeight="1" x14ac:dyDescent="0.25">
      <c r="A117" s="33" t="s">
        <v>38</v>
      </c>
      <c r="B117" s="104" t="s">
        <v>152</v>
      </c>
      <c r="C117" s="94"/>
      <c r="D117" s="95"/>
      <c r="E117" s="92"/>
      <c r="F117" s="92"/>
      <c r="G117" s="93"/>
      <c r="H117" s="48">
        <f t="shared" si="3"/>
        <v>0</v>
      </c>
    </row>
    <row r="118" spans="1:8" ht="20.25" customHeight="1" x14ac:dyDescent="0.2">
      <c r="A118" s="89" t="s">
        <v>153</v>
      </c>
      <c r="B118" s="97" t="s">
        <v>154</v>
      </c>
      <c r="C118" s="43" t="s">
        <v>97</v>
      </c>
      <c r="D118" s="44">
        <v>0.4</v>
      </c>
      <c r="F118" s="36"/>
      <c r="G118" s="110"/>
      <c r="H118" s="48">
        <f t="shared" si="3"/>
        <v>0</v>
      </c>
    </row>
    <row r="119" spans="1:8" ht="8.25" customHeight="1" x14ac:dyDescent="0.25">
      <c r="A119" s="89"/>
      <c r="B119" s="111"/>
      <c r="C119" s="91"/>
      <c r="D119" s="89"/>
      <c r="E119" s="92"/>
      <c r="F119" s="92"/>
      <c r="G119" s="103"/>
      <c r="H119" s="48">
        <f t="shared" si="3"/>
        <v>0</v>
      </c>
    </row>
    <row r="120" spans="1:8" ht="20.25" customHeight="1" x14ac:dyDescent="0.25">
      <c r="A120" s="33" t="s">
        <v>39</v>
      </c>
      <c r="B120" s="112" t="s">
        <v>77</v>
      </c>
      <c r="C120" s="94"/>
      <c r="D120" s="95"/>
      <c r="E120" s="92"/>
      <c r="F120" s="92"/>
      <c r="G120" s="93"/>
      <c r="H120" s="48">
        <f t="shared" si="3"/>
        <v>0</v>
      </c>
    </row>
    <row r="121" spans="1:8" ht="20.25" customHeight="1" x14ac:dyDescent="0.25">
      <c r="A121" s="109" t="s">
        <v>155</v>
      </c>
      <c r="B121" s="97" t="s">
        <v>156</v>
      </c>
      <c r="C121" s="91"/>
      <c r="D121" s="20"/>
      <c r="E121" s="92"/>
      <c r="F121" s="92"/>
      <c r="G121" s="93"/>
      <c r="H121" s="48">
        <f t="shared" si="3"/>
        <v>0</v>
      </c>
    </row>
    <row r="122" spans="1:8" ht="20.25" customHeight="1" x14ac:dyDescent="0.25">
      <c r="A122" s="109"/>
      <c r="B122" s="97" t="s">
        <v>157</v>
      </c>
      <c r="C122" s="43" t="s">
        <v>75</v>
      </c>
      <c r="D122" s="44">
        <v>28</v>
      </c>
      <c r="F122" s="36"/>
      <c r="G122" s="93"/>
      <c r="H122" s="48">
        <f t="shared" si="3"/>
        <v>0</v>
      </c>
    </row>
    <row r="123" spans="1:8" ht="20.25" customHeight="1" x14ac:dyDescent="0.25">
      <c r="A123" s="109"/>
      <c r="B123" s="97" t="s">
        <v>232</v>
      </c>
      <c r="C123" s="43" t="s">
        <v>158</v>
      </c>
      <c r="D123" s="44">
        <v>1</v>
      </c>
      <c r="F123" s="36"/>
      <c r="G123" s="93"/>
      <c r="H123" s="48">
        <f t="shared" si="3"/>
        <v>0</v>
      </c>
    </row>
    <row r="124" spans="1:8" ht="21.75" customHeight="1" x14ac:dyDescent="0.25">
      <c r="A124" s="109" t="s">
        <v>159</v>
      </c>
      <c r="B124" s="97" t="s">
        <v>160</v>
      </c>
      <c r="C124" s="43" t="s">
        <v>97</v>
      </c>
      <c r="D124" s="44">
        <v>8.4</v>
      </c>
      <c r="F124" s="36"/>
      <c r="G124" s="93"/>
      <c r="H124" s="48">
        <f t="shared" si="3"/>
        <v>0</v>
      </c>
    </row>
    <row r="125" spans="1:8" ht="45.75" customHeight="1" x14ac:dyDescent="0.2">
      <c r="A125" s="41" t="s">
        <v>161</v>
      </c>
      <c r="B125" s="105" t="s">
        <v>162</v>
      </c>
      <c r="C125" s="99" t="s">
        <v>97</v>
      </c>
      <c r="D125" s="100">
        <v>55.44</v>
      </c>
      <c r="E125" s="68"/>
      <c r="F125" s="64"/>
      <c r="G125" s="60"/>
      <c r="H125" s="48">
        <f t="shared" si="3"/>
        <v>0</v>
      </c>
    </row>
    <row r="126" spans="1:8" ht="21" customHeight="1" x14ac:dyDescent="0.2">
      <c r="A126" s="41" t="s">
        <v>163</v>
      </c>
      <c r="B126" s="105" t="s">
        <v>164</v>
      </c>
      <c r="C126" s="99" t="s">
        <v>107</v>
      </c>
      <c r="D126" s="100">
        <v>2</v>
      </c>
      <c r="E126" s="68"/>
      <c r="F126" s="64"/>
      <c r="G126" s="106"/>
      <c r="H126" s="48">
        <f t="shared" si="3"/>
        <v>0</v>
      </c>
    </row>
    <row r="127" spans="1:8" ht="21.75" customHeight="1" x14ac:dyDescent="0.2">
      <c r="A127" s="41" t="s">
        <v>165</v>
      </c>
      <c r="B127" s="113" t="s">
        <v>166</v>
      </c>
      <c r="C127" s="43" t="s">
        <v>107</v>
      </c>
      <c r="D127" s="44">
        <v>2</v>
      </c>
      <c r="E127" s="68"/>
      <c r="F127" s="64"/>
      <c r="G127" s="60"/>
      <c r="H127" s="48">
        <f t="shared" si="3"/>
        <v>0</v>
      </c>
    </row>
    <row r="128" spans="1:8" ht="21.75" customHeight="1" x14ac:dyDescent="0.2">
      <c r="A128" s="41" t="s">
        <v>167</v>
      </c>
      <c r="B128" s="113" t="s">
        <v>168</v>
      </c>
      <c r="C128" s="43" t="s">
        <v>107</v>
      </c>
      <c r="D128" s="44">
        <v>4</v>
      </c>
      <c r="E128" s="68"/>
      <c r="F128" s="64"/>
      <c r="G128" s="60"/>
      <c r="H128" s="48">
        <f t="shared" si="3"/>
        <v>0</v>
      </c>
    </row>
    <row r="129" spans="1:8" ht="21.75" customHeight="1" x14ac:dyDescent="0.2">
      <c r="A129" s="41" t="s">
        <v>169</v>
      </c>
      <c r="B129" s="113" t="s">
        <v>170</v>
      </c>
      <c r="C129" s="43" t="s">
        <v>107</v>
      </c>
      <c r="D129" s="44">
        <v>1</v>
      </c>
      <c r="E129" s="68"/>
      <c r="F129" s="64"/>
      <c r="G129" s="60"/>
      <c r="H129" s="48">
        <f t="shared" si="3"/>
        <v>0</v>
      </c>
    </row>
    <row r="130" spans="1:8" ht="13.5" customHeight="1" x14ac:dyDescent="0.25">
      <c r="A130" s="89"/>
      <c r="B130" s="102"/>
      <c r="C130" s="43"/>
      <c r="D130" s="44"/>
      <c r="E130" s="92"/>
      <c r="F130" s="92"/>
      <c r="G130" s="103"/>
      <c r="H130" s="48">
        <f t="shared" si="3"/>
        <v>0</v>
      </c>
    </row>
    <row r="131" spans="1:8" ht="24" customHeight="1" x14ac:dyDescent="0.25">
      <c r="A131" s="33" t="s">
        <v>50</v>
      </c>
      <c r="B131" s="112" t="s">
        <v>171</v>
      </c>
      <c r="C131" s="94"/>
      <c r="D131" s="95"/>
      <c r="E131" s="92"/>
      <c r="F131" s="92"/>
      <c r="G131" s="93"/>
      <c r="H131" s="48">
        <f t="shared" si="3"/>
        <v>0</v>
      </c>
    </row>
    <row r="132" spans="1:8" ht="20.25" customHeight="1" x14ac:dyDescent="0.2">
      <c r="A132" s="41" t="s">
        <v>172</v>
      </c>
      <c r="B132" s="113" t="s">
        <v>173</v>
      </c>
      <c r="C132" s="43" t="s">
        <v>75</v>
      </c>
      <c r="D132" s="44">
        <v>397</v>
      </c>
      <c r="E132" s="68"/>
      <c r="F132" s="64"/>
      <c r="G132" s="60"/>
      <c r="H132" s="48">
        <f t="shared" si="3"/>
        <v>0</v>
      </c>
    </row>
    <row r="133" spans="1:8" ht="20.25" customHeight="1" x14ac:dyDescent="0.2">
      <c r="A133" s="41" t="s">
        <v>174</v>
      </c>
      <c r="B133" s="113" t="s">
        <v>175</v>
      </c>
      <c r="C133" s="43" t="s">
        <v>100</v>
      </c>
      <c r="D133" s="44">
        <v>556</v>
      </c>
      <c r="E133" s="68"/>
      <c r="F133" s="64"/>
      <c r="G133" s="60"/>
      <c r="H133" s="48">
        <f t="shared" si="3"/>
        <v>0</v>
      </c>
    </row>
    <row r="134" spans="1:8" ht="20.25" customHeight="1" x14ac:dyDescent="0.2">
      <c r="A134" s="41" t="s">
        <v>176</v>
      </c>
      <c r="B134" s="113" t="s">
        <v>177</v>
      </c>
      <c r="C134" s="43" t="s">
        <v>100</v>
      </c>
      <c r="D134" s="44">
        <v>1053.5999999999999</v>
      </c>
      <c r="E134" s="68"/>
      <c r="F134" s="64"/>
      <c r="G134" s="60"/>
      <c r="H134" s="48">
        <f t="shared" si="3"/>
        <v>0</v>
      </c>
    </row>
    <row r="135" spans="1:8" ht="20.25" customHeight="1" x14ac:dyDescent="0.2">
      <c r="A135" s="41" t="s">
        <v>178</v>
      </c>
      <c r="B135" s="113" t="s">
        <v>179</v>
      </c>
      <c r="C135" s="43" t="s">
        <v>13</v>
      </c>
      <c r="D135" s="44">
        <v>1</v>
      </c>
      <c r="E135" s="68"/>
      <c r="F135" s="64"/>
      <c r="G135" s="60"/>
      <c r="H135" s="48">
        <f t="shared" si="3"/>
        <v>0</v>
      </c>
    </row>
    <row r="136" spans="1:8" ht="12.75" customHeight="1" x14ac:dyDescent="0.25">
      <c r="A136" s="89"/>
      <c r="B136" s="111"/>
      <c r="C136" s="91"/>
      <c r="D136" s="89"/>
      <c r="E136" s="92"/>
      <c r="F136" s="92"/>
      <c r="G136" s="103"/>
      <c r="H136" s="48">
        <f t="shared" si="3"/>
        <v>0</v>
      </c>
    </row>
    <row r="137" spans="1:8" ht="18.75" customHeight="1" x14ac:dyDescent="0.25">
      <c r="A137" s="33" t="s">
        <v>64</v>
      </c>
      <c r="B137" s="112" t="s">
        <v>180</v>
      </c>
      <c r="C137" s="91"/>
      <c r="D137" s="89"/>
      <c r="E137" s="92"/>
      <c r="F137" s="92"/>
      <c r="G137" s="93"/>
      <c r="H137" s="48">
        <f t="shared" si="3"/>
        <v>0</v>
      </c>
    </row>
    <row r="138" spans="1:8" ht="18.75" customHeight="1" x14ac:dyDescent="0.2">
      <c r="A138" s="41">
        <v>8.1</v>
      </c>
      <c r="B138" s="113" t="s">
        <v>181</v>
      </c>
      <c r="C138" s="43" t="s">
        <v>100</v>
      </c>
      <c r="D138" s="44">
        <v>36320</v>
      </c>
      <c r="E138" s="68"/>
      <c r="F138" s="64"/>
      <c r="G138" s="60"/>
      <c r="H138" s="48">
        <f t="shared" si="3"/>
        <v>0</v>
      </c>
    </row>
    <row r="139" spans="1:8" ht="7.5" customHeight="1" thickBot="1" x14ac:dyDescent="0.3">
      <c r="A139" s="89"/>
      <c r="B139" s="114"/>
      <c r="C139" s="91"/>
      <c r="D139" s="89"/>
      <c r="E139" s="92"/>
      <c r="F139" s="92"/>
      <c r="G139" s="93"/>
    </row>
    <row r="140" spans="1:8" ht="18.75" customHeight="1" thickBot="1" x14ac:dyDescent="0.3">
      <c r="A140" s="86"/>
      <c r="B140" s="87"/>
      <c r="C140" s="208" t="s">
        <v>182</v>
      </c>
      <c r="D140" s="209"/>
      <c r="E140" s="209"/>
      <c r="F140" s="53"/>
      <c r="G140" s="54">
        <f>SUM(G81:G138)</f>
        <v>0</v>
      </c>
    </row>
    <row r="141" spans="1:8" ht="18.75" customHeight="1" thickBot="1" x14ac:dyDescent="0.3">
      <c r="A141" s="89"/>
      <c r="B141" s="114"/>
      <c r="C141" s="91"/>
      <c r="D141" s="89"/>
      <c r="E141" s="92"/>
      <c r="F141" s="92"/>
      <c r="G141" s="93"/>
    </row>
    <row r="142" spans="1:8" ht="18.75" customHeight="1" thickBot="1" x14ac:dyDescent="0.25">
      <c r="A142" s="115"/>
      <c r="B142" s="116"/>
      <c r="C142" s="117" t="s">
        <v>183</v>
      </c>
      <c r="D142" s="118"/>
      <c r="E142" s="119"/>
      <c r="F142" s="120" t="s">
        <v>184</v>
      </c>
      <c r="G142" s="121">
        <f>G140+G77+G16</f>
        <v>0</v>
      </c>
      <c r="H142" s="122">
        <f>SUM(H12:H138)</f>
        <v>0</v>
      </c>
    </row>
    <row r="143" spans="1:8" ht="18.75" customHeight="1" x14ac:dyDescent="0.2">
      <c r="A143" s="115"/>
      <c r="B143" s="116"/>
      <c r="C143" s="123" t="s">
        <v>185</v>
      </c>
      <c r="D143" s="124"/>
      <c r="E143" s="69"/>
      <c r="F143" s="125">
        <v>0.1</v>
      </c>
      <c r="G143" s="126">
        <f>G142*F143</f>
        <v>0</v>
      </c>
    </row>
    <row r="144" spans="1:8" ht="18.75" customHeight="1" x14ac:dyDescent="0.2">
      <c r="A144" s="115"/>
      <c r="B144" s="116"/>
      <c r="C144" s="123" t="s">
        <v>186</v>
      </c>
      <c r="D144" s="124"/>
      <c r="E144" s="69"/>
      <c r="F144" s="125">
        <v>0.18</v>
      </c>
      <c r="G144" s="126">
        <f>G143*F144</f>
        <v>0</v>
      </c>
    </row>
    <row r="145" spans="1:7" ht="18.75" customHeight="1" x14ac:dyDescent="0.2">
      <c r="A145" s="115"/>
      <c r="B145" s="116"/>
      <c r="C145" s="123" t="s">
        <v>187</v>
      </c>
      <c r="D145" s="124"/>
      <c r="E145" s="69"/>
      <c r="F145" s="125">
        <v>0.03</v>
      </c>
      <c r="G145" s="126">
        <f>G142*F145</f>
        <v>0</v>
      </c>
    </row>
    <row r="146" spans="1:7" ht="18.75" customHeight="1" x14ac:dyDescent="0.2">
      <c r="A146" s="115"/>
      <c r="B146" s="116"/>
      <c r="C146" s="123" t="s">
        <v>188</v>
      </c>
      <c r="D146" s="124"/>
      <c r="E146" s="69"/>
      <c r="F146" s="125">
        <v>0.05</v>
      </c>
      <c r="G146" s="126">
        <f>G142*F146</f>
        <v>0</v>
      </c>
    </row>
    <row r="147" spans="1:7" ht="18.75" customHeight="1" x14ac:dyDescent="0.2">
      <c r="A147" s="115"/>
      <c r="B147" s="116"/>
      <c r="C147" s="123" t="s">
        <v>189</v>
      </c>
      <c r="D147" s="124"/>
      <c r="E147" s="69"/>
      <c r="F147" s="125">
        <v>0.01</v>
      </c>
      <c r="G147" s="126">
        <f>G142*F147</f>
        <v>0</v>
      </c>
    </row>
    <row r="148" spans="1:7" ht="18.75" customHeight="1" x14ac:dyDescent="0.2">
      <c r="A148" s="115"/>
      <c r="B148" s="116"/>
      <c r="C148" s="123" t="s">
        <v>190</v>
      </c>
      <c r="D148" s="124"/>
      <c r="E148" s="69"/>
      <c r="F148" s="125">
        <v>0.05</v>
      </c>
      <c r="G148" s="126">
        <f>G142*F148</f>
        <v>0</v>
      </c>
    </row>
    <row r="149" spans="1:7" ht="18.75" customHeight="1" x14ac:dyDescent="0.2">
      <c r="A149" s="115"/>
      <c r="B149" s="116"/>
      <c r="C149" s="123" t="s">
        <v>191</v>
      </c>
      <c r="D149" s="124"/>
      <c r="E149" s="69"/>
      <c r="F149" s="125">
        <f>1/1000</f>
        <v>1E-3</v>
      </c>
      <c r="G149" s="126">
        <f>G142*F149</f>
        <v>0</v>
      </c>
    </row>
    <row r="150" spans="1:7" ht="18.75" customHeight="1" x14ac:dyDescent="0.2">
      <c r="A150" s="115"/>
      <c r="B150" s="116"/>
      <c r="C150" s="123" t="s">
        <v>192</v>
      </c>
      <c r="D150" s="124"/>
      <c r="E150" s="69"/>
      <c r="F150" s="127" t="s">
        <v>13</v>
      </c>
      <c r="G150" s="126">
        <v>0</v>
      </c>
    </row>
    <row r="151" spans="1:7" ht="18.75" customHeight="1" x14ac:dyDescent="0.2">
      <c r="A151" s="115"/>
      <c r="B151" s="116"/>
      <c r="C151" s="123" t="s">
        <v>193</v>
      </c>
      <c r="D151" s="124"/>
      <c r="E151" s="69"/>
      <c r="F151" s="127" t="s">
        <v>13</v>
      </c>
      <c r="G151" s="126">
        <v>0</v>
      </c>
    </row>
    <row r="152" spans="1:7" ht="18.75" customHeight="1" x14ac:dyDescent="0.2">
      <c r="A152" s="115"/>
      <c r="B152" s="116"/>
      <c r="C152" s="128" t="s">
        <v>194</v>
      </c>
      <c r="D152" s="129"/>
      <c r="E152" s="130"/>
      <c r="F152" s="127" t="s">
        <v>13</v>
      </c>
      <c r="G152" s="131">
        <v>0</v>
      </c>
    </row>
    <row r="153" spans="1:7" ht="18.75" customHeight="1" x14ac:dyDescent="0.2">
      <c r="A153" s="115"/>
      <c r="B153" s="116"/>
      <c r="C153" s="123" t="s">
        <v>195</v>
      </c>
      <c r="D153" s="124"/>
      <c r="E153" s="69"/>
      <c r="F153" s="125">
        <v>0.05</v>
      </c>
      <c r="G153" s="126">
        <f>G142*F153</f>
        <v>0</v>
      </c>
    </row>
    <row r="154" spans="1:7" ht="18.75" customHeight="1" thickBot="1" x14ac:dyDescent="0.25">
      <c r="A154" s="115"/>
      <c r="B154" s="116"/>
      <c r="C154" s="132" t="s">
        <v>196</v>
      </c>
      <c r="D154" s="133"/>
      <c r="E154" s="134"/>
      <c r="F154" s="135" t="s">
        <v>184</v>
      </c>
      <c r="G154" s="136">
        <f>SUM(G143:G153)</f>
        <v>0</v>
      </c>
    </row>
    <row r="155" spans="1:7" ht="18.75" customHeight="1" thickBot="1" x14ac:dyDescent="0.25">
      <c r="A155" s="115"/>
      <c r="B155" s="116"/>
      <c r="C155" s="117" t="s">
        <v>197</v>
      </c>
      <c r="D155" s="118"/>
      <c r="E155" s="119"/>
      <c r="F155" s="120" t="s">
        <v>184</v>
      </c>
      <c r="G155" s="121">
        <f>+G154+G142</f>
        <v>0</v>
      </c>
    </row>
    <row r="156" spans="1:7" ht="18.75" customHeight="1" x14ac:dyDescent="0.2">
      <c r="A156" s="115"/>
      <c r="B156" s="116"/>
      <c r="C156" s="137"/>
      <c r="D156" s="138"/>
      <c r="E156" s="139"/>
      <c r="F156" s="140"/>
      <c r="G156" s="141"/>
    </row>
    <row r="157" spans="1:7" ht="18.75" customHeight="1" x14ac:dyDescent="0.25">
      <c r="A157" s="27"/>
      <c r="B157" s="142" t="s">
        <v>198</v>
      </c>
      <c r="C157" s="143"/>
      <c r="D157" s="143"/>
      <c r="E157" s="144"/>
      <c r="F157" s="145"/>
      <c r="G157" s="146"/>
    </row>
    <row r="158" spans="1:7" ht="4.5" customHeight="1" x14ac:dyDescent="0.2">
      <c r="A158" s="27"/>
      <c r="B158" s="27"/>
      <c r="C158" s="28"/>
      <c r="D158" s="28"/>
      <c r="E158" s="147"/>
      <c r="F158" s="28"/>
      <c r="G158" s="148"/>
    </row>
    <row r="159" spans="1:7" ht="18.75" customHeight="1" x14ac:dyDescent="0.25">
      <c r="A159" s="33" t="s">
        <v>34</v>
      </c>
      <c r="B159" s="149" t="s">
        <v>199</v>
      </c>
      <c r="C159" s="143"/>
      <c r="D159" s="143"/>
      <c r="E159" s="144"/>
      <c r="F159" s="145"/>
      <c r="G159" s="146"/>
    </row>
    <row r="160" spans="1:7" ht="18.75" customHeight="1" x14ac:dyDescent="0.25">
      <c r="A160" s="150">
        <v>4.0999999999999996</v>
      </c>
      <c r="B160" s="151" t="s">
        <v>200</v>
      </c>
      <c r="C160" s="150" t="s">
        <v>119</v>
      </c>
      <c r="D160" s="152">
        <v>358.13</v>
      </c>
      <c r="E160" s="153"/>
      <c r="F160" s="154"/>
      <c r="G160" s="155"/>
    </row>
    <row r="161" spans="1:7" ht="18.75" customHeight="1" x14ac:dyDescent="0.25">
      <c r="A161" s="150">
        <f>A160+0.1</f>
        <v>4.1999999999999993</v>
      </c>
      <c r="B161" s="151" t="s">
        <v>201</v>
      </c>
      <c r="C161" s="150" t="s">
        <v>119</v>
      </c>
      <c r="D161" s="152">
        <f>+D160</f>
        <v>358.13</v>
      </c>
      <c r="E161" s="153"/>
      <c r="F161" s="154"/>
      <c r="G161" s="155"/>
    </row>
    <row r="162" spans="1:7" ht="18.75" customHeight="1" x14ac:dyDescent="0.25">
      <c r="A162" s="150">
        <f>A161+0.1</f>
        <v>4.2999999999999989</v>
      </c>
      <c r="B162" s="151" t="s">
        <v>202</v>
      </c>
      <c r="C162" s="150" t="s">
        <v>119</v>
      </c>
      <c r="D162" s="152">
        <f>+D161</f>
        <v>358.13</v>
      </c>
      <c r="E162" s="153"/>
      <c r="F162" s="154"/>
      <c r="G162" s="155"/>
    </row>
    <row r="163" spans="1:7" ht="18.75" customHeight="1" x14ac:dyDescent="0.25">
      <c r="A163" s="150">
        <f>A162+0.1</f>
        <v>4.3999999999999986</v>
      </c>
      <c r="B163" s="151" t="s">
        <v>203</v>
      </c>
      <c r="C163" s="150" t="s">
        <v>119</v>
      </c>
      <c r="D163" s="152">
        <f>+D162</f>
        <v>358.13</v>
      </c>
      <c r="E163" s="153"/>
      <c r="F163" s="154"/>
      <c r="G163" s="155"/>
    </row>
    <row r="164" spans="1:7" ht="18.75" customHeight="1" x14ac:dyDescent="0.25">
      <c r="A164" s="150">
        <f>A163+0.1</f>
        <v>4.4999999999999982</v>
      </c>
      <c r="B164" s="151" t="s">
        <v>204</v>
      </c>
      <c r="C164" s="150" t="s">
        <v>119</v>
      </c>
      <c r="D164" s="152">
        <f>+D162*2</f>
        <v>716.26</v>
      </c>
      <c r="E164" s="153"/>
      <c r="F164" s="154"/>
      <c r="G164" s="155"/>
    </row>
    <row r="165" spans="1:7" ht="18.75" customHeight="1" thickBot="1" x14ac:dyDescent="0.25">
      <c r="A165" s="41"/>
      <c r="B165" s="156"/>
      <c r="C165" s="41"/>
      <c r="D165" s="68"/>
      <c r="E165" s="64"/>
      <c r="F165" s="38"/>
      <c r="G165" s="157"/>
    </row>
    <row r="166" spans="1:7" ht="18.75" customHeight="1" thickBot="1" x14ac:dyDescent="0.25">
      <c r="A166" s="115"/>
      <c r="B166" s="116"/>
      <c r="C166" s="117" t="s">
        <v>205</v>
      </c>
      <c r="D166" s="118"/>
      <c r="E166" s="119"/>
      <c r="F166" s="120" t="s">
        <v>184</v>
      </c>
      <c r="G166" s="121">
        <f>SUM(G164:G165)</f>
        <v>0</v>
      </c>
    </row>
    <row r="167" spans="1:7" ht="18.75" customHeight="1" x14ac:dyDescent="0.2">
      <c r="A167" s="115"/>
      <c r="B167" s="116"/>
      <c r="C167" s="158" t="s">
        <v>185</v>
      </c>
      <c r="D167" s="124"/>
      <c r="E167" s="69"/>
      <c r="F167" s="125">
        <v>0.1</v>
      </c>
      <c r="G167" s="126">
        <f>G166*F167</f>
        <v>0</v>
      </c>
    </row>
    <row r="168" spans="1:7" ht="18.75" customHeight="1" x14ac:dyDescent="0.2">
      <c r="A168" s="115"/>
      <c r="B168" s="116"/>
      <c r="C168" s="123" t="s">
        <v>186</v>
      </c>
      <c r="D168" s="124"/>
      <c r="E168" s="69"/>
      <c r="F168" s="125">
        <v>0.18</v>
      </c>
      <c r="G168" s="126">
        <f>G167*F168</f>
        <v>0</v>
      </c>
    </row>
    <row r="169" spans="1:7" ht="18.75" customHeight="1" x14ac:dyDescent="0.2">
      <c r="A169" s="115"/>
      <c r="B169" s="116"/>
      <c r="C169" s="123" t="s">
        <v>187</v>
      </c>
      <c r="D169" s="124"/>
      <c r="E169" s="69"/>
      <c r="F169" s="125">
        <v>0.03</v>
      </c>
      <c r="G169" s="126">
        <f>G166*F169</f>
        <v>0</v>
      </c>
    </row>
    <row r="170" spans="1:7" ht="18.75" customHeight="1" x14ac:dyDescent="0.2">
      <c r="A170" s="115"/>
      <c r="B170" s="116"/>
      <c r="C170" s="123" t="s">
        <v>188</v>
      </c>
      <c r="D170" s="124"/>
      <c r="E170" s="69"/>
      <c r="F170" s="125">
        <v>0.05</v>
      </c>
      <c r="G170" s="126">
        <f>G166*F170</f>
        <v>0</v>
      </c>
    </row>
    <row r="171" spans="1:7" ht="18.75" customHeight="1" x14ac:dyDescent="0.2">
      <c r="A171" s="115"/>
      <c r="B171" s="116"/>
      <c r="C171" s="123" t="s">
        <v>206</v>
      </c>
      <c r="D171" s="124"/>
      <c r="E171" s="69"/>
      <c r="F171" s="125">
        <v>0.18</v>
      </c>
      <c r="G171" s="126">
        <f>F160*F171</f>
        <v>0</v>
      </c>
    </row>
    <row r="172" spans="1:7" ht="18.75" customHeight="1" x14ac:dyDescent="0.2">
      <c r="A172" s="115"/>
      <c r="B172" s="116"/>
      <c r="C172" s="123" t="s">
        <v>190</v>
      </c>
      <c r="D172" s="124"/>
      <c r="E172" s="69"/>
      <c r="F172" s="125">
        <v>0.05</v>
      </c>
      <c r="G172" s="126">
        <f>G166*F172</f>
        <v>0</v>
      </c>
    </row>
    <row r="173" spans="1:7" ht="18.75" customHeight="1" x14ac:dyDescent="0.2">
      <c r="A173" s="115"/>
      <c r="B173" s="116"/>
      <c r="C173" s="123" t="s">
        <v>189</v>
      </c>
      <c r="D173" s="124"/>
      <c r="E173" s="69"/>
      <c r="F173" s="125">
        <v>0.01</v>
      </c>
      <c r="G173" s="126">
        <f>G166*F173</f>
        <v>0</v>
      </c>
    </row>
    <row r="174" spans="1:7" ht="18.75" customHeight="1" thickBot="1" x14ac:dyDescent="0.25">
      <c r="A174" s="115"/>
      <c r="B174" s="116"/>
      <c r="C174" s="123" t="s">
        <v>191</v>
      </c>
      <c r="D174" s="124"/>
      <c r="E174" s="69"/>
      <c r="F174" s="125">
        <v>1E-3</v>
      </c>
      <c r="G174" s="126">
        <f>G166*F174</f>
        <v>0</v>
      </c>
    </row>
    <row r="175" spans="1:7" ht="18.75" customHeight="1" thickBot="1" x14ac:dyDescent="0.25">
      <c r="A175" s="115"/>
      <c r="B175" s="116"/>
      <c r="C175" s="117" t="s">
        <v>207</v>
      </c>
      <c r="D175" s="118"/>
      <c r="E175" s="119"/>
      <c r="F175" s="120" t="s">
        <v>184</v>
      </c>
      <c r="G175" s="121">
        <f>SUM(G166:G174)</f>
        <v>0</v>
      </c>
    </row>
    <row r="176" spans="1:7" ht="18.75" customHeight="1" thickBot="1" x14ac:dyDescent="0.25">
      <c r="A176" s="41"/>
      <c r="B176" s="156"/>
      <c r="C176" s="41"/>
      <c r="D176" s="68"/>
      <c r="E176" s="64"/>
      <c r="F176" s="38"/>
      <c r="G176" s="157"/>
    </row>
    <row r="177" spans="1:189" ht="18.75" customHeight="1" thickBot="1" x14ac:dyDescent="0.25">
      <c r="A177" s="115"/>
      <c r="B177" s="116"/>
      <c r="C177" s="117" t="s">
        <v>208</v>
      </c>
      <c r="D177" s="118"/>
      <c r="E177" s="119"/>
      <c r="F177" s="120" t="s">
        <v>184</v>
      </c>
      <c r="G177" s="121">
        <f>+G175+G155</f>
        <v>0</v>
      </c>
    </row>
    <row r="178" spans="1:189" ht="18.75" customHeight="1" x14ac:dyDescent="0.25">
      <c r="A178" s="89"/>
      <c r="B178" s="114"/>
      <c r="C178" s="91"/>
      <c r="D178" s="89"/>
      <c r="E178" s="92"/>
      <c r="F178" s="92"/>
      <c r="G178" s="93"/>
    </row>
    <row r="179" spans="1:189" ht="18.75" customHeight="1" x14ac:dyDescent="0.25">
      <c r="A179" s="89"/>
      <c r="B179" s="159" t="s">
        <v>209</v>
      </c>
      <c r="C179" s="91"/>
      <c r="D179" s="95" t="s">
        <v>210</v>
      </c>
      <c r="E179" s="92"/>
      <c r="F179" s="92"/>
      <c r="G179" s="103"/>
    </row>
    <row r="180" spans="1:189" ht="18.75" customHeight="1" x14ac:dyDescent="0.25">
      <c r="A180" s="160"/>
      <c r="B180" s="161" t="s">
        <v>211</v>
      </c>
      <c r="C180" s="162"/>
      <c r="D180" s="163">
        <v>12</v>
      </c>
      <c r="E180" s="92"/>
      <c r="F180" s="92"/>
      <c r="G180" s="93"/>
    </row>
    <row r="181" spans="1:189" ht="18.75" customHeight="1" x14ac:dyDescent="0.25">
      <c r="A181" s="160"/>
      <c r="B181" s="161" t="s">
        <v>212</v>
      </c>
      <c r="C181" s="162"/>
      <c r="D181" s="164">
        <v>12</v>
      </c>
      <c r="E181" s="92"/>
      <c r="F181" s="92"/>
      <c r="G181" s="93"/>
    </row>
    <row r="182" spans="1:189" ht="18.75" customHeight="1" x14ac:dyDescent="0.25">
      <c r="A182" s="160"/>
      <c r="B182" s="161" t="s">
        <v>213</v>
      </c>
      <c r="C182" s="162"/>
      <c r="D182" s="165">
        <v>12</v>
      </c>
      <c r="E182" s="92"/>
      <c r="F182" s="92"/>
      <c r="G182" s="93"/>
    </row>
    <row r="183" spans="1:189" ht="18.75" customHeight="1" x14ac:dyDescent="0.25">
      <c r="A183" s="160"/>
      <c r="B183" s="161" t="s">
        <v>214</v>
      </c>
      <c r="C183" s="162"/>
      <c r="D183" s="166" t="s">
        <v>215</v>
      </c>
      <c r="E183" s="92"/>
      <c r="F183" s="92"/>
      <c r="G183" s="93"/>
    </row>
    <row r="184" spans="1:189" ht="18.75" customHeight="1" x14ac:dyDescent="0.25">
      <c r="A184" s="160"/>
      <c r="B184" s="161" t="s">
        <v>216</v>
      </c>
      <c r="C184" s="162"/>
      <c r="D184" s="167"/>
      <c r="E184" s="92"/>
      <c r="F184" s="92"/>
      <c r="G184" s="93"/>
    </row>
    <row r="185" spans="1:189" ht="18.75" customHeight="1" x14ac:dyDescent="0.25">
      <c r="A185" s="160"/>
      <c r="B185" s="161" t="s">
        <v>217</v>
      </c>
      <c r="C185" s="162"/>
      <c r="D185" s="109"/>
      <c r="E185" s="92"/>
      <c r="F185" s="92"/>
      <c r="G185" s="93"/>
    </row>
    <row r="186" spans="1:189" ht="18.75" customHeight="1" x14ac:dyDescent="0.25">
      <c r="A186" s="160"/>
      <c r="B186" s="161" t="s">
        <v>218</v>
      </c>
      <c r="C186" s="162"/>
      <c r="D186" s="168"/>
      <c r="E186" s="92"/>
      <c r="F186" s="92"/>
      <c r="G186" s="93"/>
    </row>
    <row r="187" spans="1:189" ht="24.75" customHeight="1" x14ac:dyDescent="0.2">
      <c r="A187" s="169"/>
      <c r="B187" s="210" t="s">
        <v>219</v>
      </c>
      <c r="C187" s="210"/>
      <c r="D187" s="210"/>
      <c r="E187" s="210"/>
      <c r="F187" s="210"/>
      <c r="G187" s="210"/>
    </row>
    <row r="188" spans="1:189" ht="12" customHeight="1" x14ac:dyDescent="0.2">
      <c r="A188" s="170"/>
      <c r="B188" s="171"/>
      <c r="C188" s="171"/>
      <c r="D188" s="171"/>
      <c r="E188" s="172"/>
      <c r="F188" s="171"/>
      <c r="G188" s="171"/>
    </row>
    <row r="189" spans="1:189" ht="24.75" customHeight="1" x14ac:dyDescent="0.25">
      <c r="A189" s="170"/>
      <c r="B189" s="173" t="s">
        <v>220</v>
      </c>
      <c r="C189" s="171"/>
      <c r="D189" s="171"/>
      <c r="E189" s="172"/>
      <c r="F189" s="171"/>
      <c r="G189" s="171"/>
    </row>
    <row r="190" spans="1:189" ht="24" customHeight="1" x14ac:dyDescent="0.2">
      <c r="A190" s="170" t="s">
        <v>20</v>
      </c>
      <c r="B190" s="201" t="s">
        <v>221</v>
      </c>
      <c r="C190" s="201"/>
      <c r="D190" s="201"/>
      <c r="E190" s="201"/>
      <c r="F190" s="201"/>
      <c r="G190" s="201"/>
      <c r="H190" s="31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</row>
    <row r="191" spans="1:189" ht="24" customHeight="1" x14ac:dyDescent="0.2">
      <c r="A191" s="170" t="s">
        <v>30</v>
      </c>
      <c r="B191" s="174" t="s">
        <v>222</v>
      </c>
      <c r="C191" s="175"/>
      <c r="D191" s="175"/>
      <c r="E191" s="176"/>
      <c r="F191" s="175"/>
      <c r="G191" s="175"/>
      <c r="H191" s="31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</row>
    <row r="192" spans="1:189" ht="24" customHeight="1" x14ac:dyDescent="0.2">
      <c r="A192" s="170" t="s">
        <v>34</v>
      </c>
      <c r="B192" s="177" t="s">
        <v>223</v>
      </c>
      <c r="C192" s="174"/>
      <c r="D192" s="174"/>
      <c r="E192" s="74"/>
      <c r="F192" s="174"/>
      <c r="G192" s="174"/>
      <c r="H192" s="31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</row>
    <row r="193" spans="1:199" ht="42" customHeight="1" x14ac:dyDescent="0.2">
      <c r="A193" s="170" t="s">
        <v>38</v>
      </c>
      <c r="B193" s="201" t="s">
        <v>224</v>
      </c>
      <c r="C193" s="201"/>
      <c r="D193" s="201"/>
      <c r="E193" s="201"/>
      <c r="F193" s="201"/>
      <c r="G193" s="201"/>
      <c r="H193" s="31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</row>
    <row r="194" spans="1:199" ht="27" customHeight="1" x14ac:dyDescent="0.2">
      <c r="A194" s="170" t="s">
        <v>39</v>
      </c>
      <c r="B194" s="201" t="s">
        <v>225</v>
      </c>
      <c r="C194" s="201"/>
      <c r="D194" s="201"/>
      <c r="E194" s="201"/>
      <c r="F194" s="201"/>
      <c r="G194" s="201"/>
      <c r="H194" s="31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</row>
    <row r="195" spans="1:199" ht="27" customHeight="1" x14ac:dyDescent="0.2">
      <c r="A195" s="170" t="s">
        <v>50</v>
      </c>
      <c r="B195" s="177" t="s">
        <v>226</v>
      </c>
      <c r="C195" s="177"/>
      <c r="D195" s="177"/>
      <c r="E195" s="74"/>
      <c r="F195" s="177"/>
      <c r="G195" s="177"/>
      <c r="H195" s="31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</row>
    <row r="196" spans="1:199" ht="27" customHeight="1" x14ac:dyDescent="0.2">
      <c r="A196" s="170" t="s">
        <v>64</v>
      </c>
      <c r="B196" s="201" t="s">
        <v>227</v>
      </c>
      <c r="C196" s="201"/>
      <c r="D196" s="201"/>
      <c r="E196" s="201"/>
      <c r="F196" s="201"/>
      <c r="G196" s="201"/>
      <c r="H196" s="31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</row>
    <row r="197" spans="1:199" s="181" customFormat="1" ht="27" customHeight="1" x14ac:dyDescent="0.2">
      <c r="A197" s="178" t="s">
        <v>70</v>
      </c>
      <c r="B197" s="201" t="s">
        <v>228</v>
      </c>
      <c r="C197" s="201"/>
      <c r="D197" s="201"/>
      <c r="E197" s="201"/>
      <c r="F197" s="201"/>
      <c r="G197" s="201"/>
      <c r="H197" s="179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0"/>
      <c r="AR197" s="180"/>
      <c r="AS197" s="180"/>
      <c r="AT197" s="180"/>
      <c r="AU197" s="180"/>
      <c r="AV197" s="180"/>
      <c r="AW197" s="180"/>
      <c r="AX197" s="180"/>
      <c r="AY197" s="180"/>
      <c r="AZ197" s="180"/>
      <c r="BA197" s="180"/>
      <c r="BB197" s="180"/>
      <c r="BC197" s="180"/>
      <c r="BD197" s="180"/>
      <c r="BE197" s="180"/>
      <c r="BF197" s="180"/>
      <c r="BG197" s="180"/>
      <c r="BH197" s="180"/>
      <c r="BI197" s="180"/>
      <c r="BJ197" s="180"/>
      <c r="BK197" s="180"/>
      <c r="BL197" s="180"/>
      <c r="BM197" s="180"/>
      <c r="BN197" s="180"/>
      <c r="BO197" s="180"/>
      <c r="BP197" s="180"/>
      <c r="BQ197" s="180"/>
      <c r="BR197" s="180"/>
      <c r="BS197" s="180"/>
      <c r="BT197" s="180"/>
      <c r="BU197" s="180"/>
      <c r="BV197" s="180"/>
      <c r="BW197" s="180"/>
      <c r="BX197" s="180"/>
      <c r="BY197" s="180"/>
      <c r="BZ197" s="180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0"/>
      <c r="CN197" s="180"/>
      <c r="CO197" s="180"/>
      <c r="CP197" s="180"/>
      <c r="CQ197" s="180"/>
      <c r="CR197" s="180"/>
      <c r="CS197" s="180"/>
      <c r="CT197" s="180"/>
      <c r="CU197" s="180"/>
      <c r="CV197" s="180"/>
      <c r="CW197" s="180"/>
      <c r="CX197" s="180"/>
      <c r="CY197" s="180"/>
      <c r="CZ197" s="180"/>
      <c r="DA197" s="180"/>
      <c r="DB197" s="180"/>
      <c r="DC197" s="180"/>
      <c r="DD197" s="180"/>
      <c r="DE197" s="180"/>
      <c r="DF197" s="180"/>
      <c r="DG197" s="180"/>
      <c r="DH197" s="180"/>
      <c r="DI197" s="180"/>
      <c r="DJ197" s="180"/>
      <c r="DK197" s="180"/>
      <c r="DL197" s="180"/>
      <c r="DM197" s="180"/>
      <c r="DN197" s="180"/>
      <c r="DO197" s="180"/>
      <c r="DP197" s="180"/>
      <c r="DQ197" s="180"/>
      <c r="DR197" s="180"/>
      <c r="DS197" s="180"/>
      <c r="DT197" s="180"/>
      <c r="DU197" s="180"/>
      <c r="DV197" s="180"/>
      <c r="DW197" s="180"/>
      <c r="DX197" s="180"/>
      <c r="DY197" s="180"/>
      <c r="DZ197" s="180"/>
      <c r="EA197" s="180"/>
      <c r="EB197" s="180"/>
      <c r="EC197" s="180"/>
      <c r="ED197" s="180"/>
      <c r="EE197" s="180"/>
      <c r="EF197" s="180"/>
      <c r="EG197" s="180"/>
      <c r="EH197" s="180"/>
      <c r="EI197" s="180"/>
      <c r="EJ197" s="180"/>
      <c r="EK197" s="180"/>
      <c r="EL197" s="180"/>
      <c r="EM197" s="180"/>
      <c r="EN197" s="180"/>
      <c r="EO197" s="180"/>
      <c r="EP197" s="180"/>
      <c r="EQ197" s="180"/>
      <c r="ER197" s="180"/>
      <c r="ES197" s="180"/>
      <c r="ET197" s="180"/>
      <c r="EU197" s="180"/>
      <c r="EV197" s="180"/>
      <c r="EW197" s="180"/>
      <c r="EX197" s="180"/>
      <c r="EY197" s="180"/>
      <c r="EZ197" s="180"/>
      <c r="FA197" s="180"/>
      <c r="FB197" s="180"/>
      <c r="FC197" s="180"/>
      <c r="FD197" s="180"/>
      <c r="FE197" s="180"/>
      <c r="FF197" s="180"/>
      <c r="FG197" s="180"/>
      <c r="FH197" s="180"/>
      <c r="FI197" s="180"/>
      <c r="FJ197" s="180"/>
      <c r="FK197" s="180"/>
      <c r="FL197" s="180"/>
      <c r="FM197" s="180"/>
      <c r="FN197" s="180"/>
      <c r="FO197" s="180"/>
      <c r="FP197" s="180"/>
      <c r="FQ197" s="180"/>
      <c r="FR197" s="180"/>
      <c r="FS197" s="180"/>
      <c r="FT197" s="180"/>
      <c r="FU197" s="180"/>
      <c r="FV197" s="180"/>
      <c r="FW197" s="180"/>
      <c r="FX197" s="180"/>
      <c r="FY197" s="180"/>
      <c r="FZ197" s="180"/>
      <c r="GA197" s="180"/>
      <c r="GB197" s="180"/>
      <c r="GC197" s="180"/>
      <c r="GD197" s="180"/>
      <c r="GE197" s="180"/>
      <c r="GF197" s="180"/>
      <c r="GG197" s="180"/>
    </row>
    <row r="198" spans="1:199" ht="15" x14ac:dyDescent="0.2">
      <c r="A198" s="182"/>
      <c r="B198" s="182"/>
      <c r="C198" s="182"/>
      <c r="D198" s="182"/>
      <c r="E198" s="67"/>
      <c r="F198" s="182"/>
      <c r="G198" s="182"/>
      <c r="H198" s="31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</row>
    <row r="199" spans="1:199" ht="15" x14ac:dyDescent="0.2">
      <c r="A199" s="197"/>
      <c r="B199" s="197"/>
      <c r="C199" s="197"/>
      <c r="D199" s="197"/>
      <c r="E199" s="197"/>
      <c r="F199" s="197"/>
      <c r="G199" s="197"/>
    </row>
    <row r="200" spans="1:199" ht="15" x14ac:dyDescent="0.2">
      <c r="A200" s="197"/>
      <c r="B200" s="197"/>
      <c r="C200" s="197"/>
      <c r="D200" s="197"/>
      <c r="E200" s="197"/>
      <c r="F200" s="197"/>
      <c r="G200" s="197"/>
    </row>
    <row r="201" spans="1:199" ht="15" x14ac:dyDescent="0.25">
      <c r="A201" s="109"/>
      <c r="B201" s="183"/>
      <c r="C201" s="184"/>
      <c r="D201" s="185"/>
      <c r="E201" s="92"/>
      <c r="F201" s="92"/>
      <c r="G201" s="93"/>
    </row>
    <row r="202" spans="1:199" ht="15" x14ac:dyDescent="0.25">
      <c r="A202" s="109"/>
      <c r="B202" s="183"/>
      <c r="C202" s="184"/>
      <c r="D202" s="185"/>
      <c r="E202" s="92"/>
      <c r="F202" s="92"/>
      <c r="G202" s="93"/>
    </row>
    <row r="203" spans="1:199" ht="15" x14ac:dyDescent="0.25">
      <c r="A203" s="109"/>
      <c r="B203" s="183"/>
      <c r="C203" s="184"/>
      <c r="D203" s="185"/>
      <c r="E203" s="92"/>
      <c r="F203" s="92"/>
      <c r="G203" s="93"/>
    </row>
    <row r="204" spans="1:199" ht="15" x14ac:dyDescent="0.25">
      <c r="A204" s="109"/>
      <c r="B204" s="186"/>
      <c r="C204" s="187"/>
      <c r="D204" s="185"/>
      <c r="E204" s="92"/>
      <c r="F204" s="92"/>
      <c r="G204" s="93"/>
    </row>
    <row r="205" spans="1:199" ht="15" x14ac:dyDescent="0.25">
      <c r="A205" s="188"/>
      <c r="B205" s="189"/>
      <c r="C205" s="190"/>
      <c r="D205" s="191"/>
      <c r="E205" s="92"/>
      <c r="F205" s="92"/>
      <c r="G205" s="93"/>
    </row>
    <row r="206" spans="1:199" ht="15" x14ac:dyDescent="0.25">
      <c r="A206" s="188"/>
      <c r="B206" s="183"/>
      <c r="C206" s="192"/>
      <c r="D206" s="193"/>
      <c r="E206" s="92"/>
      <c r="F206" s="92"/>
      <c r="G206" s="93"/>
    </row>
    <row r="207" spans="1:199" ht="15" x14ac:dyDescent="0.25">
      <c r="A207" s="188"/>
      <c r="B207" s="183"/>
      <c r="C207" s="108"/>
      <c r="D207" s="193"/>
      <c r="E207" s="92"/>
      <c r="F207" s="92"/>
      <c r="G207" s="93"/>
    </row>
    <row r="208" spans="1:199" ht="15" x14ac:dyDescent="0.25">
      <c r="A208" s="188"/>
      <c r="B208" s="186"/>
      <c r="C208" s="194"/>
      <c r="D208" s="185"/>
      <c r="E208" s="92"/>
      <c r="F208" s="92"/>
      <c r="G208" s="93"/>
    </row>
    <row r="209" spans="1:7" ht="15" x14ac:dyDescent="0.25">
      <c r="A209" s="109"/>
      <c r="B209" s="189"/>
      <c r="C209" s="198"/>
      <c r="D209" s="199"/>
      <c r="E209" s="92"/>
      <c r="F209" s="92"/>
      <c r="G209" s="93"/>
    </row>
    <row r="210" spans="1:7" ht="15" x14ac:dyDescent="0.25">
      <c r="A210" s="109"/>
      <c r="B210" s="183"/>
      <c r="C210" s="200"/>
      <c r="D210" s="200"/>
      <c r="E210" s="92"/>
      <c r="F210" s="92"/>
      <c r="G210" s="93"/>
    </row>
    <row r="211" spans="1:7" x14ac:dyDescent="0.2">
      <c r="A211" s="20"/>
      <c r="C211" s="20"/>
      <c r="D211" s="20"/>
      <c r="F211" s="20"/>
      <c r="G211" s="20"/>
    </row>
    <row r="212" spans="1:7" x14ac:dyDescent="0.2">
      <c r="A212" s="20"/>
      <c r="C212" s="20"/>
      <c r="D212" s="20"/>
      <c r="F212" s="20"/>
      <c r="G212" s="20"/>
    </row>
    <row r="213" spans="1:7" x14ac:dyDescent="0.2">
      <c r="A213" s="20"/>
      <c r="C213" s="20"/>
      <c r="D213" s="20"/>
      <c r="F213" s="20"/>
      <c r="G213" s="20"/>
    </row>
    <row r="214" spans="1:7" x14ac:dyDescent="0.2">
      <c r="A214" s="20"/>
      <c r="C214" s="20"/>
      <c r="D214" s="20"/>
      <c r="F214" s="20"/>
      <c r="G214" s="20"/>
    </row>
    <row r="215" spans="1:7" x14ac:dyDescent="0.2">
      <c r="A215" s="20"/>
      <c r="C215" s="20"/>
      <c r="D215" s="20"/>
      <c r="F215" s="20"/>
      <c r="G215" s="20"/>
    </row>
    <row r="216" spans="1:7" x14ac:dyDescent="0.2">
      <c r="A216" s="20"/>
      <c r="C216" s="20"/>
      <c r="D216" s="20"/>
      <c r="F216" s="20"/>
      <c r="G216" s="20"/>
    </row>
    <row r="217" spans="1:7" x14ac:dyDescent="0.2">
      <c r="A217" s="20"/>
      <c r="C217" s="20"/>
      <c r="D217" s="20"/>
      <c r="F217" s="20"/>
      <c r="G217" s="20"/>
    </row>
    <row r="218" spans="1:7" x14ac:dyDescent="0.2">
      <c r="A218" s="20"/>
      <c r="C218" s="20"/>
      <c r="D218" s="20"/>
      <c r="F218" s="20"/>
      <c r="G218" s="20"/>
    </row>
    <row r="219" spans="1:7" x14ac:dyDescent="0.2">
      <c r="A219" s="20"/>
      <c r="C219" s="20"/>
      <c r="D219" s="20"/>
      <c r="F219" s="20"/>
      <c r="G219" s="20"/>
    </row>
    <row r="220" spans="1:7" x14ac:dyDescent="0.2">
      <c r="A220" s="20"/>
      <c r="C220" s="20"/>
      <c r="D220" s="20"/>
      <c r="F220" s="20"/>
      <c r="G220" s="20"/>
    </row>
    <row r="221" spans="1:7" x14ac:dyDescent="0.2">
      <c r="A221" s="20"/>
      <c r="C221" s="20"/>
      <c r="D221" s="20"/>
      <c r="F221" s="20"/>
      <c r="G221" s="20"/>
    </row>
    <row r="222" spans="1:7" x14ac:dyDescent="0.2">
      <c r="A222" s="20"/>
      <c r="C222" s="20"/>
      <c r="D222" s="20"/>
      <c r="F222" s="20"/>
      <c r="G222" s="20"/>
    </row>
    <row r="223" spans="1:7" x14ac:dyDescent="0.2">
      <c r="A223" s="20"/>
      <c r="C223" s="20"/>
      <c r="D223" s="20"/>
      <c r="F223" s="20"/>
      <c r="G223" s="20"/>
    </row>
    <row r="224" spans="1:7" x14ac:dyDescent="0.2">
      <c r="A224" s="20"/>
      <c r="C224" s="20"/>
      <c r="D224" s="20"/>
      <c r="F224" s="20"/>
      <c r="G224" s="20"/>
    </row>
    <row r="225" spans="1:7" x14ac:dyDescent="0.2">
      <c r="A225" s="20"/>
      <c r="C225" s="20"/>
      <c r="D225" s="20"/>
      <c r="F225" s="20"/>
      <c r="G225" s="20"/>
    </row>
    <row r="226" spans="1:7" x14ac:dyDescent="0.2">
      <c r="A226" s="20"/>
      <c r="C226" s="20"/>
      <c r="D226" s="20"/>
      <c r="F226" s="20"/>
      <c r="G226" s="20"/>
    </row>
    <row r="227" spans="1:7" x14ac:dyDescent="0.2">
      <c r="A227" s="20"/>
      <c r="C227" s="20"/>
      <c r="D227" s="20"/>
      <c r="F227" s="20"/>
      <c r="G227" s="20"/>
    </row>
    <row r="228" spans="1:7" x14ac:dyDescent="0.2">
      <c r="A228" s="20"/>
      <c r="C228" s="20"/>
      <c r="D228" s="20"/>
      <c r="F228" s="20"/>
      <c r="G228" s="20"/>
    </row>
    <row r="229" spans="1:7" x14ac:dyDescent="0.2">
      <c r="A229" s="20"/>
      <c r="C229" s="20"/>
      <c r="D229" s="20"/>
      <c r="F229" s="20"/>
      <c r="G229" s="20"/>
    </row>
    <row r="230" spans="1:7" x14ac:dyDescent="0.2">
      <c r="A230" s="20"/>
      <c r="C230" s="20"/>
      <c r="D230" s="20"/>
      <c r="F230" s="20"/>
      <c r="G230" s="20"/>
    </row>
    <row r="231" spans="1:7" x14ac:dyDescent="0.2">
      <c r="A231" s="20"/>
      <c r="C231" s="20"/>
      <c r="D231" s="20"/>
      <c r="F231" s="20"/>
      <c r="G231" s="20"/>
    </row>
    <row r="232" spans="1:7" x14ac:dyDescent="0.2">
      <c r="A232" s="20"/>
      <c r="C232" s="20"/>
      <c r="D232" s="20"/>
      <c r="F232" s="20"/>
      <c r="G232" s="20"/>
    </row>
    <row r="233" spans="1:7" x14ac:dyDescent="0.2">
      <c r="A233" s="20"/>
      <c r="C233" s="20"/>
      <c r="D233" s="20"/>
      <c r="F233" s="20"/>
      <c r="G233" s="20"/>
    </row>
    <row r="234" spans="1:7" x14ac:dyDescent="0.2">
      <c r="A234" s="20"/>
      <c r="C234" s="20"/>
      <c r="D234" s="20"/>
      <c r="F234" s="20"/>
      <c r="G234" s="20"/>
    </row>
    <row r="235" spans="1:7" x14ac:dyDescent="0.2">
      <c r="A235" s="20"/>
      <c r="C235" s="20"/>
      <c r="D235" s="20"/>
      <c r="F235" s="20"/>
      <c r="G235" s="20"/>
    </row>
    <row r="236" spans="1:7" x14ac:dyDescent="0.2">
      <c r="A236" s="20"/>
      <c r="C236" s="20"/>
      <c r="D236" s="20"/>
      <c r="F236" s="20"/>
      <c r="G236" s="20"/>
    </row>
    <row r="237" spans="1:7" x14ac:dyDescent="0.2">
      <c r="A237" s="20"/>
      <c r="C237" s="20"/>
      <c r="D237" s="20"/>
      <c r="F237" s="20"/>
      <c r="G237" s="20"/>
    </row>
    <row r="238" spans="1:7" x14ac:dyDescent="0.2">
      <c r="A238" s="20"/>
      <c r="C238" s="20"/>
      <c r="D238" s="20"/>
      <c r="F238" s="20"/>
      <c r="G238" s="20"/>
    </row>
    <row r="239" spans="1:7" x14ac:dyDescent="0.2">
      <c r="A239" s="20"/>
      <c r="C239" s="20"/>
      <c r="D239" s="20"/>
      <c r="F239" s="20"/>
      <c r="G239" s="20"/>
    </row>
    <row r="240" spans="1:7" x14ac:dyDescent="0.2">
      <c r="A240" s="20"/>
      <c r="C240" s="20"/>
      <c r="D240" s="20"/>
      <c r="F240" s="20"/>
      <c r="G240" s="20"/>
    </row>
    <row r="241" spans="1:7" x14ac:dyDescent="0.2">
      <c r="A241" s="20"/>
      <c r="C241" s="20"/>
      <c r="D241" s="20"/>
      <c r="F241" s="20"/>
      <c r="G241" s="20"/>
    </row>
    <row r="242" spans="1:7" x14ac:dyDescent="0.2">
      <c r="A242" s="20"/>
      <c r="C242" s="20"/>
      <c r="D242" s="20"/>
      <c r="F242" s="20"/>
      <c r="G242" s="20"/>
    </row>
    <row r="243" spans="1:7" x14ac:dyDescent="0.2">
      <c r="A243" s="20"/>
      <c r="C243" s="20"/>
      <c r="D243" s="20"/>
      <c r="F243" s="20"/>
      <c r="G243" s="20"/>
    </row>
    <row r="244" spans="1:7" x14ac:dyDescent="0.2">
      <c r="A244" s="20"/>
      <c r="C244" s="20"/>
      <c r="D244" s="20"/>
      <c r="F244" s="20"/>
      <c r="G244" s="20"/>
    </row>
    <row r="245" spans="1:7" x14ac:dyDescent="0.2">
      <c r="A245" s="20"/>
      <c r="C245" s="20"/>
      <c r="D245" s="20"/>
      <c r="F245" s="20"/>
      <c r="G245" s="20"/>
    </row>
    <row r="246" spans="1:7" x14ac:dyDescent="0.2">
      <c r="A246" s="20"/>
      <c r="C246" s="20"/>
      <c r="D246" s="20"/>
      <c r="F246" s="20"/>
      <c r="G246" s="20"/>
    </row>
    <row r="247" spans="1:7" x14ac:dyDescent="0.2">
      <c r="A247" s="20"/>
      <c r="C247" s="20"/>
      <c r="D247" s="20"/>
      <c r="F247" s="20"/>
      <c r="G247" s="20"/>
    </row>
    <row r="248" spans="1:7" x14ac:dyDescent="0.2">
      <c r="A248" s="20"/>
      <c r="C248" s="20"/>
      <c r="D248" s="20"/>
      <c r="F248" s="20"/>
      <c r="G248" s="20"/>
    </row>
    <row r="249" spans="1:7" x14ac:dyDescent="0.2">
      <c r="A249" s="20"/>
      <c r="C249" s="20"/>
      <c r="D249" s="20"/>
      <c r="F249" s="20"/>
      <c r="G249" s="20"/>
    </row>
    <row r="250" spans="1:7" x14ac:dyDescent="0.2">
      <c r="A250" s="20"/>
      <c r="C250" s="20"/>
      <c r="D250" s="20"/>
      <c r="F250" s="20"/>
      <c r="G250" s="20"/>
    </row>
    <row r="251" spans="1:7" x14ac:dyDescent="0.2">
      <c r="A251" s="20"/>
      <c r="C251" s="20"/>
      <c r="D251" s="20"/>
      <c r="F251" s="20"/>
      <c r="G251" s="20"/>
    </row>
    <row r="252" spans="1:7" x14ac:dyDescent="0.2">
      <c r="A252" s="20"/>
      <c r="C252" s="20"/>
      <c r="D252" s="20"/>
      <c r="F252" s="20"/>
      <c r="G252" s="20"/>
    </row>
    <row r="253" spans="1:7" x14ac:dyDescent="0.2">
      <c r="A253" s="20"/>
      <c r="C253" s="20"/>
      <c r="D253" s="20"/>
      <c r="F253" s="20"/>
      <c r="G253" s="20"/>
    </row>
    <row r="254" spans="1:7" x14ac:dyDescent="0.2">
      <c r="A254" s="20"/>
      <c r="C254" s="20"/>
      <c r="D254" s="20"/>
      <c r="F254" s="20"/>
      <c r="G254" s="20"/>
    </row>
    <row r="255" spans="1:7" x14ac:dyDescent="0.2">
      <c r="A255" s="20"/>
      <c r="C255" s="20"/>
      <c r="D255" s="20"/>
      <c r="F255" s="20"/>
      <c r="G255" s="20"/>
    </row>
    <row r="256" spans="1:7" x14ac:dyDescent="0.2">
      <c r="A256" s="20"/>
      <c r="C256" s="20"/>
      <c r="D256" s="20"/>
      <c r="F256" s="20"/>
      <c r="G256" s="20"/>
    </row>
    <row r="257" spans="1:7" x14ac:dyDescent="0.2">
      <c r="A257" s="20"/>
      <c r="C257" s="20"/>
      <c r="D257" s="20"/>
      <c r="F257" s="20"/>
      <c r="G257" s="20"/>
    </row>
    <row r="258" spans="1:7" x14ac:dyDescent="0.2">
      <c r="A258" s="20"/>
      <c r="C258" s="20"/>
      <c r="D258" s="20"/>
      <c r="F258" s="20"/>
      <c r="G258" s="20"/>
    </row>
    <row r="259" spans="1:7" x14ac:dyDescent="0.2">
      <c r="A259" s="20"/>
      <c r="C259" s="20"/>
      <c r="D259" s="20"/>
      <c r="F259" s="20"/>
      <c r="G259" s="20"/>
    </row>
    <row r="260" spans="1:7" x14ac:dyDescent="0.2">
      <c r="A260" s="20"/>
      <c r="C260" s="20"/>
      <c r="D260" s="20"/>
      <c r="F260" s="20"/>
      <c r="G260" s="20"/>
    </row>
    <row r="261" spans="1:7" x14ac:dyDescent="0.2">
      <c r="A261" s="20"/>
      <c r="C261" s="20"/>
      <c r="D261" s="20"/>
      <c r="F261" s="20"/>
      <c r="G261" s="20"/>
    </row>
    <row r="262" spans="1:7" x14ac:dyDescent="0.2">
      <c r="A262" s="20"/>
      <c r="C262" s="20"/>
      <c r="D262" s="20"/>
      <c r="F262" s="20"/>
      <c r="G262" s="20"/>
    </row>
    <row r="263" spans="1:7" x14ac:dyDescent="0.2">
      <c r="A263" s="20"/>
      <c r="C263" s="20"/>
      <c r="D263" s="20"/>
      <c r="F263" s="20"/>
      <c r="G263" s="20"/>
    </row>
    <row r="264" spans="1:7" x14ac:dyDescent="0.2">
      <c r="A264" s="20"/>
      <c r="C264" s="20"/>
      <c r="D264" s="20"/>
      <c r="F264" s="20"/>
      <c r="G264" s="20"/>
    </row>
    <row r="265" spans="1:7" x14ac:dyDescent="0.2">
      <c r="A265" s="20"/>
      <c r="C265" s="20"/>
      <c r="D265" s="20"/>
      <c r="F265" s="20"/>
      <c r="G265" s="20"/>
    </row>
    <row r="266" spans="1:7" x14ac:dyDescent="0.2">
      <c r="A266" s="20"/>
      <c r="C266" s="20"/>
      <c r="D266" s="20"/>
      <c r="F266" s="20"/>
      <c r="G266" s="20"/>
    </row>
    <row r="267" spans="1:7" x14ac:dyDescent="0.2">
      <c r="A267" s="20"/>
      <c r="C267" s="20"/>
      <c r="D267" s="20"/>
      <c r="F267" s="20"/>
      <c r="G267" s="20"/>
    </row>
    <row r="268" spans="1:7" x14ac:dyDescent="0.2">
      <c r="A268" s="20"/>
      <c r="C268" s="20"/>
      <c r="D268" s="20"/>
      <c r="F268" s="20"/>
      <c r="G268" s="20"/>
    </row>
    <row r="269" spans="1:7" x14ac:dyDescent="0.2">
      <c r="A269" s="20"/>
      <c r="C269" s="20"/>
      <c r="D269" s="20"/>
      <c r="F269" s="20"/>
      <c r="G269" s="20"/>
    </row>
    <row r="270" spans="1:7" x14ac:dyDescent="0.2">
      <c r="A270" s="20"/>
      <c r="C270" s="20"/>
      <c r="D270" s="20"/>
      <c r="F270" s="20"/>
      <c r="G270" s="20"/>
    </row>
    <row r="271" spans="1:7" x14ac:dyDescent="0.2">
      <c r="A271" s="20"/>
      <c r="C271" s="20"/>
      <c r="D271" s="20"/>
      <c r="F271" s="20"/>
      <c r="G271" s="20"/>
    </row>
    <row r="272" spans="1:7" x14ac:dyDescent="0.2">
      <c r="A272" s="20"/>
      <c r="C272" s="20"/>
      <c r="D272" s="20"/>
      <c r="F272" s="20"/>
      <c r="G272" s="20"/>
    </row>
    <row r="273" spans="1:7" x14ac:dyDescent="0.2">
      <c r="A273" s="20"/>
      <c r="C273" s="20"/>
      <c r="D273" s="20"/>
      <c r="F273" s="20"/>
      <c r="G273" s="20"/>
    </row>
    <row r="274" spans="1:7" x14ac:dyDescent="0.2">
      <c r="A274" s="20"/>
      <c r="C274" s="20"/>
      <c r="D274" s="20"/>
      <c r="F274" s="20"/>
      <c r="G274" s="20"/>
    </row>
    <row r="275" spans="1:7" x14ac:dyDescent="0.2">
      <c r="A275" s="20"/>
      <c r="C275" s="20"/>
      <c r="D275" s="20"/>
      <c r="F275" s="20"/>
      <c r="G275" s="20"/>
    </row>
    <row r="276" spans="1:7" x14ac:dyDescent="0.2">
      <c r="A276" s="20"/>
      <c r="C276" s="20"/>
      <c r="D276" s="20"/>
      <c r="F276" s="20"/>
      <c r="G276" s="20"/>
    </row>
    <row r="277" spans="1:7" x14ac:dyDescent="0.2">
      <c r="A277" s="20"/>
      <c r="C277" s="20"/>
      <c r="D277" s="20"/>
      <c r="F277" s="20"/>
      <c r="G277" s="20"/>
    </row>
    <row r="278" spans="1:7" x14ac:dyDescent="0.2">
      <c r="A278" s="20"/>
      <c r="C278" s="20"/>
      <c r="D278" s="20"/>
      <c r="F278" s="20"/>
      <c r="G278" s="20"/>
    </row>
    <row r="279" spans="1:7" x14ac:dyDescent="0.2">
      <c r="A279" s="20"/>
      <c r="C279" s="20"/>
      <c r="D279" s="20"/>
      <c r="F279" s="20"/>
      <c r="G279" s="20"/>
    </row>
    <row r="280" spans="1:7" x14ac:dyDescent="0.2">
      <c r="A280" s="20"/>
      <c r="C280" s="20"/>
      <c r="D280" s="20"/>
      <c r="F280" s="20"/>
      <c r="G280" s="20"/>
    </row>
    <row r="281" spans="1:7" x14ac:dyDescent="0.2">
      <c r="A281" s="20"/>
      <c r="C281" s="20"/>
      <c r="D281" s="20"/>
      <c r="F281" s="20"/>
      <c r="G281" s="20"/>
    </row>
    <row r="282" spans="1:7" x14ac:dyDescent="0.2">
      <c r="A282" s="20"/>
      <c r="C282" s="20"/>
      <c r="D282" s="20"/>
      <c r="F282" s="20"/>
      <c r="G282" s="20"/>
    </row>
    <row r="283" spans="1:7" x14ac:dyDescent="0.2">
      <c r="A283" s="20"/>
      <c r="C283" s="20"/>
      <c r="D283" s="20"/>
      <c r="F283" s="20"/>
      <c r="G283" s="20"/>
    </row>
    <row r="284" spans="1:7" x14ac:dyDescent="0.2">
      <c r="A284" s="20"/>
      <c r="C284" s="20"/>
      <c r="D284" s="20"/>
      <c r="F284" s="20"/>
      <c r="G284" s="20"/>
    </row>
    <row r="285" spans="1:7" x14ac:dyDescent="0.2">
      <c r="A285" s="20"/>
      <c r="C285" s="20"/>
      <c r="D285" s="20"/>
      <c r="F285" s="20"/>
      <c r="G285" s="20"/>
    </row>
    <row r="286" spans="1:7" x14ac:dyDescent="0.2">
      <c r="A286" s="20"/>
      <c r="C286" s="20"/>
      <c r="D286" s="20"/>
      <c r="F286" s="20"/>
      <c r="G286" s="20"/>
    </row>
    <row r="287" spans="1:7" x14ac:dyDescent="0.2">
      <c r="A287" s="20"/>
      <c r="C287" s="20"/>
      <c r="D287" s="20"/>
      <c r="F287" s="20"/>
      <c r="G287" s="20"/>
    </row>
    <row r="288" spans="1:7" x14ac:dyDescent="0.2">
      <c r="A288" s="20"/>
      <c r="C288" s="20"/>
      <c r="D288" s="20"/>
      <c r="F288" s="20"/>
      <c r="G288" s="20"/>
    </row>
    <row r="289" spans="1:7" x14ac:dyDescent="0.2">
      <c r="A289" s="20"/>
      <c r="C289" s="20"/>
      <c r="D289" s="20"/>
      <c r="F289" s="20"/>
      <c r="G289" s="20"/>
    </row>
    <row r="290" spans="1:7" x14ac:dyDescent="0.2">
      <c r="A290" s="20"/>
      <c r="C290" s="20"/>
      <c r="D290" s="20"/>
      <c r="F290" s="20"/>
      <c r="G290" s="20"/>
    </row>
    <row r="291" spans="1:7" x14ac:dyDescent="0.2">
      <c r="A291" s="20"/>
      <c r="C291" s="20"/>
      <c r="D291" s="20"/>
      <c r="F291" s="20"/>
      <c r="G291" s="20"/>
    </row>
    <row r="292" spans="1:7" x14ac:dyDescent="0.2">
      <c r="A292" s="20"/>
      <c r="C292" s="20"/>
      <c r="D292" s="20"/>
      <c r="F292" s="20"/>
      <c r="G292" s="20"/>
    </row>
    <row r="293" spans="1:7" x14ac:dyDescent="0.2">
      <c r="A293" s="20"/>
      <c r="C293" s="20"/>
      <c r="D293" s="20"/>
      <c r="F293" s="20"/>
      <c r="G293" s="20"/>
    </row>
    <row r="294" spans="1:7" x14ac:dyDescent="0.2">
      <c r="A294" s="20"/>
      <c r="C294" s="20"/>
      <c r="D294" s="20"/>
      <c r="F294" s="20"/>
      <c r="G294" s="20"/>
    </row>
    <row r="295" spans="1:7" x14ac:dyDescent="0.2">
      <c r="A295" s="20"/>
      <c r="C295" s="20"/>
      <c r="D295" s="20"/>
      <c r="F295" s="20"/>
      <c r="G295" s="20"/>
    </row>
    <row r="296" spans="1:7" x14ac:dyDescent="0.2">
      <c r="A296" s="20"/>
      <c r="C296" s="20"/>
      <c r="D296" s="20"/>
      <c r="F296" s="20"/>
      <c r="G296" s="20"/>
    </row>
    <row r="297" spans="1:7" x14ac:dyDescent="0.2">
      <c r="A297" s="20"/>
      <c r="C297" s="20"/>
      <c r="D297" s="20"/>
      <c r="F297" s="20"/>
      <c r="G297" s="20"/>
    </row>
    <row r="298" spans="1:7" x14ac:dyDescent="0.2">
      <c r="A298" s="20"/>
      <c r="C298" s="20"/>
      <c r="D298" s="20"/>
      <c r="F298" s="20"/>
      <c r="G298" s="20"/>
    </row>
    <row r="299" spans="1:7" x14ac:dyDescent="0.2">
      <c r="A299" s="20"/>
      <c r="C299" s="20"/>
      <c r="D299" s="20"/>
      <c r="F299" s="20"/>
      <c r="G299" s="20"/>
    </row>
    <row r="300" spans="1:7" x14ac:dyDescent="0.2">
      <c r="A300" s="20"/>
      <c r="C300" s="20"/>
      <c r="D300" s="20"/>
      <c r="F300" s="20"/>
      <c r="G300" s="20"/>
    </row>
    <row r="301" spans="1:7" x14ac:dyDescent="0.2">
      <c r="A301" s="20"/>
      <c r="C301" s="20"/>
      <c r="D301" s="20"/>
      <c r="F301" s="20"/>
      <c r="G301" s="20"/>
    </row>
    <row r="302" spans="1:7" x14ac:dyDescent="0.2">
      <c r="A302" s="20"/>
      <c r="C302" s="20"/>
      <c r="D302" s="20"/>
      <c r="F302" s="20"/>
      <c r="G302" s="20"/>
    </row>
    <row r="303" spans="1:7" x14ac:dyDescent="0.2">
      <c r="A303" s="20"/>
      <c r="C303" s="20"/>
      <c r="D303" s="20"/>
      <c r="F303" s="20"/>
      <c r="G303" s="20"/>
    </row>
    <row r="304" spans="1:7" x14ac:dyDescent="0.2">
      <c r="A304" s="20"/>
      <c r="C304" s="20"/>
      <c r="D304" s="20"/>
      <c r="F304" s="20"/>
      <c r="G304" s="20"/>
    </row>
    <row r="305" spans="1:7" x14ac:dyDescent="0.2">
      <c r="A305" s="20"/>
      <c r="C305" s="20"/>
      <c r="D305" s="20"/>
      <c r="F305" s="20"/>
      <c r="G305" s="20"/>
    </row>
    <row r="306" spans="1:7" x14ac:dyDescent="0.2">
      <c r="A306" s="20"/>
      <c r="C306" s="20"/>
      <c r="D306" s="20"/>
      <c r="F306" s="20"/>
      <c r="G306" s="20"/>
    </row>
    <row r="307" spans="1:7" x14ac:dyDescent="0.2">
      <c r="A307" s="20"/>
      <c r="C307" s="20"/>
      <c r="D307" s="20"/>
      <c r="F307" s="20"/>
      <c r="G307" s="20"/>
    </row>
    <row r="308" spans="1:7" x14ac:dyDescent="0.2">
      <c r="A308" s="20"/>
      <c r="C308" s="20"/>
      <c r="D308" s="20"/>
      <c r="F308" s="20"/>
      <c r="G308" s="20"/>
    </row>
    <row r="309" spans="1:7" x14ac:dyDescent="0.2">
      <c r="A309" s="20"/>
      <c r="C309" s="20"/>
      <c r="D309" s="20"/>
      <c r="F309" s="20"/>
      <c r="G309" s="20"/>
    </row>
    <row r="310" spans="1:7" x14ac:dyDescent="0.2">
      <c r="A310" s="20"/>
      <c r="C310" s="20"/>
      <c r="D310" s="20"/>
      <c r="F310" s="20"/>
      <c r="G310" s="20"/>
    </row>
    <row r="311" spans="1:7" x14ac:dyDescent="0.2">
      <c r="A311" s="20"/>
      <c r="C311" s="20"/>
      <c r="D311" s="20"/>
      <c r="F311" s="20"/>
      <c r="G311" s="20"/>
    </row>
    <row r="312" spans="1:7" x14ac:dyDescent="0.2">
      <c r="A312" s="20"/>
      <c r="C312" s="20"/>
      <c r="D312" s="20"/>
      <c r="F312" s="20"/>
      <c r="G312" s="20"/>
    </row>
    <row r="313" spans="1:7" x14ac:dyDescent="0.2">
      <c r="A313" s="20"/>
      <c r="C313" s="20"/>
      <c r="D313" s="20"/>
      <c r="F313" s="20"/>
      <c r="G313" s="20"/>
    </row>
    <row r="314" spans="1:7" x14ac:dyDescent="0.2">
      <c r="A314" s="20"/>
      <c r="C314" s="20"/>
      <c r="D314" s="20"/>
      <c r="F314" s="20"/>
      <c r="G314" s="20"/>
    </row>
    <row r="315" spans="1:7" x14ac:dyDescent="0.2">
      <c r="A315" s="20"/>
      <c r="C315" s="20"/>
      <c r="D315" s="20"/>
      <c r="F315" s="20"/>
      <c r="G315" s="20"/>
    </row>
    <row r="316" spans="1:7" x14ac:dyDescent="0.2">
      <c r="A316" s="20"/>
      <c r="C316" s="20"/>
      <c r="D316" s="20"/>
      <c r="F316" s="20"/>
      <c r="G316" s="20"/>
    </row>
    <row r="317" spans="1:7" x14ac:dyDescent="0.2">
      <c r="A317" s="20"/>
      <c r="C317" s="20"/>
      <c r="D317" s="20"/>
      <c r="F317" s="20"/>
      <c r="G317" s="20"/>
    </row>
    <row r="318" spans="1:7" x14ac:dyDescent="0.2">
      <c r="A318" s="20"/>
      <c r="C318" s="20"/>
      <c r="D318" s="20"/>
      <c r="F318" s="20"/>
      <c r="G318" s="20"/>
    </row>
    <row r="319" spans="1:7" x14ac:dyDescent="0.2">
      <c r="A319" s="20"/>
      <c r="C319" s="20"/>
      <c r="D319" s="20"/>
      <c r="F319" s="20"/>
      <c r="G319" s="20"/>
    </row>
    <row r="320" spans="1:7" x14ac:dyDescent="0.2">
      <c r="A320" s="20"/>
      <c r="C320" s="20"/>
      <c r="D320" s="20"/>
      <c r="F320" s="20"/>
      <c r="G320" s="20"/>
    </row>
    <row r="321" spans="1:7" x14ac:dyDescent="0.2">
      <c r="A321" s="20"/>
      <c r="C321" s="20"/>
      <c r="D321" s="20"/>
      <c r="F321" s="20"/>
      <c r="G321" s="20"/>
    </row>
    <row r="322" spans="1:7" x14ac:dyDescent="0.2">
      <c r="A322" s="20"/>
      <c r="C322" s="20"/>
      <c r="D322" s="20"/>
      <c r="F322" s="20"/>
      <c r="G322" s="20"/>
    </row>
    <row r="323" spans="1:7" x14ac:dyDescent="0.2">
      <c r="A323" s="20"/>
      <c r="C323" s="20"/>
      <c r="D323" s="20"/>
      <c r="F323" s="20"/>
      <c r="G323" s="20"/>
    </row>
    <row r="324" spans="1:7" x14ac:dyDescent="0.2">
      <c r="A324" s="20"/>
      <c r="C324" s="20"/>
      <c r="D324" s="20"/>
      <c r="F324" s="20"/>
      <c r="G324" s="20"/>
    </row>
    <row r="325" spans="1:7" x14ac:dyDescent="0.2">
      <c r="A325" s="20"/>
      <c r="C325" s="20"/>
      <c r="D325" s="20"/>
      <c r="F325" s="20"/>
      <c r="G325" s="20"/>
    </row>
    <row r="326" spans="1:7" x14ac:dyDescent="0.2">
      <c r="A326" s="20"/>
      <c r="C326" s="20"/>
      <c r="D326" s="20"/>
      <c r="F326" s="20"/>
      <c r="G326" s="20"/>
    </row>
    <row r="327" spans="1:7" x14ac:dyDescent="0.2">
      <c r="A327" s="20"/>
      <c r="C327" s="20"/>
      <c r="D327" s="20"/>
      <c r="F327" s="20"/>
      <c r="G327" s="20"/>
    </row>
    <row r="328" spans="1:7" x14ac:dyDescent="0.2">
      <c r="A328" s="20"/>
      <c r="C328" s="20"/>
      <c r="D328" s="20"/>
      <c r="F328" s="20"/>
      <c r="G328" s="20"/>
    </row>
    <row r="329" spans="1:7" x14ac:dyDescent="0.2">
      <c r="A329" s="20"/>
      <c r="C329" s="20"/>
      <c r="D329" s="20"/>
      <c r="F329" s="20"/>
      <c r="G329" s="20"/>
    </row>
    <row r="330" spans="1:7" x14ac:dyDescent="0.2">
      <c r="A330" s="20"/>
      <c r="C330" s="20"/>
      <c r="D330" s="20"/>
      <c r="F330" s="20"/>
      <c r="G330" s="20"/>
    </row>
    <row r="331" spans="1:7" x14ac:dyDescent="0.2">
      <c r="A331" s="20"/>
      <c r="C331" s="20"/>
      <c r="D331" s="20"/>
      <c r="F331" s="20"/>
      <c r="G331" s="20"/>
    </row>
    <row r="332" spans="1:7" x14ac:dyDescent="0.2">
      <c r="A332" s="20"/>
      <c r="C332" s="20"/>
      <c r="D332" s="20"/>
      <c r="F332" s="20"/>
      <c r="G332" s="20"/>
    </row>
    <row r="333" spans="1:7" x14ac:dyDescent="0.2">
      <c r="A333" s="20"/>
      <c r="C333" s="20"/>
      <c r="D333" s="20"/>
      <c r="F333" s="20"/>
      <c r="G333" s="20"/>
    </row>
    <row r="334" spans="1:7" x14ac:dyDescent="0.2">
      <c r="A334" s="20"/>
      <c r="C334" s="20"/>
      <c r="D334" s="20"/>
      <c r="F334" s="20"/>
      <c r="G334" s="20"/>
    </row>
    <row r="335" spans="1:7" x14ac:dyDescent="0.2">
      <c r="A335" s="20"/>
      <c r="C335" s="20"/>
      <c r="D335" s="20"/>
      <c r="F335" s="20"/>
      <c r="G335" s="20"/>
    </row>
    <row r="336" spans="1:7" x14ac:dyDescent="0.2">
      <c r="A336" s="20"/>
      <c r="C336" s="20"/>
      <c r="D336" s="20"/>
      <c r="F336" s="20"/>
      <c r="G336" s="20"/>
    </row>
    <row r="337" spans="1:7" x14ac:dyDescent="0.2">
      <c r="A337" s="20"/>
      <c r="C337" s="20"/>
      <c r="D337" s="20"/>
      <c r="F337" s="20"/>
      <c r="G337" s="20"/>
    </row>
    <row r="338" spans="1:7" x14ac:dyDescent="0.2">
      <c r="A338" s="20"/>
      <c r="C338" s="20"/>
      <c r="D338" s="20"/>
      <c r="F338" s="20"/>
      <c r="G338" s="20"/>
    </row>
    <row r="339" spans="1:7" x14ac:dyDescent="0.2">
      <c r="A339" s="20"/>
      <c r="C339" s="20"/>
      <c r="D339" s="20"/>
      <c r="F339" s="20"/>
      <c r="G339" s="20"/>
    </row>
    <row r="340" spans="1:7" x14ac:dyDescent="0.2">
      <c r="A340" s="20"/>
      <c r="C340" s="20"/>
      <c r="D340" s="20"/>
      <c r="F340" s="20"/>
      <c r="G340" s="20"/>
    </row>
    <row r="341" spans="1:7" x14ac:dyDescent="0.2">
      <c r="A341" s="20"/>
      <c r="C341" s="20"/>
      <c r="D341" s="20"/>
      <c r="F341" s="20"/>
      <c r="G341" s="20"/>
    </row>
    <row r="342" spans="1:7" x14ac:dyDescent="0.2">
      <c r="A342" s="20"/>
      <c r="C342" s="20"/>
      <c r="D342" s="20"/>
      <c r="F342" s="20"/>
      <c r="G342" s="20"/>
    </row>
    <row r="343" spans="1:7" x14ac:dyDescent="0.2">
      <c r="A343" s="20"/>
      <c r="C343" s="20"/>
      <c r="D343" s="20"/>
      <c r="F343" s="20"/>
      <c r="G343" s="20"/>
    </row>
    <row r="344" spans="1:7" x14ac:dyDescent="0.2">
      <c r="A344" s="20"/>
      <c r="C344" s="20"/>
      <c r="D344" s="20"/>
      <c r="F344" s="20"/>
      <c r="G344" s="20"/>
    </row>
    <row r="345" spans="1:7" x14ac:dyDescent="0.2">
      <c r="A345" s="20"/>
      <c r="C345" s="20"/>
      <c r="D345" s="20"/>
      <c r="F345" s="20"/>
      <c r="G345" s="20"/>
    </row>
    <row r="346" spans="1:7" x14ac:dyDescent="0.2">
      <c r="A346" s="20"/>
      <c r="C346" s="20"/>
      <c r="D346" s="20"/>
      <c r="F346" s="20"/>
      <c r="G346" s="20"/>
    </row>
    <row r="347" spans="1:7" x14ac:dyDescent="0.2">
      <c r="A347" s="20"/>
      <c r="C347" s="20"/>
      <c r="D347" s="20"/>
      <c r="F347" s="20"/>
      <c r="G347" s="20"/>
    </row>
    <row r="348" spans="1:7" x14ac:dyDescent="0.2">
      <c r="A348" s="20"/>
      <c r="C348" s="20"/>
      <c r="D348" s="20"/>
      <c r="F348" s="20"/>
      <c r="G348" s="20"/>
    </row>
    <row r="349" spans="1:7" x14ac:dyDescent="0.2">
      <c r="A349" s="20"/>
      <c r="C349" s="20"/>
      <c r="D349" s="20"/>
      <c r="F349" s="20"/>
      <c r="G349" s="20"/>
    </row>
    <row r="350" spans="1:7" x14ac:dyDescent="0.2">
      <c r="A350" s="20"/>
      <c r="C350" s="20"/>
      <c r="D350" s="20"/>
      <c r="F350" s="20"/>
      <c r="G350" s="20"/>
    </row>
    <row r="351" spans="1:7" x14ac:dyDescent="0.2">
      <c r="A351" s="20"/>
      <c r="C351" s="20"/>
      <c r="D351" s="20"/>
      <c r="F351" s="20"/>
      <c r="G351" s="20"/>
    </row>
    <row r="352" spans="1:7" x14ac:dyDescent="0.2">
      <c r="A352" s="20"/>
      <c r="C352" s="20"/>
      <c r="D352" s="20"/>
      <c r="F352" s="20"/>
      <c r="G352" s="20"/>
    </row>
    <row r="353" spans="1:7" x14ac:dyDescent="0.2">
      <c r="A353" s="20"/>
      <c r="C353" s="20"/>
      <c r="D353" s="20"/>
      <c r="F353" s="20"/>
      <c r="G353" s="20"/>
    </row>
    <row r="354" spans="1:7" x14ac:dyDescent="0.2">
      <c r="A354" s="20"/>
      <c r="C354" s="20"/>
      <c r="D354" s="20"/>
      <c r="F354" s="20"/>
      <c r="G354" s="20"/>
    </row>
    <row r="355" spans="1:7" x14ac:dyDescent="0.2">
      <c r="A355" s="20"/>
      <c r="C355" s="20"/>
      <c r="D355" s="20"/>
      <c r="F355" s="20"/>
      <c r="G355" s="20"/>
    </row>
    <row r="356" spans="1:7" x14ac:dyDescent="0.2">
      <c r="A356" s="20"/>
      <c r="C356" s="20"/>
      <c r="D356" s="20"/>
      <c r="F356" s="20"/>
      <c r="G356" s="20"/>
    </row>
    <row r="357" spans="1:7" x14ac:dyDescent="0.2">
      <c r="A357" s="20"/>
      <c r="C357" s="20"/>
      <c r="D357" s="20"/>
      <c r="F357" s="20"/>
      <c r="G357" s="20"/>
    </row>
    <row r="358" spans="1:7" x14ac:dyDescent="0.2">
      <c r="A358" s="20"/>
      <c r="C358" s="20"/>
      <c r="D358" s="20"/>
      <c r="F358" s="20"/>
      <c r="G358" s="20"/>
    </row>
    <row r="359" spans="1:7" x14ac:dyDescent="0.2">
      <c r="A359" s="20"/>
      <c r="C359" s="20"/>
      <c r="D359" s="20"/>
      <c r="F359" s="20"/>
      <c r="G359" s="20"/>
    </row>
    <row r="360" spans="1:7" x14ac:dyDescent="0.2">
      <c r="A360" s="20"/>
      <c r="C360" s="20"/>
      <c r="D360" s="20"/>
      <c r="F360" s="20"/>
      <c r="G360" s="20"/>
    </row>
    <row r="361" spans="1:7" x14ac:dyDescent="0.2">
      <c r="A361" s="20"/>
      <c r="C361" s="20"/>
      <c r="D361" s="20"/>
      <c r="F361" s="20"/>
      <c r="G361" s="20"/>
    </row>
    <row r="362" spans="1:7" x14ac:dyDescent="0.2">
      <c r="A362" s="20"/>
      <c r="C362" s="20"/>
      <c r="D362" s="20"/>
      <c r="F362" s="20"/>
      <c r="G362" s="20"/>
    </row>
    <row r="363" spans="1:7" x14ac:dyDescent="0.2">
      <c r="A363" s="20"/>
      <c r="C363" s="20"/>
      <c r="D363" s="20"/>
      <c r="F363" s="20"/>
      <c r="G363" s="20"/>
    </row>
    <row r="364" spans="1:7" x14ac:dyDescent="0.2">
      <c r="A364" s="20"/>
      <c r="C364" s="20"/>
      <c r="D364" s="20"/>
      <c r="F364" s="20"/>
      <c r="G364" s="20"/>
    </row>
    <row r="365" spans="1:7" x14ac:dyDescent="0.2">
      <c r="A365" s="20"/>
      <c r="C365" s="20"/>
      <c r="D365" s="20"/>
      <c r="F365" s="20"/>
      <c r="G365" s="20"/>
    </row>
    <row r="366" spans="1:7" x14ac:dyDescent="0.2">
      <c r="A366" s="20"/>
      <c r="C366" s="20"/>
      <c r="D366" s="20"/>
      <c r="F366" s="20"/>
      <c r="G366" s="20"/>
    </row>
    <row r="367" spans="1:7" x14ac:dyDescent="0.2">
      <c r="A367" s="20"/>
      <c r="C367" s="20"/>
      <c r="D367" s="20"/>
      <c r="F367" s="20"/>
      <c r="G367" s="20"/>
    </row>
    <row r="368" spans="1:7" x14ac:dyDescent="0.2">
      <c r="A368" s="20"/>
      <c r="C368" s="20"/>
      <c r="D368" s="20"/>
      <c r="F368" s="20"/>
      <c r="G368" s="20"/>
    </row>
    <row r="369" spans="1:7" x14ac:dyDescent="0.2">
      <c r="A369" s="20"/>
      <c r="C369" s="20"/>
      <c r="D369" s="20"/>
      <c r="F369" s="20"/>
      <c r="G369" s="20"/>
    </row>
    <row r="370" spans="1:7" x14ac:dyDescent="0.2">
      <c r="A370" s="20"/>
      <c r="C370" s="20"/>
      <c r="D370" s="20"/>
      <c r="F370" s="20"/>
      <c r="G370" s="20"/>
    </row>
    <row r="371" spans="1:7" x14ac:dyDescent="0.2">
      <c r="A371" s="20"/>
      <c r="C371" s="20"/>
      <c r="D371" s="20"/>
      <c r="F371" s="20"/>
      <c r="G371" s="20"/>
    </row>
    <row r="372" spans="1:7" x14ac:dyDescent="0.2">
      <c r="A372" s="20"/>
      <c r="C372" s="20"/>
      <c r="D372" s="20"/>
      <c r="F372" s="20"/>
      <c r="G372" s="20"/>
    </row>
    <row r="373" spans="1:7" x14ac:dyDescent="0.2">
      <c r="A373" s="20"/>
      <c r="C373" s="20"/>
      <c r="D373" s="20"/>
      <c r="F373" s="20"/>
      <c r="G373" s="20"/>
    </row>
    <row r="374" spans="1:7" x14ac:dyDescent="0.2">
      <c r="A374" s="20"/>
      <c r="C374" s="20"/>
      <c r="D374" s="20"/>
      <c r="F374" s="20"/>
      <c r="G374" s="20"/>
    </row>
    <row r="375" spans="1:7" x14ac:dyDescent="0.2">
      <c r="A375" s="20"/>
      <c r="C375" s="20"/>
      <c r="D375" s="20"/>
      <c r="F375" s="20"/>
      <c r="G375" s="20"/>
    </row>
    <row r="376" spans="1:7" x14ac:dyDescent="0.2">
      <c r="A376" s="20"/>
      <c r="C376" s="20"/>
      <c r="D376" s="20"/>
      <c r="F376" s="20"/>
      <c r="G376" s="20"/>
    </row>
    <row r="377" spans="1:7" x14ac:dyDescent="0.2">
      <c r="A377" s="20"/>
      <c r="C377" s="20"/>
      <c r="D377" s="20"/>
      <c r="F377" s="20"/>
      <c r="G377" s="20"/>
    </row>
    <row r="378" spans="1:7" x14ac:dyDescent="0.2">
      <c r="A378" s="20"/>
      <c r="C378" s="20"/>
      <c r="D378" s="20"/>
      <c r="F378" s="20"/>
      <c r="G378" s="20"/>
    </row>
    <row r="379" spans="1:7" x14ac:dyDescent="0.2">
      <c r="A379" s="20"/>
      <c r="C379" s="20"/>
      <c r="D379" s="20"/>
      <c r="F379" s="20"/>
      <c r="G379" s="20"/>
    </row>
    <row r="380" spans="1:7" x14ac:dyDescent="0.2">
      <c r="A380" s="20"/>
      <c r="C380" s="20"/>
      <c r="D380" s="20"/>
      <c r="F380" s="20"/>
      <c r="G380" s="20"/>
    </row>
    <row r="381" spans="1:7" x14ac:dyDescent="0.2">
      <c r="A381" s="20"/>
      <c r="C381" s="20"/>
      <c r="D381" s="20"/>
      <c r="F381" s="20"/>
      <c r="G381" s="20"/>
    </row>
    <row r="382" spans="1:7" x14ac:dyDescent="0.2">
      <c r="A382" s="20"/>
      <c r="C382" s="20"/>
      <c r="D382" s="20"/>
      <c r="F382" s="20"/>
      <c r="G382" s="20"/>
    </row>
    <row r="383" spans="1:7" x14ac:dyDescent="0.2">
      <c r="A383" s="20"/>
      <c r="C383" s="20"/>
      <c r="D383" s="20"/>
      <c r="F383" s="20"/>
      <c r="G383" s="20"/>
    </row>
    <row r="384" spans="1:7" x14ac:dyDescent="0.2">
      <c r="A384" s="20"/>
      <c r="C384" s="20"/>
      <c r="D384" s="20"/>
      <c r="F384" s="20"/>
      <c r="G384" s="20"/>
    </row>
    <row r="385" spans="1:7" x14ac:dyDescent="0.2">
      <c r="A385" s="20"/>
      <c r="C385" s="20"/>
      <c r="D385" s="20"/>
      <c r="F385" s="20"/>
      <c r="G385" s="20"/>
    </row>
    <row r="386" spans="1:7" x14ac:dyDescent="0.2">
      <c r="A386" s="20"/>
      <c r="C386" s="20"/>
      <c r="D386" s="20"/>
      <c r="F386" s="20"/>
      <c r="G386" s="20"/>
    </row>
    <row r="387" spans="1:7" x14ac:dyDescent="0.2">
      <c r="A387" s="20"/>
      <c r="C387" s="20"/>
      <c r="D387" s="20"/>
      <c r="F387" s="20"/>
      <c r="G387" s="20"/>
    </row>
    <row r="388" spans="1:7" x14ac:dyDescent="0.2">
      <c r="A388" s="20"/>
      <c r="C388" s="20"/>
      <c r="D388" s="20"/>
      <c r="F388" s="20"/>
      <c r="G388" s="20"/>
    </row>
    <row r="389" spans="1:7" x14ac:dyDescent="0.2">
      <c r="A389" s="20"/>
      <c r="C389" s="20"/>
      <c r="D389" s="20"/>
      <c r="F389" s="20"/>
      <c r="G389" s="20"/>
    </row>
    <row r="390" spans="1:7" x14ac:dyDescent="0.2">
      <c r="A390" s="20"/>
      <c r="C390" s="20"/>
      <c r="D390" s="20"/>
      <c r="F390" s="20"/>
      <c r="G390" s="20"/>
    </row>
    <row r="391" spans="1:7" x14ac:dyDescent="0.2">
      <c r="A391" s="20"/>
      <c r="C391" s="20"/>
      <c r="D391" s="20"/>
      <c r="F391" s="20"/>
      <c r="G391" s="20"/>
    </row>
    <row r="392" spans="1:7" x14ac:dyDescent="0.2">
      <c r="A392" s="20"/>
      <c r="C392" s="20"/>
      <c r="D392" s="20"/>
      <c r="F392" s="20"/>
      <c r="G392" s="20"/>
    </row>
    <row r="393" spans="1:7" x14ac:dyDescent="0.2">
      <c r="A393" s="20"/>
      <c r="C393" s="20"/>
      <c r="D393" s="20"/>
      <c r="F393" s="20"/>
      <c r="G393" s="20"/>
    </row>
    <row r="394" spans="1:7" x14ac:dyDescent="0.2">
      <c r="A394" s="20"/>
      <c r="C394" s="20"/>
      <c r="D394" s="20"/>
      <c r="F394" s="20"/>
      <c r="G394" s="20"/>
    </row>
    <row r="395" spans="1:7" x14ac:dyDescent="0.2">
      <c r="A395" s="20"/>
      <c r="C395" s="20"/>
      <c r="D395" s="20"/>
      <c r="F395" s="20"/>
      <c r="G395" s="20"/>
    </row>
    <row r="396" spans="1:7" x14ac:dyDescent="0.2">
      <c r="A396" s="20"/>
      <c r="C396" s="20"/>
      <c r="D396" s="20"/>
      <c r="F396" s="20"/>
      <c r="G396" s="20"/>
    </row>
    <row r="397" spans="1:7" x14ac:dyDescent="0.2">
      <c r="A397" s="20"/>
      <c r="C397" s="20"/>
      <c r="D397" s="20"/>
      <c r="F397" s="20"/>
      <c r="G397" s="20"/>
    </row>
    <row r="398" spans="1:7" x14ac:dyDescent="0.2">
      <c r="A398" s="20"/>
      <c r="C398" s="20"/>
      <c r="D398" s="20"/>
      <c r="F398" s="20"/>
      <c r="G398" s="20"/>
    </row>
    <row r="399" spans="1:7" x14ac:dyDescent="0.2">
      <c r="A399" s="20"/>
      <c r="C399" s="20"/>
      <c r="D399" s="20"/>
      <c r="F399" s="20"/>
      <c r="G399" s="20"/>
    </row>
    <row r="400" spans="1:7" x14ac:dyDescent="0.2">
      <c r="A400" s="20"/>
      <c r="C400" s="20"/>
      <c r="D400" s="20"/>
      <c r="F400" s="20"/>
      <c r="G400" s="20"/>
    </row>
    <row r="401" spans="1:7" x14ac:dyDescent="0.2">
      <c r="A401" s="20"/>
      <c r="C401" s="20"/>
      <c r="D401" s="20"/>
      <c r="F401" s="20"/>
      <c r="G401" s="20"/>
    </row>
    <row r="402" spans="1:7" x14ac:dyDescent="0.2">
      <c r="A402" s="20"/>
      <c r="C402" s="20"/>
      <c r="D402" s="20"/>
      <c r="F402" s="20"/>
      <c r="G402" s="20"/>
    </row>
    <row r="403" spans="1:7" x14ac:dyDescent="0.2">
      <c r="A403" s="20"/>
      <c r="C403" s="20"/>
      <c r="D403" s="20"/>
      <c r="F403" s="20"/>
      <c r="G403" s="20"/>
    </row>
    <row r="404" spans="1:7" x14ac:dyDescent="0.2">
      <c r="A404" s="20"/>
      <c r="C404" s="20"/>
      <c r="D404" s="20"/>
      <c r="F404" s="20"/>
      <c r="G404" s="20"/>
    </row>
    <row r="405" spans="1:7" x14ac:dyDescent="0.2">
      <c r="A405" s="20"/>
      <c r="C405" s="20"/>
      <c r="D405" s="20"/>
      <c r="F405" s="20"/>
      <c r="G405" s="20"/>
    </row>
    <row r="406" spans="1:7" x14ac:dyDescent="0.2">
      <c r="A406" s="20"/>
      <c r="C406" s="20"/>
      <c r="D406" s="20"/>
      <c r="F406" s="20"/>
      <c r="G406" s="20"/>
    </row>
    <row r="407" spans="1:7" x14ac:dyDescent="0.2">
      <c r="A407" s="20"/>
      <c r="C407" s="20"/>
      <c r="D407" s="20"/>
      <c r="F407" s="20"/>
      <c r="G407" s="20"/>
    </row>
    <row r="408" spans="1:7" x14ac:dyDescent="0.2">
      <c r="A408" s="20"/>
      <c r="C408" s="20"/>
      <c r="D408" s="20"/>
      <c r="F408" s="20"/>
      <c r="G408" s="20"/>
    </row>
    <row r="409" spans="1:7" x14ac:dyDescent="0.2">
      <c r="A409" s="20"/>
      <c r="C409" s="20"/>
      <c r="D409" s="20"/>
      <c r="F409" s="20"/>
      <c r="G409" s="20"/>
    </row>
    <row r="410" spans="1:7" x14ac:dyDescent="0.2">
      <c r="A410" s="20"/>
      <c r="C410" s="20"/>
      <c r="D410" s="20"/>
      <c r="F410" s="20"/>
      <c r="G410" s="20"/>
    </row>
    <row r="411" spans="1:7" x14ac:dyDescent="0.2">
      <c r="A411" s="20"/>
      <c r="C411" s="20"/>
      <c r="D411" s="20"/>
      <c r="F411" s="20"/>
      <c r="G411" s="20"/>
    </row>
    <row r="412" spans="1:7" x14ac:dyDescent="0.2">
      <c r="A412" s="20"/>
      <c r="C412" s="20"/>
      <c r="D412" s="20"/>
      <c r="F412" s="20"/>
      <c r="G412" s="20"/>
    </row>
    <row r="413" spans="1:7" x14ac:dyDescent="0.2">
      <c r="A413" s="20"/>
      <c r="C413" s="20"/>
      <c r="D413" s="20"/>
      <c r="F413" s="20"/>
      <c r="G413" s="20"/>
    </row>
    <row r="414" spans="1:7" x14ac:dyDescent="0.2">
      <c r="A414" s="20"/>
      <c r="C414" s="20"/>
      <c r="D414" s="20"/>
      <c r="F414" s="20"/>
      <c r="G414" s="20"/>
    </row>
    <row r="415" spans="1:7" x14ac:dyDescent="0.2">
      <c r="A415" s="20"/>
      <c r="C415" s="20"/>
      <c r="D415" s="20"/>
      <c r="F415" s="20"/>
      <c r="G415" s="20"/>
    </row>
    <row r="416" spans="1:7" x14ac:dyDescent="0.2">
      <c r="A416" s="20"/>
      <c r="C416" s="20"/>
      <c r="D416" s="20"/>
      <c r="F416" s="20"/>
      <c r="G416" s="20"/>
    </row>
    <row r="417" spans="1:7" x14ac:dyDescent="0.2">
      <c r="A417" s="20"/>
      <c r="C417" s="20"/>
      <c r="D417" s="20"/>
      <c r="F417" s="20"/>
      <c r="G417" s="20"/>
    </row>
    <row r="418" spans="1:7" x14ac:dyDescent="0.2">
      <c r="A418" s="20"/>
      <c r="C418" s="20"/>
      <c r="D418" s="20"/>
      <c r="F418" s="20"/>
      <c r="G418" s="20"/>
    </row>
    <row r="419" spans="1:7" x14ac:dyDescent="0.2">
      <c r="A419" s="20"/>
      <c r="C419" s="20"/>
      <c r="D419" s="20"/>
      <c r="F419" s="20"/>
      <c r="G419" s="20"/>
    </row>
    <row r="420" spans="1:7" x14ac:dyDescent="0.2">
      <c r="A420" s="20"/>
      <c r="C420" s="20"/>
      <c r="D420" s="20"/>
      <c r="F420" s="20"/>
      <c r="G420" s="20"/>
    </row>
    <row r="421" spans="1:7" x14ac:dyDescent="0.2">
      <c r="A421" s="20"/>
      <c r="C421" s="20"/>
      <c r="D421" s="20"/>
      <c r="F421" s="20"/>
      <c r="G421" s="20"/>
    </row>
    <row r="422" spans="1:7" x14ac:dyDescent="0.2">
      <c r="A422" s="20"/>
      <c r="C422" s="20"/>
      <c r="D422" s="20"/>
      <c r="F422" s="20"/>
      <c r="G422" s="20"/>
    </row>
    <row r="423" spans="1:7" x14ac:dyDescent="0.2">
      <c r="A423" s="20"/>
      <c r="C423" s="20"/>
      <c r="D423" s="20"/>
      <c r="F423" s="20"/>
      <c r="G423" s="20"/>
    </row>
    <row r="424" spans="1:7" x14ac:dyDescent="0.2">
      <c r="A424" s="20"/>
      <c r="C424" s="20"/>
      <c r="D424" s="20"/>
      <c r="F424" s="20"/>
      <c r="G424" s="20"/>
    </row>
    <row r="425" spans="1:7" x14ac:dyDescent="0.2">
      <c r="A425" s="20"/>
      <c r="C425" s="20"/>
      <c r="D425" s="20"/>
      <c r="F425" s="20"/>
      <c r="G425" s="20"/>
    </row>
    <row r="426" spans="1:7" x14ac:dyDescent="0.2">
      <c r="A426" s="20"/>
      <c r="C426" s="20"/>
      <c r="D426" s="20"/>
      <c r="F426" s="20"/>
      <c r="G426" s="20"/>
    </row>
    <row r="427" spans="1:7" x14ac:dyDescent="0.2">
      <c r="A427" s="20"/>
      <c r="C427" s="20"/>
      <c r="D427" s="20"/>
      <c r="F427" s="20"/>
      <c r="G427" s="20"/>
    </row>
    <row r="428" spans="1:7" x14ac:dyDescent="0.2">
      <c r="A428" s="20"/>
      <c r="C428" s="20"/>
      <c r="D428" s="20"/>
      <c r="F428" s="20"/>
      <c r="G428" s="20"/>
    </row>
    <row r="429" spans="1:7" x14ac:dyDescent="0.2">
      <c r="A429" s="20"/>
      <c r="C429" s="20"/>
      <c r="D429" s="20"/>
      <c r="F429" s="20"/>
      <c r="G429" s="20"/>
    </row>
    <row r="430" spans="1:7" x14ac:dyDescent="0.2">
      <c r="A430" s="20"/>
      <c r="C430" s="20"/>
      <c r="D430" s="20"/>
      <c r="F430" s="20"/>
      <c r="G430" s="20"/>
    </row>
    <row r="431" spans="1:7" x14ac:dyDescent="0.2">
      <c r="A431" s="20"/>
      <c r="C431" s="20"/>
      <c r="D431" s="20"/>
      <c r="F431" s="20"/>
      <c r="G431" s="20"/>
    </row>
    <row r="432" spans="1:7" x14ac:dyDescent="0.2">
      <c r="A432" s="20"/>
      <c r="C432" s="20"/>
      <c r="D432" s="20"/>
      <c r="F432" s="20"/>
      <c r="G432" s="20"/>
    </row>
    <row r="433" spans="1:7" x14ac:dyDescent="0.2">
      <c r="A433" s="20"/>
      <c r="C433" s="20"/>
      <c r="D433" s="20"/>
      <c r="F433" s="20"/>
      <c r="G433" s="20"/>
    </row>
    <row r="434" spans="1:7" x14ac:dyDescent="0.2">
      <c r="A434" s="20"/>
      <c r="C434" s="20"/>
      <c r="D434" s="20"/>
      <c r="F434" s="20"/>
      <c r="G434" s="20"/>
    </row>
    <row r="435" spans="1:7" x14ac:dyDescent="0.2">
      <c r="A435" s="20"/>
      <c r="C435" s="20"/>
      <c r="D435" s="20"/>
      <c r="F435" s="20"/>
      <c r="G435" s="20"/>
    </row>
    <row r="436" spans="1:7" x14ac:dyDescent="0.2">
      <c r="A436" s="20"/>
      <c r="C436" s="20"/>
      <c r="D436" s="20"/>
      <c r="F436" s="20"/>
      <c r="G436" s="20"/>
    </row>
    <row r="437" spans="1:7" x14ac:dyDescent="0.2">
      <c r="A437" s="20"/>
      <c r="C437" s="20"/>
      <c r="D437" s="20"/>
      <c r="F437" s="20"/>
      <c r="G437" s="20"/>
    </row>
    <row r="438" spans="1:7" x14ac:dyDescent="0.2">
      <c r="A438" s="20"/>
      <c r="C438" s="20"/>
      <c r="D438" s="20"/>
      <c r="F438" s="20"/>
      <c r="G438" s="20"/>
    </row>
    <row r="439" spans="1:7" x14ac:dyDescent="0.2">
      <c r="A439" s="20"/>
      <c r="C439" s="20"/>
      <c r="D439" s="20"/>
      <c r="F439" s="20"/>
      <c r="G439" s="20"/>
    </row>
    <row r="440" spans="1:7" x14ac:dyDescent="0.2">
      <c r="A440" s="20"/>
      <c r="C440" s="20"/>
      <c r="D440" s="20"/>
      <c r="F440" s="20"/>
      <c r="G440" s="20"/>
    </row>
    <row r="441" spans="1:7" x14ac:dyDescent="0.2">
      <c r="A441" s="20"/>
      <c r="C441" s="20"/>
      <c r="D441" s="20"/>
      <c r="F441" s="20"/>
      <c r="G441" s="20"/>
    </row>
    <row r="442" spans="1:7" x14ac:dyDescent="0.2">
      <c r="A442" s="20"/>
      <c r="C442" s="20"/>
      <c r="D442" s="20"/>
      <c r="F442" s="20"/>
      <c r="G442" s="20"/>
    </row>
    <row r="443" spans="1:7" x14ac:dyDescent="0.2">
      <c r="A443" s="20"/>
      <c r="C443" s="20"/>
      <c r="D443" s="20"/>
      <c r="F443" s="20"/>
      <c r="G443" s="20"/>
    </row>
    <row r="444" spans="1:7" x14ac:dyDescent="0.2">
      <c r="A444" s="20"/>
      <c r="C444" s="20"/>
      <c r="D444" s="20"/>
      <c r="F444" s="20"/>
      <c r="G444" s="20"/>
    </row>
    <row r="445" spans="1:7" x14ac:dyDescent="0.2">
      <c r="A445" s="20"/>
      <c r="C445" s="20"/>
      <c r="D445" s="20"/>
      <c r="F445" s="20"/>
      <c r="G445" s="20"/>
    </row>
    <row r="446" spans="1:7" x14ac:dyDescent="0.2">
      <c r="A446" s="20"/>
      <c r="C446" s="20"/>
      <c r="D446" s="20"/>
      <c r="F446" s="20"/>
      <c r="G446" s="20"/>
    </row>
    <row r="447" spans="1:7" x14ac:dyDescent="0.2">
      <c r="A447" s="20"/>
      <c r="C447" s="20"/>
      <c r="D447" s="20"/>
      <c r="F447" s="20"/>
      <c r="G447" s="20"/>
    </row>
    <row r="448" spans="1:7" x14ac:dyDescent="0.2">
      <c r="A448" s="20"/>
      <c r="C448" s="20"/>
      <c r="D448" s="20"/>
      <c r="F448" s="20"/>
      <c r="G448" s="20"/>
    </row>
    <row r="449" spans="1:7" x14ac:dyDescent="0.2">
      <c r="A449" s="20"/>
      <c r="C449" s="20"/>
      <c r="D449" s="20"/>
      <c r="F449" s="20"/>
      <c r="G449" s="20"/>
    </row>
    <row r="450" spans="1:7" x14ac:dyDescent="0.2">
      <c r="A450" s="20"/>
      <c r="C450" s="20"/>
      <c r="D450" s="20"/>
      <c r="F450" s="20"/>
      <c r="G450" s="20"/>
    </row>
    <row r="451" spans="1:7" x14ac:dyDescent="0.2">
      <c r="A451" s="20"/>
      <c r="C451" s="20"/>
      <c r="D451" s="20"/>
      <c r="F451" s="20"/>
      <c r="G451" s="20"/>
    </row>
    <row r="452" spans="1:7" x14ac:dyDescent="0.2">
      <c r="A452" s="20"/>
      <c r="C452" s="20"/>
      <c r="D452" s="20"/>
      <c r="F452" s="20"/>
      <c r="G452" s="20"/>
    </row>
    <row r="453" spans="1:7" x14ac:dyDescent="0.2">
      <c r="A453" s="20"/>
      <c r="C453" s="20"/>
      <c r="D453" s="20"/>
      <c r="F453" s="20"/>
      <c r="G453" s="20"/>
    </row>
    <row r="454" spans="1:7" x14ac:dyDescent="0.2">
      <c r="A454" s="20"/>
      <c r="C454" s="20"/>
      <c r="D454" s="20"/>
      <c r="F454" s="20"/>
      <c r="G454" s="20"/>
    </row>
    <row r="455" spans="1:7" x14ac:dyDescent="0.2">
      <c r="A455" s="20"/>
      <c r="C455" s="20"/>
      <c r="D455" s="20"/>
      <c r="F455" s="20"/>
      <c r="G455" s="20"/>
    </row>
    <row r="456" spans="1:7" x14ac:dyDescent="0.2">
      <c r="A456" s="20"/>
      <c r="C456" s="20"/>
      <c r="D456" s="20"/>
      <c r="F456" s="20"/>
      <c r="G456" s="20"/>
    </row>
    <row r="457" spans="1:7" x14ac:dyDescent="0.2">
      <c r="A457" s="20"/>
      <c r="C457" s="20"/>
      <c r="D457" s="20"/>
      <c r="F457" s="20"/>
      <c r="G457" s="20"/>
    </row>
    <row r="458" spans="1:7" x14ac:dyDescent="0.2">
      <c r="A458" s="20"/>
      <c r="C458" s="20"/>
      <c r="D458" s="20"/>
      <c r="F458" s="20"/>
      <c r="G458" s="20"/>
    </row>
    <row r="459" spans="1:7" x14ac:dyDescent="0.2">
      <c r="A459" s="20"/>
      <c r="C459" s="20"/>
      <c r="D459" s="20"/>
      <c r="F459" s="20"/>
      <c r="G459" s="20"/>
    </row>
    <row r="460" spans="1:7" x14ac:dyDescent="0.2">
      <c r="A460" s="20"/>
      <c r="C460" s="20"/>
      <c r="D460" s="20"/>
      <c r="F460" s="20"/>
      <c r="G460" s="20"/>
    </row>
    <row r="461" spans="1:7" x14ac:dyDescent="0.2">
      <c r="A461" s="20"/>
      <c r="C461" s="20"/>
      <c r="D461" s="20"/>
      <c r="F461" s="20"/>
      <c r="G461" s="20"/>
    </row>
    <row r="462" spans="1:7" x14ac:dyDescent="0.2">
      <c r="A462" s="20"/>
      <c r="C462" s="20"/>
      <c r="D462" s="20"/>
      <c r="F462" s="20"/>
      <c r="G462" s="20"/>
    </row>
    <row r="463" spans="1:7" x14ac:dyDescent="0.2">
      <c r="A463" s="20"/>
      <c r="C463" s="20"/>
      <c r="D463" s="20"/>
      <c r="F463" s="20"/>
      <c r="G463" s="20"/>
    </row>
    <row r="464" spans="1:7" x14ac:dyDescent="0.2">
      <c r="A464" s="20"/>
      <c r="C464" s="20"/>
      <c r="D464" s="20"/>
      <c r="F464" s="20"/>
      <c r="G464" s="20"/>
    </row>
    <row r="465" spans="1:7" x14ac:dyDescent="0.2">
      <c r="A465" s="20"/>
      <c r="C465" s="20"/>
      <c r="D465" s="20"/>
      <c r="F465" s="20"/>
      <c r="G465" s="20"/>
    </row>
    <row r="466" spans="1:7" x14ac:dyDescent="0.2">
      <c r="A466" s="20"/>
      <c r="C466" s="20"/>
      <c r="D466" s="20"/>
      <c r="F466" s="20"/>
      <c r="G466" s="20"/>
    </row>
    <row r="467" spans="1:7" x14ac:dyDescent="0.2">
      <c r="A467" s="20"/>
      <c r="C467" s="20"/>
      <c r="D467" s="20"/>
      <c r="F467" s="20"/>
      <c r="G467" s="20"/>
    </row>
    <row r="468" spans="1:7" x14ac:dyDescent="0.2">
      <c r="A468" s="20"/>
      <c r="C468" s="20"/>
      <c r="D468" s="20"/>
      <c r="F468" s="20"/>
      <c r="G468" s="20"/>
    </row>
    <row r="469" spans="1:7" x14ac:dyDescent="0.2">
      <c r="A469" s="20"/>
      <c r="C469" s="20"/>
      <c r="D469" s="20"/>
      <c r="F469" s="20"/>
      <c r="G469" s="20"/>
    </row>
    <row r="470" spans="1:7" x14ac:dyDescent="0.2">
      <c r="A470" s="20"/>
      <c r="C470" s="20"/>
      <c r="D470" s="20"/>
      <c r="F470" s="20"/>
      <c r="G470" s="20"/>
    </row>
    <row r="471" spans="1:7" x14ac:dyDescent="0.2">
      <c r="A471" s="20"/>
      <c r="C471" s="20"/>
      <c r="D471" s="20"/>
      <c r="F471" s="20"/>
      <c r="G471" s="20"/>
    </row>
    <row r="472" spans="1:7" x14ac:dyDescent="0.2">
      <c r="A472" s="20"/>
      <c r="C472" s="20"/>
      <c r="D472" s="20"/>
      <c r="F472" s="20"/>
      <c r="G472" s="20"/>
    </row>
    <row r="473" spans="1:7" x14ac:dyDescent="0.2">
      <c r="A473" s="20"/>
      <c r="C473" s="20"/>
      <c r="D473" s="20"/>
      <c r="F473" s="20"/>
      <c r="G473" s="20"/>
    </row>
    <row r="474" spans="1:7" x14ac:dyDescent="0.2">
      <c r="A474" s="20"/>
      <c r="C474" s="20"/>
      <c r="D474" s="20"/>
      <c r="F474" s="20"/>
      <c r="G474" s="20"/>
    </row>
    <row r="475" spans="1:7" x14ac:dyDescent="0.2">
      <c r="A475" s="20"/>
      <c r="C475" s="20"/>
      <c r="D475" s="20"/>
      <c r="F475" s="20"/>
      <c r="G475" s="20"/>
    </row>
    <row r="476" spans="1:7" x14ac:dyDescent="0.2">
      <c r="A476" s="20"/>
      <c r="C476" s="20"/>
      <c r="D476" s="20"/>
      <c r="F476" s="20"/>
      <c r="G476" s="20"/>
    </row>
    <row r="477" spans="1:7" x14ac:dyDescent="0.2">
      <c r="A477" s="20"/>
      <c r="C477" s="20"/>
      <c r="D477" s="20"/>
      <c r="F477" s="20"/>
      <c r="G477" s="20"/>
    </row>
    <row r="478" spans="1:7" x14ac:dyDescent="0.2">
      <c r="A478" s="20"/>
      <c r="C478" s="20"/>
      <c r="D478" s="20"/>
      <c r="F478" s="20"/>
      <c r="G478" s="20"/>
    </row>
    <row r="479" spans="1:7" x14ac:dyDescent="0.2">
      <c r="A479" s="20"/>
      <c r="C479" s="20"/>
      <c r="D479" s="20"/>
      <c r="F479" s="20"/>
      <c r="G479" s="20"/>
    </row>
    <row r="480" spans="1:7" x14ac:dyDescent="0.2">
      <c r="A480" s="20"/>
      <c r="C480" s="20"/>
      <c r="D480" s="20"/>
      <c r="F480" s="20"/>
      <c r="G480" s="20"/>
    </row>
    <row r="481" spans="1:7" x14ac:dyDescent="0.2">
      <c r="A481" s="20"/>
      <c r="C481" s="20"/>
      <c r="D481" s="20"/>
      <c r="F481" s="20"/>
      <c r="G481" s="20"/>
    </row>
    <row r="482" spans="1:7" x14ac:dyDescent="0.2">
      <c r="A482" s="20"/>
      <c r="C482" s="20"/>
      <c r="D482" s="20"/>
      <c r="F482" s="20"/>
      <c r="G482" s="20"/>
    </row>
    <row r="483" spans="1:7" x14ac:dyDescent="0.2">
      <c r="A483" s="20"/>
      <c r="C483" s="20"/>
      <c r="D483" s="20"/>
      <c r="F483" s="20"/>
      <c r="G483" s="20"/>
    </row>
    <row r="484" spans="1:7" x14ac:dyDescent="0.2">
      <c r="A484" s="20"/>
      <c r="C484" s="20"/>
      <c r="D484" s="20"/>
      <c r="F484" s="20"/>
      <c r="G484" s="20"/>
    </row>
    <row r="485" spans="1:7" x14ac:dyDescent="0.2">
      <c r="A485" s="20"/>
      <c r="C485" s="20"/>
      <c r="D485" s="20"/>
      <c r="F485" s="20"/>
      <c r="G485" s="20"/>
    </row>
    <row r="486" spans="1:7" x14ac:dyDescent="0.2">
      <c r="A486" s="20"/>
      <c r="C486" s="20"/>
      <c r="D486" s="20"/>
      <c r="F486" s="20"/>
      <c r="G486" s="20"/>
    </row>
    <row r="487" spans="1:7" x14ac:dyDescent="0.2">
      <c r="A487" s="20"/>
      <c r="C487" s="20"/>
      <c r="D487" s="20"/>
      <c r="F487" s="20"/>
      <c r="G487" s="20"/>
    </row>
    <row r="488" spans="1:7" x14ac:dyDescent="0.2">
      <c r="A488" s="20"/>
      <c r="C488" s="20"/>
      <c r="D488" s="20"/>
      <c r="F488" s="20"/>
      <c r="G488" s="20"/>
    </row>
    <row r="489" spans="1:7" x14ac:dyDescent="0.2">
      <c r="A489" s="20"/>
      <c r="C489" s="20"/>
      <c r="D489" s="20"/>
      <c r="F489" s="20"/>
      <c r="G489" s="20"/>
    </row>
    <row r="490" spans="1:7" x14ac:dyDescent="0.2">
      <c r="A490" s="20"/>
      <c r="C490" s="20"/>
      <c r="D490" s="20"/>
      <c r="F490" s="20"/>
      <c r="G490" s="20"/>
    </row>
    <row r="491" spans="1:7" x14ac:dyDescent="0.2">
      <c r="A491" s="20"/>
      <c r="C491" s="20"/>
      <c r="D491" s="20"/>
      <c r="F491" s="20"/>
      <c r="G491" s="20"/>
    </row>
    <row r="492" spans="1:7" x14ac:dyDescent="0.2">
      <c r="A492" s="20"/>
      <c r="C492" s="20"/>
      <c r="D492" s="20"/>
      <c r="F492" s="20"/>
      <c r="G492" s="20"/>
    </row>
    <row r="493" spans="1:7" x14ac:dyDescent="0.2">
      <c r="A493" s="20"/>
      <c r="C493" s="20"/>
      <c r="D493" s="20"/>
      <c r="F493" s="20"/>
      <c r="G493" s="20"/>
    </row>
    <row r="494" spans="1:7" x14ac:dyDescent="0.2">
      <c r="A494" s="20"/>
      <c r="C494" s="20"/>
      <c r="D494" s="20"/>
      <c r="F494" s="20"/>
      <c r="G494" s="20"/>
    </row>
    <row r="495" spans="1:7" x14ac:dyDescent="0.2">
      <c r="A495" s="20"/>
      <c r="C495" s="20"/>
      <c r="D495" s="20"/>
      <c r="F495" s="20"/>
      <c r="G495" s="20"/>
    </row>
    <row r="496" spans="1:7" x14ac:dyDescent="0.2">
      <c r="A496" s="20"/>
      <c r="C496" s="20"/>
      <c r="D496" s="20"/>
      <c r="F496" s="20"/>
      <c r="G496" s="20"/>
    </row>
    <row r="497" spans="1:7" x14ac:dyDescent="0.2">
      <c r="A497" s="20"/>
      <c r="C497" s="20"/>
      <c r="D497" s="20"/>
      <c r="F497" s="20"/>
      <c r="G497" s="20"/>
    </row>
    <row r="498" spans="1:7" x14ac:dyDescent="0.2">
      <c r="A498" s="20"/>
      <c r="C498" s="20"/>
      <c r="D498" s="20"/>
      <c r="F498" s="20"/>
      <c r="G498" s="20"/>
    </row>
    <row r="499" spans="1:7" x14ac:dyDescent="0.2">
      <c r="A499" s="20"/>
      <c r="C499" s="20"/>
      <c r="D499" s="20"/>
      <c r="F499" s="20"/>
      <c r="G499" s="20"/>
    </row>
    <row r="500" spans="1:7" x14ac:dyDescent="0.2">
      <c r="A500" s="20"/>
      <c r="C500" s="20"/>
      <c r="D500" s="20"/>
      <c r="F500" s="20"/>
      <c r="G500" s="20"/>
    </row>
    <row r="501" spans="1:7" x14ac:dyDescent="0.2">
      <c r="A501" s="20"/>
      <c r="C501" s="20"/>
      <c r="D501" s="20"/>
      <c r="F501" s="20"/>
      <c r="G501" s="20"/>
    </row>
    <row r="502" spans="1:7" x14ac:dyDescent="0.2">
      <c r="A502" s="20"/>
      <c r="C502" s="20"/>
      <c r="D502" s="20"/>
      <c r="F502" s="20"/>
      <c r="G502" s="20"/>
    </row>
    <row r="503" spans="1:7" x14ac:dyDescent="0.2">
      <c r="A503" s="20"/>
      <c r="C503" s="20"/>
      <c r="D503" s="20"/>
      <c r="F503" s="20"/>
      <c r="G503" s="20"/>
    </row>
    <row r="504" spans="1:7" x14ac:dyDescent="0.2">
      <c r="A504" s="20"/>
      <c r="C504" s="20"/>
      <c r="D504" s="20"/>
      <c r="F504" s="20"/>
      <c r="G504" s="20"/>
    </row>
    <row r="505" spans="1:7" x14ac:dyDescent="0.2">
      <c r="A505" s="20"/>
      <c r="C505" s="20"/>
      <c r="D505" s="20"/>
      <c r="F505" s="20"/>
      <c r="G505" s="20"/>
    </row>
    <row r="506" spans="1:7" x14ac:dyDescent="0.2">
      <c r="A506" s="20"/>
      <c r="C506" s="20"/>
      <c r="D506" s="20"/>
      <c r="F506" s="20"/>
      <c r="G506" s="20"/>
    </row>
    <row r="507" spans="1:7" x14ac:dyDescent="0.2">
      <c r="A507" s="20"/>
      <c r="C507" s="20"/>
      <c r="D507" s="20"/>
      <c r="F507" s="20"/>
      <c r="G507" s="20"/>
    </row>
    <row r="508" spans="1:7" x14ac:dyDescent="0.2">
      <c r="A508" s="20"/>
      <c r="C508" s="20"/>
      <c r="D508" s="20"/>
      <c r="F508" s="20"/>
      <c r="G508" s="20"/>
    </row>
    <row r="509" spans="1:7" x14ac:dyDescent="0.2">
      <c r="A509" s="20"/>
      <c r="C509" s="20"/>
      <c r="D509" s="20"/>
      <c r="F509" s="20"/>
      <c r="G509" s="20"/>
    </row>
    <row r="510" spans="1:7" x14ac:dyDescent="0.2">
      <c r="A510" s="20"/>
      <c r="C510" s="20"/>
      <c r="D510" s="20"/>
      <c r="F510" s="20"/>
      <c r="G510" s="20"/>
    </row>
    <row r="511" spans="1:7" x14ac:dyDescent="0.2">
      <c r="A511" s="20"/>
      <c r="C511" s="20"/>
      <c r="D511" s="20"/>
      <c r="F511" s="20"/>
      <c r="G511" s="20"/>
    </row>
    <row r="512" spans="1:7" x14ac:dyDescent="0.2">
      <c r="A512" s="20"/>
      <c r="C512" s="20"/>
      <c r="D512" s="20"/>
      <c r="F512" s="20"/>
      <c r="G512" s="20"/>
    </row>
    <row r="513" spans="1:7" x14ac:dyDescent="0.2">
      <c r="A513" s="20"/>
      <c r="C513" s="20"/>
      <c r="D513" s="20"/>
      <c r="F513" s="20"/>
      <c r="G513" s="20"/>
    </row>
    <row r="514" spans="1:7" x14ac:dyDescent="0.2">
      <c r="A514" s="20"/>
      <c r="C514" s="20"/>
      <c r="D514" s="20"/>
      <c r="F514" s="20"/>
      <c r="G514" s="20"/>
    </row>
    <row r="515" spans="1:7" x14ac:dyDescent="0.2">
      <c r="A515" s="20"/>
      <c r="C515" s="20"/>
      <c r="D515" s="20"/>
      <c r="F515" s="20"/>
      <c r="G515" s="20"/>
    </row>
    <row r="516" spans="1:7" x14ac:dyDescent="0.2">
      <c r="A516" s="20"/>
      <c r="C516" s="20"/>
      <c r="D516" s="20"/>
      <c r="F516" s="20"/>
      <c r="G516" s="20"/>
    </row>
    <row r="517" spans="1:7" x14ac:dyDescent="0.2">
      <c r="A517" s="20"/>
      <c r="C517" s="20"/>
      <c r="D517" s="20"/>
      <c r="F517" s="20"/>
      <c r="G517" s="20"/>
    </row>
    <row r="518" spans="1:7" x14ac:dyDescent="0.2">
      <c r="A518" s="20"/>
      <c r="C518" s="20"/>
      <c r="D518" s="20"/>
      <c r="F518" s="20"/>
      <c r="G518" s="20"/>
    </row>
    <row r="519" spans="1:7" x14ac:dyDescent="0.2">
      <c r="A519" s="20"/>
      <c r="C519" s="20"/>
      <c r="D519" s="20"/>
      <c r="F519" s="20"/>
      <c r="G519" s="20"/>
    </row>
    <row r="520" spans="1:7" x14ac:dyDescent="0.2">
      <c r="A520" s="20"/>
      <c r="C520" s="20"/>
      <c r="D520" s="20"/>
      <c r="F520" s="20"/>
      <c r="G520" s="20"/>
    </row>
    <row r="521" spans="1:7" x14ac:dyDescent="0.2">
      <c r="A521" s="20"/>
      <c r="C521" s="20"/>
      <c r="D521" s="20"/>
      <c r="F521" s="20"/>
      <c r="G521" s="20"/>
    </row>
    <row r="522" spans="1:7" x14ac:dyDescent="0.2">
      <c r="A522" s="20"/>
      <c r="C522" s="20"/>
      <c r="D522" s="20"/>
      <c r="F522" s="20"/>
      <c r="G522" s="20"/>
    </row>
    <row r="523" spans="1:7" x14ac:dyDescent="0.2">
      <c r="A523" s="20"/>
      <c r="C523" s="20"/>
      <c r="D523" s="20"/>
      <c r="F523" s="20"/>
      <c r="G523" s="20"/>
    </row>
    <row r="524" spans="1:7" x14ac:dyDescent="0.2">
      <c r="A524" s="20"/>
      <c r="C524" s="20"/>
      <c r="D524" s="20"/>
      <c r="F524" s="20"/>
      <c r="G524" s="20"/>
    </row>
    <row r="525" spans="1:7" x14ac:dyDescent="0.2">
      <c r="A525" s="20"/>
      <c r="C525" s="20"/>
      <c r="D525" s="20"/>
      <c r="F525" s="20"/>
      <c r="G525" s="20"/>
    </row>
  </sheetData>
  <mergeCells count="17">
    <mergeCell ref="B196:G196"/>
    <mergeCell ref="A2:G2"/>
    <mergeCell ref="A3:G3"/>
    <mergeCell ref="A4:G4"/>
    <mergeCell ref="A7:G7"/>
    <mergeCell ref="C16:E16"/>
    <mergeCell ref="C77:E77"/>
    <mergeCell ref="C140:E140"/>
    <mergeCell ref="B187:G187"/>
    <mergeCell ref="B190:G190"/>
    <mergeCell ref="B193:G193"/>
    <mergeCell ref="B194:G194"/>
    <mergeCell ref="A200:G200"/>
    <mergeCell ref="C209:D209"/>
    <mergeCell ref="C210:D210"/>
    <mergeCell ref="B197:G197"/>
    <mergeCell ref="A199:G199"/>
  </mergeCells>
  <hyperlinks>
    <hyperlink ref="B179" location="'Datos Generales'!A19" display="COEFICIENTES UTILIZADOS:" xr:uid="{00000000-0004-0000-0000-000000000000}"/>
    <hyperlink ref="B117" location="'Estructura y Puentes'!A1" display="ESTRUCTURAS Y PUENTES" xr:uid="{00000000-0004-0000-0000-000001000000}"/>
    <hyperlink ref="B82" location="'Movimiento de Tierra (1)'!A1" display="MOVIMIENTO DE TIERRA" xr:uid="{00000000-0004-0000-0000-000002000000}"/>
    <hyperlink ref="B109" location="'Sub-Base y Base'!A1" display="SUB-BASE Y BASE" xr:uid="{00000000-0004-0000-0000-000003000000}"/>
    <hyperlink ref="B113" location="'Capa de Rodadura'!A1" display="CAPA DE RODADURA" xr:uid="{00000000-0004-0000-0000-000004000000}"/>
  </hyperlinks>
  <printOptions horizontalCentered="1"/>
  <pageMargins left="0.43307086614173229" right="0.43307086614173229" top="0.78740157480314965" bottom="1.1811023622047245" header="0.70866141732283472" footer="0.94488188976377963"/>
  <pageSetup scale="55" orientation="portrait" r:id="rId1"/>
  <headerFooter alignWithMargins="0">
    <oddFooter>&amp;LENMIENDA No. 1 RELACION DE PARTIDAS PARA LA  CONSTRUCCION PUENTE SOBRE RIO CAMU, CARRETERA LA VEGA-VILLA TAPIA,  SABANETA ,  PROV. LA VEGA&amp;R&amp;P de &amp;N</oddFooter>
  </headerFooter>
  <rowBreaks count="3" manualBreakCount="3">
    <brk id="55" max="6" man="1"/>
    <brk id="107" max="6" man="1"/>
    <brk id="1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Enmienda 1 Rel. part. Rio Camu </vt:lpstr>
      <vt:lpstr>'Enmienda 1 Rel. part. Rio Camu '!Área_de_impresión</vt:lpstr>
      <vt:lpstr>'Enmienda 1 Rel. part. Rio Camu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Luna Mejía</dc:creator>
  <cp:lastModifiedBy>Jonás Sención</cp:lastModifiedBy>
  <cp:lastPrinted>2021-03-15T22:14:07Z</cp:lastPrinted>
  <dcterms:created xsi:type="dcterms:W3CDTF">2021-03-15T14:45:18Z</dcterms:created>
  <dcterms:modified xsi:type="dcterms:W3CDTF">2021-03-17T19:44:03Z</dcterms:modified>
</cp:coreProperties>
</file>