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CUENTAS POR PAGAR SUPLIDORES\"/>
    </mc:Choice>
  </mc:AlternateContent>
  <xr:revisionPtr revIDLastSave="0" documentId="8_{6A041A69-AADF-4D44-A876-F7CD1BA9EB1A}" xr6:coauthVersionLast="44" xr6:coauthVersionMax="44" xr10:uidLastSave="{00000000-0000-0000-0000-000000000000}"/>
  <bookViews>
    <workbookView xWindow="-120" yWindow="-120" windowWidth="20730" windowHeight="11160" xr2:uid="{800F82FD-2CC9-4116-B2AA-1E50300D925F}"/>
  </bookViews>
  <sheets>
    <sheet name="Pagos a proveedores  " sheetId="1" r:id="rId1"/>
  </sheets>
  <definedNames>
    <definedName name="_xlnm._FilterDatabase" localSheetId="0" hidden="1">'Pagos a proveedores  '!$A$8:$A$155</definedName>
    <definedName name="_xlnm.Print_Area" localSheetId="0">'Pagos a proveedores  '!$A$8:$I$141</definedName>
    <definedName name="_xlnm.Print_Titles" localSheetId="0">'Pagos a proveedores  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E47" i="1"/>
  <c r="G47" i="1" s="1"/>
  <c r="E48" i="1"/>
  <c r="G48" i="1" s="1"/>
  <c r="G49" i="1"/>
  <c r="G50" i="1"/>
  <c r="G51" i="1"/>
  <c r="G52" i="1"/>
  <c r="G53" i="1"/>
  <c r="E54" i="1"/>
  <c r="G54" i="1" s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 l="1"/>
</calcChain>
</file>

<file path=xl/sharedStrings.xml><?xml version="1.0" encoding="utf-8"?>
<sst xmlns="http://schemas.openxmlformats.org/spreadsheetml/2006/main" count="517" uniqueCount="256">
  <si>
    <t>PENDIENTE</t>
  </si>
  <si>
    <t>B1500000114</t>
  </si>
  <si>
    <t>NOTARIZACION</t>
  </si>
  <si>
    <t>DR. NELSON RUDYS CASTILLO OGANDO</t>
  </si>
  <si>
    <t>ATRASO</t>
  </si>
  <si>
    <t>B1500000060</t>
  </si>
  <si>
    <t>DR. ANULFO PIÑA PEREZ</t>
  </si>
  <si>
    <t>B1500001394 A LA 1396</t>
  </si>
  <si>
    <t>PUBLICIDAD</t>
  </si>
  <si>
    <t>CADENA DE NOTICIAS-TELEVISION (CDN-TV), S.A.</t>
  </si>
  <si>
    <t>B1500000001</t>
  </si>
  <si>
    <t>LICDA. DEYANIRA MERCEDES HOLGUIN</t>
  </si>
  <si>
    <t>B1500000003</t>
  </si>
  <si>
    <t>LICDA. MARIA ANTONIA TAVERAS</t>
  </si>
  <si>
    <t>B1500000169</t>
  </si>
  <si>
    <t>LICDA. MIRIAN DE LA CRUZ VILLEGA</t>
  </si>
  <si>
    <t>B1500000004</t>
  </si>
  <si>
    <t>LICDA. CLARISA NOLASCO GERMAN</t>
  </si>
  <si>
    <t>B150066629,66628,66614, Y 66615</t>
  </si>
  <si>
    <t>COMBUSTIBLE</t>
  </si>
  <si>
    <t>ISLA DOMINICANA DE PETROLEO CORPORATION</t>
  </si>
  <si>
    <t>B15000000199 AL 201</t>
  </si>
  <si>
    <t>YSABEL PEÑA REYES</t>
  </si>
  <si>
    <t>B15000000325, 329 Y 341</t>
  </si>
  <si>
    <t>NOTICIAS AL MOMENTO, SRL</t>
  </si>
  <si>
    <t>B15000000089, 90 Y 96</t>
  </si>
  <si>
    <t>JUAN CADENA POZO</t>
  </si>
  <si>
    <t>B1500000226</t>
  </si>
  <si>
    <t>PIO DEPORTES RADIO, TELEVISION Y PAGINA WEB</t>
  </si>
  <si>
    <t>B1500000012</t>
  </si>
  <si>
    <t>DRA. ROSA ALTAGRACIA BARALT TIRADO</t>
  </si>
  <si>
    <t>B150066582, 66595 Y 66596</t>
  </si>
  <si>
    <t>LEGALIZACION</t>
  </si>
  <si>
    <t>DR. DOROTEO HERNANDEZ VILLAR</t>
  </si>
  <si>
    <t>B1500000233</t>
  </si>
  <si>
    <t>DRA. ANGELA MERCEDES PUESAN MORENO</t>
  </si>
  <si>
    <t>OC/3822-2</t>
  </si>
  <si>
    <t>ANTICIPO</t>
  </si>
  <si>
    <t>FORZA GRUPO AUTOMOTRIZ</t>
  </si>
  <si>
    <t>COMPLETO</t>
  </si>
  <si>
    <t>B1500000286</t>
  </si>
  <si>
    <t>PRODUCIONES VIDEO PROVIDEO,SRL</t>
  </si>
  <si>
    <t>B1500000188,189,190</t>
  </si>
  <si>
    <t>ENCAR-MEDIOS,SRL</t>
  </si>
  <si>
    <t>B1500000215,217</t>
  </si>
  <si>
    <t>GILGAMI GROUP, SRL</t>
  </si>
  <si>
    <t>B1500000027</t>
  </si>
  <si>
    <t>LICDA. MARIA ALTAGRACIA DE LA CRUZ MORONTA</t>
  </si>
  <si>
    <t>B1500000085</t>
  </si>
  <si>
    <t>DRA. ADA IVELISSE BASORA RAMIREZ</t>
  </si>
  <si>
    <t>B1500000010</t>
  </si>
  <si>
    <t>LICDA. LUZ YAQUELIN PEÑA ROJAS</t>
  </si>
  <si>
    <t>B1500000018</t>
  </si>
  <si>
    <t xml:space="preserve">DRA. ESMILNA TERESA BURGOS DE SUSANA </t>
  </si>
  <si>
    <t>B1500000015</t>
  </si>
  <si>
    <t>LICDA. BETHANIA RIVERA MINAYA</t>
  </si>
  <si>
    <t>LIC. DEMETRIO PEREZ RAFAEL</t>
  </si>
  <si>
    <t>B1500000064</t>
  </si>
  <si>
    <t>B1500000047</t>
  </si>
  <si>
    <t>DR. JOSE PIO SANTANA HERRERA</t>
  </si>
  <si>
    <t>B1500000170</t>
  </si>
  <si>
    <t xml:space="preserve">DRA. MARIA SILVETRE CAYETANO </t>
  </si>
  <si>
    <t>B1500000058</t>
  </si>
  <si>
    <t xml:space="preserve">LOCDO. SEBASTIAN RODRIGUEZ </t>
  </si>
  <si>
    <t>B1500000002</t>
  </si>
  <si>
    <t>B1500000407,413,414</t>
  </si>
  <si>
    <t>EMPRESA RADIOFONICA,SRL</t>
  </si>
  <si>
    <t>B1500000220,221,222</t>
  </si>
  <si>
    <t>TELEMEDIO DOMINICANA S.A</t>
  </si>
  <si>
    <t>B1500000026,30,32</t>
  </si>
  <si>
    <t>INSTRUMENTO DE MEDICION</t>
  </si>
  <si>
    <t>TORCLOW SRL</t>
  </si>
  <si>
    <t>B1500000683 A 685</t>
  </si>
  <si>
    <t>TELERADIO AMERICA, S.A.</t>
  </si>
  <si>
    <t>DR. LUIS FELIPE ROSA HERNANDEZ</t>
  </si>
  <si>
    <t>B1500000138 A 140</t>
  </si>
  <si>
    <t>HUGO ESTRAGILDO LOPEZ MORROBEL</t>
  </si>
  <si>
    <t>B1500000437 AL 438</t>
  </si>
  <si>
    <t>DR. FELIPE ARTURO ACOSTA HERASME</t>
  </si>
  <si>
    <t>DRA. CARMEN DELIA MOQUEA</t>
  </si>
  <si>
    <t>1</t>
  </si>
  <si>
    <t>ORIGINAL TV</t>
  </si>
  <si>
    <t>B1500000006</t>
  </si>
  <si>
    <t>DR. FEDERICO EMILIO MARMOLEJOS</t>
  </si>
  <si>
    <t>B1500000331</t>
  </si>
  <si>
    <t>DRA. FIDELINA HERNANDEZ</t>
  </si>
  <si>
    <t>B1500000022</t>
  </si>
  <si>
    <t>DRA. SORAYA DEL CORAZON DE JESUS PERALTA BIDO</t>
  </si>
  <si>
    <t xml:space="preserve">B1500000006        </t>
  </si>
  <si>
    <t>DRA. ZORAIDA ALTAGRACIA TAVERAS DIFO</t>
  </si>
  <si>
    <t>B1500000038</t>
  </si>
  <si>
    <t>LICDA. SILVIA M. TEJADA M. DE BAEZ</t>
  </si>
  <si>
    <t>LIC. JOSE MARIA CORONA GUERRERO</t>
  </si>
  <si>
    <t>B1500000120</t>
  </si>
  <si>
    <t>LIC. CARLOS MARTIN VALDEZ</t>
  </si>
  <si>
    <t>B1500000013</t>
  </si>
  <si>
    <t xml:space="preserve">DRA. DANIELA ZAPATA VALENZUELA </t>
  </si>
  <si>
    <t>DR. ANIBAL ROSARIO</t>
  </si>
  <si>
    <t>B1500000033</t>
  </si>
  <si>
    <t>LICDA. FABIOLA MARIA N. CABRERA GONZALEZ</t>
  </si>
  <si>
    <t>B1500066548 AL 50</t>
  </si>
  <si>
    <t>B1500064625,635,636,</t>
  </si>
  <si>
    <t>SUNIX PETROLEUM, SRL</t>
  </si>
  <si>
    <t>B15000000004</t>
  </si>
  <si>
    <t>LIC. LAZARO ANT. DE JESUS PAULINO CARDENAS</t>
  </si>
  <si>
    <t>B1500000673</t>
  </si>
  <si>
    <t>B1500066515, 516, 477 Y 480</t>
  </si>
  <si>
    <t>B1500000142 AL 144</t>
  </si>
  <si>
    <t>MILLORD Y MINAYA COMUNICACIONES SRL</t>
  </si>
  <si>
    <t>B1500000076 AL 78</t>
  </si>
  <si>
    <t xml:space="preserve">WILKIN AMADOR RODRIGUEZ </t>
  </si>
  <si>
    <t>B1500004273, 4274 y 4282</t>
  </si>
  <si>
    <t>CORPORACION ESTATAL DE RADIO Y TELEVISION</t>
  </si>
  <si>
    <t>B1500000123</t>
  </si>
  <si>
    <t>PRODUCCIONES CUMBRE, SRL</t>
  </si>
  <si>
    <t>B1500000080</t>
  </si>
  <si>
    <t>FREDDY JOAQUIN ORTIZ PUJOLSS</t>
  </si>
  <si>
    <t>B1500000196 AL 198</t>
  </si>
  <si>
    <t>AARA SEC IMÁGENES, SRL</t>
  </si>
  <si>
    <t xml:space="preserve">B1500000224 AL 226 </t>
  </si>
  <si>
    <t>SERVICIOS MULTIPLES VELOZ,SRL</t>
  </si>
  <si>
    <t xml:space="preserve">B15000000001 </t>
  </si>
  <si>
    <t>JUEGO DE BOLOS PARA SOLTEOS</t>
  </si>
  <si>
    <t>SIMBEL, SRL</t>
  </si>
  <si>
    <t xml:space="preserve">B15000000136 y 137 </t>
  </si>
  <si>
    <t>SUMINISTRO DE OFICINA</t>
  </si>
  <si>
    <t>BREXMAN DOMINICANA, SRL</t>
  </si>
  <si>
    <t xml:space="preserve">B15000000243      </t>
  </si>
  <si>
    <t>LICDA. KATIA LEONOR MARTINEZ NICOLAS</t>
  </si>
  <si>
    <t xml:space="preserve">B15000000178         </t>
  </si>
  <si>
    <t>DRA. PETRA RIVAS HERASME</t>
  </si>
  <si>
    <t>B1500000566,569 Y 583</t>
  </si>
  <si>
    <t>SUMINISTRO DE ALMUERZO</t>
  </si>
  <si>
    <t>COMEDORES ECONOMICOS DE ESTADO</t>
  </si>
  <si>
    <t>B1500000201</t>
  </si>
  <si>
    <t>ALQUILER</t>
  </si>
  <si>
    <t>MULTIGESTIONES CENREX</t>
  </si>
  <si>
    <t>B1500000191</t>
  </si>
  <si>
    <t>B1500000303</t>
  </si>
  <si>
    <t>B1500000148</t>
  </si>
  <si>
    <t>EDITORIA LISTIN DIARIO</t>
  </si>
  <si>
    <t>B1500000108</t>
  </si>
  <si>
    <t>LIC. BENAVIDES NICASIO RODRIGUEZ</t>
  </si>
  <si>
    <t>LIC. RAMON MARIA CEPEDA MENA</t>
  </si>
  <si>
    <t>B1500000258</t>
  </si>
  <si>
    <t>LICITACION</t>
  </si>
  <si>
    <t>DRA. ENELIA SANTOS DE LOS SANTOS</t>
  </si>
  <si>
    <t>B1500000068</t>
  </si>
  <si>
    <t>CONSULTURIA</t>
  </si>
  <si>
    <t>LIC. AQUILES CALDERON ROSA</t>
  </si>
  <si>
    <t>1002756586</t>
  </si>
  <si>
    <t>DRA. YILDA VERENISIA DE LEON</t>
  </si>
  <si>
    <t>B1500000583</t>
  </si>
  <si>
    <t>IMPLEMENTOS Y MAQUINARIAS, S.A.</t>
  </si>
  <si>
    <t>B1500061886, 6188761840, 61814 Y 61815</t>
  </si>
  <si>
    <t>B1500000146 Y 147</t>
  </si>
  <si>
    <t>EDITORA DIGITAL, SRL</t>
  </si>
  <si>
    <t xml:space="preserve">B1500003803                </t>
  </si>
  <si>
    <t>PUBLICACIONES AHORA</t>
  </si>
  <si>
    <t>B1500066321-23, 66325,66336 Y 37</t>
  </si>
  <si>
    <t>ISLA DOMINICANA DE PETROLEO</t>
  </si>
  <si>
    <t>DA-0331/2021</t>
  </si>
  <si>
    <t>20% AVANCE ADQUISICION INSUMOS PINTURA</t>
  </si>
  <si>
    <t>SAROEMI SERVICIOS GENERALES, SRL.</t>
  </si>
  <si>
    <t>B1500000175</t>
  </si>
  <si>
    <t>ARTICULOS DE SEGURIDAD</t>
  </si>
  <si>
    <t>SEÑALIZACION TOTAL, SRL</t>
  </si>
  <si>
    <t>B1500000181</t>
  </si>
  <si>
    <t>ALQUILER DE LOCAL</t>
  </si>
  <si>
    <t>B1500000287</t>
  </si>
  <si>
    <t>B1500000053</t>
  </si>
  <si>
    <t>B1500000234</t>
  </si>
  <si>
    <t>B1500000544 Y 557</t>
  </si>
  <si>
    <t>B1500000485,486,,496,534 Y 535</t>
  </si>
  <si>
    <t>B1500000055</t>
  </si>
  <si>
    <t>MATERIALES DE SEGURIDAD</t>
  </si>
  <si>
    <t>DAC DISEÑO ARQUITECTURA Y CONSTRUCCIONES</t>
  </si>
  <si>
    <t>B150005265, 266, 178, 17 Y 181</t>
  </si>
  <si>
    <t>B1500000288</t>
  </si>
  <si>
    <t>PF. 9112701</t>
  </si>
  <si>
    <t>REPARACION</t>
  </si>
  <si>
    <t>MAGNA MOTOR</t>
  </si>
  <si>
    <t>B1500000174</t>
  </si>
  <si>
    <t>AZUCAR Y CAFÉ</t>
  </si>
  <si>
    <t>INVERSIONES YANG, SRL</t>
  </si>
  <si>
    <t>B1500000248</t>
  </si>
  <si>
    <t>MANTENIMIENTO AREA COMUN</t>
  </si>
  <si>
    <t>B1500000807</t>
  </si>
  <si>
    <t>SERVICIO DE MANTENIMIENTO Y REPARACION DE CONTRUCCION E INSTALACIONES</t>
  </si>
  <si>
    <t>B1500022034,749,503,783,333,878,900,971,971,23076,648,815,790,934 Y 24056</t>
  </si>
  <si>
    <t>SUMINISTRO DE AGUA POTABLE</t>
  </si>
  <si>
    <t>AGUA PLANETA AZUL</t>
  </si>
  <si>
    <t>LIC. MIRIAN DE LA CRUZ VILLEGAS</t>
  </si>
  <si>
    <t>SR. ABRAHAM EMILIO CORDERO FRIAS</t>
  </si>
  <si>
    <t>B1500000805</t>
  </si>
  <si>
    <t>GULFSTREAM PETROLEUM DOMINICANA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</si>
  <si>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</si>
  <si>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</si>
  <si>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</si>
  <si>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</si>
  <si>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</si>
  <si>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</si>
  <si>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</si>
  <si>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</si>
  <si>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</si>
  <si>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</si>
  <si>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</si>
  <si>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</si>
  <si>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</si>
  <si>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</si>
  <si>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</si>
  <si>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B1500000030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</si>
  <si>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</si>
  <si>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</si>
  <si>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</si>
  <si>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</si>
  <si>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</si>
  <si>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</si>
  <si>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</si>
  <si>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B1500000084</t>
  </si>
  <si>
    <t>ADQUISICION CEMENTO</t>
  </si>
  <si>
    <t>COMERCIAL REGO SRL.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</si>
  <si>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</si>
  <si>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</si>
  <si>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</si>
  <si>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</si>
  <si>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</si>
  <si>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</si>
  <si>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B1500000207</t>
  </si>
  <si>
    <t>GRUPO ENYOY SRL.</t>
  </si>
  <si>
    <t>B1500000206</t>
  </si>
  <si>
    <t>ADQUISICION UPS.</t>
  </si>
  <si>
    <t>INVERSIONES IPARRA DEL CARIBE, SRL.</t>
  </si>
  <si>
    <t>B1500002606 AL 2026, DEL 2626 AL 2656</t>
  </si>
  <si>
    <t>COMPRA DE CAMIONETAS</t>
  </si>
  <si>
    <t xml:space="preserve">MAGNA MOTOR </t>
  </si>
  <si>
    <t>B1500000094</t>
  </si>
  <si>
    <t>MANTENIMIENTO DE IMPRESORA</t>
  </si>
  <si>
    <t>KYODOM</t>
  </si>
  <si>
    <t>F1000270751 Y F1000271196</t>
  </si>
  <si>
    <t>B1500000026</t>
  </si>
  <si>
    <t>INSTRUMENTOS DE MEDICION</t>
  </si>
  <si>
    <t>TORCLOW, SRL</t>
  </si>
  <si>
    <t>ESTADO</t>
  </si>
  <si>
    <t>FECHA FINAL DE LA FACTURA</t>
  </si>
  <si>
    <t>PENDIENTE DE PAGO</t>
  </si>
  <si>
    <t>MONTO PAGADO O N/C</t>
  </si>
  <si>
    <t>MONTO DE FACTURA</t>
  </si>
  <si>
    <t>FECHA DE FACTURA</t>
  </si>
  <si>
    <t>FACTURA No.</t>
  </si>
  <si>
    <t>CONCEPTO</t>
  </si>
  <si>
    <t>PROVEEDOR</t>
  </si>
  <si>
    <t>DEPARTAMENTO DE CONTABILIDAD GENERAL</t>
  </si>
  <si>
    <t>MINISTERIO DE OBRAS PUBLICAS Y COMUNICACIONES</t>
  </si>
  <si>
    <t>Relación Pagos a Proveedores al 31 de agosto 2021</t>
  </si>
  <si>
    <t xml:space="preserve">Descripción de Colores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</si>
</sst>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b/>
      <sz val="14"/>
      <color theme="1"/>
      <name val="Times"/>
      <family val="1"/>
    </font>
    <font>
      <b/>
      <sz val="11"/>
      <name val="Times"/>
      <family val="1"/>
    </font>
    <font>
      <sz val="11"/>
      <color theme="1"/>
      <name val="Times"/>
      <family val="1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43" fontId="2" fillId="0" borderId="0" xfId="2" applyFont="1" applyFill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0" fillId="0" borderId="0" xfId="2" applyFont="1" applyFill="1" applyBorder="1"/>
    <xf numFmtId="43" fontId="2" fillId="0" borderId="0" xfId="0" applyNumberFormat="1" applyFont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3" fontId="5" fillId="4" borderId="1" xfId="1" applyFont="1" applyFill="1" applyBorder="1"/>
    <xf numFmtId="43" fontId="5" fillId="4" borderId="1" xfId="2" applyFont="1" applyFill="1" applyBorder="1"/>
    <xf numFmtId="0" fontId="6" fillId="4" borderId="2" xfId="0" applyFont="1" applyFill="1" applyBorder="1" applyAlignment="1">
      <alignment horizontal="center" wrapText="1"/>
    </xf>
    <xf numFmtId="0" fontId="7" fillId="0" borderId="0" xfId="0" applyFont="1"/>
    <xf numFmtId="14" fontId="8" fillId="0" borderId="0" xfId="0" applyNumberFormat="1" applyFont="1"/>
    <xf numFmtId="43" fontId="8" fillId="0" borderId="0" xfId="1" applyFont="1" applyFill="1" applyBorder="1" applyAlignment="1">
      <alignment horizontal="center" wrapText="1"/>
    </xf>
    <xf numFmtId="14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8" fillId="0" borderId="0" xfId="0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14" fontId="8" fillId="3" borderId="0" xfId="0" applyNumberFormat="1" applyFont="1" applyFill="1"/>
    <xf numFmtId="43" fontId="8" fillId="3" borderId="0" xfId="1" applyFont="1" applyFill="1" applyBorder="1" applyAlignment="1">
      <alignment horizontal="center" wrapText="1"/>
    </xf>
    <xf numFmtId="14" fontId="8" fillId="3" borderId="0" xfId="0" applyNumberFormat="1" applyFont="1" applyFill="1" applyAlignment="1">
      <alignment horizontal="left" wrapText="1"/>
    </xf>
    <xf numFmtId="49" fontId="8" fillId="3" borderId="0" xfId="0" applyNumberFormat="1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14" fontId="8" fillId="0" borderId="0" xfId="0" applyNumberFormat="1" applyFont="1" applyAlignment="1">
      <alignment horizontal="left"/>
    </xf>
    <xf numFmtId="14" fontId="8" fillId="5" borderId="0" xfId="0" applyNumberFormat="1" applyFont="1" applyFill="1"/>
    <xf numFmtId="43" fontId="8" fillId="5" borderId="0" xfId="1" applyFont="1" applyFill="1" applyBorder="1" applyAlignment="1">
      <alignment horizontal="center" wrapText="1"/>
    </xf>
    <xf numFmtId="14" fontId="8" fillId="5" borderId="0" xfId="0" applyNumberFormat="1" applyFont="1" applyFill="1" applyAlignment="1">
      <alignment horizontal="left"/>
    </xf>
    <xf numFmtId="49" fontId="8" fillId="5" borderId="0" xfId="0" applyNumberFormat="1" applyFont="1" applyFill="1" applyAlignment="1">
      <alignment horizontal="left" wrapText="1"/>
    </xf>
    <xf numFmtId="0" fontId="8" fillId="5" borderId="0" xfId="0" applyFont="1" applyFill="1" applyAlignment="1">
      <alignment wrapText="1"/>
    </xf>
    <xf numFmtId="43" fontId="8" fillId="0" borderId="0" xfId="1" applyFont="1" applyFill="1" applyBorder="1" applyAlignment="1">
      <alignment horizontal="center"/>
    </xf>
    <xf numFmtId="43" fontId="8" fillId="6" borderId="0" xfId="1" applyFont="1" applyFill="1" applyBorder="1" applyAlignment="1">
      <alignment horizontal="center" wrapText="1"/>
    </xf>
    <xf numFmtId="14" fontId="8" fillId="2" borderId="0" xfId="0" applyNumberFormat="1" applyFont="1" applyFill="1"/>
    <xf numFmtId="43" fontId="8" fillId="2" borderId="0" xfId="1" applyFont="1" applyFill="1" applyBorder="1" applyAlignment="1">
      <alignment horizontal="center" wrapText="1"/>
    </xf>
    <xf numFmtId="43" fontId="8" fillId="2" borderId="0" xfId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43" fontId="10" fillId="2" borderId="0" xfId="1" applyFont="1" applyFill="1" applyBorder="1" applyAlignment="1">
      <alignment horizontal="center" wrapText="1"/>
    </xf>
    <xf numFmtId="49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6" fillId="4" borderId="2" xfId="0" applyFont="1" applyFill="1" applyBorder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12" fillId="6" borderId="0" xfId="0" applyFont="1" applyFill="1" applyAlignment="1">
      <alignment horizontal="left" wrapText="1"/>
    </xf>
    <xf numFmtId="0" fontId="13" fillId="6" borderId="0" xfId="0" applyFont="1" applyFill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1" fillId="6" borderId="12" xfId="0" applyFont="1" applyFill="1" applyBorder="1" applyAlignment="1">
      <alignment horizontal="center" wrapText="1"/>
    </xf>
    <xf numFmtId="0" fontId="11" fillId="6" borderId="13" xfId="0" applyFont="1" applyFill="1" applyBorder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center" wrapText="1"/>
    </xf>
    <xf numFmtId="0" fontId="11" fillId="6" borderId="15" xfId="0" applyFont="1" applyFill="1" applyBorder="1" applyAlignment="1">
      <alignment horizontal="center" wrapText="1"/>
    </xf>
    <xf numFmtId="49" fontId="11" fillId="8" borderId="16" xfId="0" applyNumberFormat="1" applyFont="1" applyFill="1" applyBorder="1" applyAlignment="1">
      <alignment horizontal="left" wrapText="1"/>
    </xf>
    <xf numFmtId="49" fontId="11" fillId="6" borderId="17" xfId="0" applyNumberFormat="1" applyFont="1" applyFill="1" applyBorder="1" applyAlignment="1">
      <alignment horizontal="left" wrapText="1"/>
    </xf>
    <xf numFmtId="49" fontId="11" fillId="6" borderId="0" xfId="0" applyNumberFormat="1" applyFont="1" applyFill="1" applyAlignment="1">
      <alignment horizontal="left" wrapText="1"/>
    </xf>
    <xf numFmtId="49" fontId="11" fillId="6" borderId="11" xfId="0" applyNumberFormat="1" applyFont="1" applyFill="1" applyBorder="1" applyAlignment="1">
      <alignment horizontal="left" wrapText="1"/>
    </xf>
    <xf numFmtId="0" fontId="11" fillId="6" borderId="0" xfId="0" applyFont="1" applyFill="1" applyAlignment="1">
      <alignment horizontal="left" wrapText="1"/>
    </xf>
    <xf numFmtId="0" fontId="11" fillId="6" borderId="11" xfId="0" applyFont="1" applyFill="1" applyBorder="1" applyAlignment="1">
      <alignment horizontal="left" wrapText="1"/>
    </xf>
    <xf numFmtId="0" fontId="11" fillId="6" borderId="0" xfId="0" applyFont="1" applyFill="1" applyAlignment="1">
      <alignment horizontal="left" wrapText="1"/>
    </xf>
    <xf numFmtId="43" fontId="11" fillId="6" borderId="0" xfId="2" applyFont="1" applyFill="1" applyAlignment="1">
      <alignment horizontal="left" wrapText="1"/>
    </xf>
    <xf numFmtId="43" fontId="11" fillId="6" borderId="0" xfId="1" applyFont="1" applyFill="1" applyAlignment="1">
      <alignment horizontal="left" wrapText="1"/>
    </xf>
    <xf numFmtId="43" fontId="11" fillId="6" borderId="0" xfId="2" applyFont="1" applyFill="1" applyAlignment="1">
      <alignment horizontal="left" wrapText="1"/>
    </xf>
    <xf numFmtId="43" fontId="11" fillId="6" borderId="11" xfId="2" applyFont="1" applyFill="1" applyBorder="1" applyAlignment="1">
      <alignment horizontal="left" wrapText="1"/>
    </xf>
    <xf numFmtId="0" fontId="14" fillId="9" borderId="8" xfId="0" applyFont="1" applyFill="1" applyBorder="1" applyAlignment="1">
      <alignment horizontal="left" vertical="center" wrapText="1"/>
    </xf>
    <xf numFmtId="0" fontId="14" fillId="9" borderId="10" xfId="0" applyFont="1" applyFill="1" applyBorder="1" applyAlignment="1">
      <alignment horizontal="left" vertical="center" wrapText="1"/>
    </xf>
    <xf numFmtId="0" fontId="14" fillId="9" borderId="9" xfId="0" applyFont="1" applyFill="1" applyBorder="1" applyAlignment="1">
      <alignment horizontal="left" vertical="center" wrapText="1"/>
    </xf>
    <xf numFmtId="43" fontId="14" fillId="9" borderId="8" xfId="2" applyFont="1" applyFill="1" applyBorder="1" applyAlignment="1">
      <alignment horizontal="left" vertical="center" wrapText="1"/>
    </xf>
    <xf numFmtId="43" fontId="14" fillId="9" borderId="9" xfId="1" applyFont="1" applyFill="1" applyBorder="1" applyAlignment="1">
      <alignment horizontal="left" vertical="center" wrapText="1"/>
    </xf>
    <xf numFmtId="43" fontId="14" fillId="9" borderId="8" xfId="1" applyFont="1" applyFill="1" applyBorder="1" applyAlignment="1">
      <alignment horizontal="left" vertical="center" wrapText="1"/>
    </xf>
    <xf numFmtId="43" fontId="14" fillId="9" borderId="7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4" fillId="9" borderId="4" xfId="0" applyFont="1" applyFill="1" applyBorder="1" applyAlignment="1">
      <alignment horizontal="left" vertical="center" wrapText="1"/>
    </xf>
    <xf numFmtId="0" fontId="14" fillId="9" borderId="6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43" fontId="14" fillId="9" borderId="4" xfId="2" applyFont="1" applyFill="1" applyBorder="1" applyAlignment="1">
      <alignment horizontal="left" vertical="center" wrapText="1"/>
    </xf>
    <xf numFmtId="43" fontId="14" fillId="9" borderId="5" xfId="1" applyFont="1" applyFill="1" applyBorder="1" applyAlignment="1">
      <alignment horizontal="left" vertical="center" wrapText="1"/>
    </xf>
    <xf numFmtId="43" fontId="14" fillId="9" borderId="4" xfId="1" applyFont="1" applyFill="1" applyBorder="1" applyAlignment="1">
      <alignment horizontal="left" vertical="center" wrapText="1"/>
    </xf>
    <xf numFmtId="43" fontId="14" fillId="9" borderId="3" xfId="2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8F9BF8A4-EB47-4084-A201-4B61D7D5C5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71840466-A759-42D9-A822-877C57F6C2B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96DB1333-15C8-4878-8A45-79917761576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FDDA3CB2-779C-4F83-AC40-168D2825FD6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28FF72AE-AB02-4416-A8CF-16401B080A2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C918E2A8-1A46-4C80-A7C2-8B811407544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BF402FC-1333-4CC9-BF8A-0650AA27C99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F86B14D-47D0-4E41-9A36-46244AFCF5A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9B3BF41-654B-49A2-8E11-86C00A098A9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3C62F043-5EF1-45F1-9A0C-8622A7E3839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0CD57CBD-A5E4-4B2D-9409-C9ED4A8138F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58D521B6-FF5B-4249-946D-5D770D06103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2731AC1B-A410-45CD-BEA3-15F09C24B9A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2A870331-B545-48E3-B953-386457F6AA3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C8118620-0B0B-42A4-99ED-4E4E02B33AD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7241B69B-A104-494F-A8C6-6983B7A5622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368C93D-BA79-43EB-AAA1-8A7303372C4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EF8B87D4-8162-4DA4-9537-2F6CA27D2EF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A1768179-57EA-4AE1-B5AA-518AB040ED5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EFD2B7CE-49D0-40D6-A4A1-6D5ABEB7D6C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1F7D87EB-69E9-48C4-8CAF-1D27AF2CD79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BA3A627E-BC90-4981-B070-481B9A5F91C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4A82B65-9E2C-4EA7-86A7-160414E03BA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10B69B82-4253-49B5-BB7C-7D6B7CE3F4F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8E3BF97-2FEC-4952-9AB1-447C365CF57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11891F0-4976-4D52-BF45-371039FB2A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5765530A-454B-4347-8ECD-5AEA4305404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904B8798-B67E-4F68-B0BA-028A79517E0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35A8EB9-B253-40F3-BE79-2B7D18CA751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55102A82-C3AD-4967-A84D-65652E94CDE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2C61765B-C51E-4C11-8214-A2295C7168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E79829CD-9FBA-40C8-B49C-21990FC75DB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E5D7EB0B-E79A-493F-9C80-4ABBBDD8769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72F1EE7B-6E2A-4473-B20D-B2B482647E6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AEE8EFF4-9A92-4265-902B-EE3AEF772C2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2B985583-7177-4DF0-882E-CC284D50C6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9250BBB4-9423-4018-B996-D4028C4EAF0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0B42EA82-5737-4B2F-8417-E289E5DD1ED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118AB481-CBEE-4166-AC19-4046175504D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9143866B-C185-4CAD-8BBA-7EB368788F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9345EF0-FBA4-42C8-AA86-B22E4C62E8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F1D7C850-D014-4A61-A863-F06A048696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58AE5950-24EC-47C9-89E1-DAF1014E28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8040183E-DAA1-417E-9DC4-3BFB9415EA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D1D7ADC3-DC75-4FAC-B9E2-83F64F3CECB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A348F0FD-295A-4B83-B10F-44818FABAD1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64703FFF-5139-4227-97C3-6133745F96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235658B-A8C5-4BA2-BDF2-F983882DDD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18A4D672-0DD9-4912-BC6B-7DF6A8729CB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926FD54F-9C4B-4E12-BF2F-9963807ECB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98E07935-937F-499F-8437-BDAF7B27BE8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BCE92E9A-3FA0-4371-85FE-660EF5539B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7253EDC5-7745-4DA1-9930-BC20160184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F82A2048-BB07-46ED-98DA-8D2BB62A042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A5256C55-F6AB-4E77-AECE-6069638729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87DB7CBC-81CF-495C-B33D-E35B8C1C9DF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59336CB-74E0-46B0-AC29-47D2E3C5122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5ADEA8EA-F99D-41E7-8F53-7F33E0737F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FC5A0182-D91A-4B2F-9043-7A2FBC7E2D5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000757A6-E37C-4667-A7EA-223ECA4CD6A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BBCCDDF2-7242-4DFB-86B5-D6EC0F655CE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5B1FE199-5902-45CA-80DD-322B1D0A7E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3DB4AF8-366B-43E9-9134-64DD8C6FD92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811C5A54-08C8-4C7D-89DB-90244A2713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72577D7D-D53B-4CA6-A3C1-7524853047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4653A9C1-EAE9-473C-AC18-0E5FBF07BA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29C660F5-1564-4F1C-94CD-FA37342B866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8AAB5055-F73E-4D42-BC98-7F8B89E994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A2102A66-BE88-41F3-B693-2BB0BCD58A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6C22907C-BA10-4716-8446-D8D3145921A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C3EACCAF-D126-43B8-9339-CE48614E2C6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84231BBD-2FA5-4708-8CA1-81FBAF3BEBF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A15C850D-4ABA-4275-8A3C-8DE01D868E0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E7FAEA61-FA03-42CF-9130-97AF9EA87B9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26435F74-BE13-49CB-BF3A-06E10A636AF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DC5FDB22-FC5A-4EC5-9E01-A8351784D19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F38A842E-BBFD-4A9D-BBA0-A8D5397D217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5B012DE9-EFCD-4C39-B464-D05D3998299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DCC3677D-38FB-497A-B574-DF577A92ACF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D9AFC326-B1A3-4BCE-910A-EF3788781A5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BB6D8349-3B23-4E0B-A773-129E2D72657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E2DF9D53-FF95-4C82-9D9B-F1DA1160978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05AEB3D3-1074-4279-9A90-DAAB799C5E6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B5D8DA16-9617-49FB-9958-35A3614E2EC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7279646B-4DF1-4CC8-9119-7DBA1AD82AC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F1F4B43E-1158-4227-BC5A-45120535EA9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8879CF09-1973-4F9E-8603-3A2A751BB04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D32F78AB-0FA3-4FB7-B0AC-89644A317B0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BD3FA56C-310B-45B6-87C4-64C73B6F7B1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04276CA1-5483-41F3-B6E0-249EB24E10A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4FF55CFC-6FE6-463C-BB2E-46D79AD5A96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7CDF9037-3CAC-49BD-AD61-BC25C7BB305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2D42EB5D-0E06-4C86-91BF-FD821D2E950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42FB7373-EC52-450D-A8CA-7B99B9C2ADE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105A90FA-6C25-471E-8264-B29353E1B5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AA2A9DC4-7F7C-4289-8E8C-CE291FA8F1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172953-19FE-44D4-83B0-F3B74B15F99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D95CE5BC-D50F-4DF4-94FE-7771930FCD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9D5213E6-35F1-41F3-BDC3-9E29AB6883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71E42DC0-3FF7-4456-AEF5-F1BD74F582C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6F184E78-E7E6-4307-9580-9F64F37BB5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E5A95798-5C83-4650-B8E7-E60676DDC1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04744464-EA84-454C-9FCE-79B6B4233B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5362FE5C-E302-40A4-865F-E60D838C087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C760B94B-93F7-475F-B09E-B46CA264BB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77459DA5-61B2-4EBC-9B41-340057152D1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B2DC8158-91D6-47E9-BE49-0F7EE5B32C3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57AA19A-224F-454F-BD14-448334EE5ED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23B716A8-3411-4566-9C57-75FA9431EDA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F0072768-F609-42B9-8321-BDD99EAEAC5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972A1C0-9A0C-49BB-B02B-450A39CA50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F9842760-5808-4708-938E-E0324E973D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D39BA6E5-4441-4D91-819B-A5E73431C4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9B47B98D-073E-4BBE-8C82-A59AAA55F5E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A636617A-DC10-4019-8092-43401E17E33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881F4041-F584-4977-9491-93FF36A444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D089A5E0-3123-4FD3-B81A-2FD9950D6A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EFA684A5-467F-4977-98A2-8C9E92507F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8F25579F-E5C8-487B-92E1-E95A0FFDF85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954E99FA-1949-4736-B9E9-5FCD69E6537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2219940-6072-4761-8E5C-7F27FB23E2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691D1746-C134-4189-965D-97C13BF653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5CD06F93-FA23-4C2B-9C56-EE7E5BAD4B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BF4C7711-6C7D-4C6D-9CA8-6E55EB262A8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F1059A3B-2C00-4FA1-87EB-72432711F4D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E13469D7-30DD-4696-8543-2A38C5ABF6D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50CF747F-BF3A-4BB0-A224-AEFBA43F94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89C3235E-BCAF-43E3-892A-3ADC2B473D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6DC8D0B0-53DE-45A5-8FC2-519ACA9A279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35E37FE-5C78-4412-B944-4AC4C7FC00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789742D-A645-4C63-A755-00E1E8037A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D4291B07-45B8-4C41-AAF4-2496301589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10D78AC0-33B9-4984-B638-AA7D2D49D5B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935C0821-86A5-4747-B773-1E4635FB7C8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43347EA0-0D1D-4FF5-925C-46FE6714B2A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259DF330-5F6F-44CE-92F1-4C7BDD4CC8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7E53BA8-5971-4732-BD02-FAEB75DEE9E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B91133DA-CC2A-45DA-AB94-8014EB2D55A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59932457-7382-4D49-9832-C42F8754BF4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80771EC7-FA47-4B89-B7BC-430225B368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B6D4E16C-B4CB-4733-B24D-291C056E51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CBB98021-4F08-4615-B1A7-EAD471BAEE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9C17D1C6-A53C-4760-9BC4-74DFD1DA0EE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2C903639-99C3-4EF2-A409-AC7AA16E6F2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DFC6FF7-9E53-4820-A29A-EA34B7FAC84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8AFBAD27-EC65-4858-AFCA-2E10CED2952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E224DDB4-1B3D-4F7A-9831-0A8D188117C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7050D7ED-DC85-43E6-A499-1A773593EB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BDE22788-4641-447E-AD91-6F9949EDF78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24A131A6-5E40-4C45-B498-7D7331B117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95A53250-0EC3-4BED-B09B-D5ED792F57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CF4E255B-9192-43EC-BF33-12A01FBBB1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08B0667A-C341-4BF3-9A26-79BC7B9274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A07969BE-F019-4A73-9B76-AB72A5A9E25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A7011E18-AB61-4AE0-A67A-6EA3B3431AC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C42D6B5B-29AA-4882-8CDE-0AD040B91AF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02986AB5-97E8-47BB-A907-3D5B6A0982A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019A0E92-4A42-4296-A1FA-8FE1348C7D1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579E6307-7C06-4CEF-9D9B-732678FC161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6C98BE8E-6901-406F-8A86-E1C644094AD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1D251F5A-50DC-454D-801A-A7F71675CDB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7883C186-F21A-41AC-9349-31BD6EA794C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60D29560-6261-4C20-9B6A-1784FF32502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4D40CD23-D6C5-464B-8FAB-C7F6795573B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744A4AB5-7D86-4C2B-B857-0FA00F1256A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4D177FCF-A481-4A6B-9A79-750DBC558B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08366C9B-075E-4844-A44C-331DA9844B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6F7DBFFC-78B8-4727-BC17-00935EE233C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75960EB9-CDDF-4AAE-A9D4-82CA637B80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EE7B0F3B-D089-4505-814B-DE155F9FA9E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E75B56C8-0328-45FD-B84F-613E35DA20F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C8E717D8-605A-4DB4-B3C8-ECD25AF334E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CB075E50-685D-4952-B05A-6D0B83C4332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A10C6623-8A71-4744-A029-002E6FD530C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D2A2A574-51ED-401C-BBE9-A66B915936F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34E0CB21-FD06-47C1-87BC-DC0F8DB376B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7B444B03-3A73-402A-9029-54857EEF3D4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9ED3902A-A34B-4F82-9EBD-1C6540FFE9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409DCACF-6C20-4FC6-A5B0-7291700523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30048394-2EA7-408F-A55B-76490649C51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B1849D32-A85E-4729-BA32-577780B0B00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319EB2C5-2BEC-4A41-813A-FEB22117542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11687EB0-B0EB-4BE7-B34F-1F22AF77712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BF77F533-30A4-4171-9782-0076CCE33E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A3FD8A9A-81B4-401D-AEFE-CD01DF401C0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B4E2486B-C915-41B5-904E-6A04A5CC1A6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79910CDE-682D-4B26-A646-DBC93C5A796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1A49CDB2-38D8-4153-AE7E-A47B00359C0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C5AEDB88-4DA5-42DF-A841-CC296A567EC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56FE7DA8-6E4D-41E8-8462-460EE260229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AE97208D-4AF8-498E-9D08-4806430418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20C28164-2358-4529-A445-31D9F0689F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E97DC17F-D692-4BC8-BFC0-01390742E30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D6C5FC1C-C2AD-4C02-B4AF-8D59CB0142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37F2938B-0AA1-4480-9F84-146F820FA68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F533DD59-E790-46EA-B275-172BF4EEAEB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06C0A5CE-8A8B-4E98-954E-0470B5B3A0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C5FB97E1-3687-40F8-BAE2-B6B51F4B915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BF54B55D-BB8F-4491-9413-1FEBE83831C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DED3ACEC-5675-4418-8581-C405D8AF694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7038BC35-F17E-4128-A6F5-730DA79421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0DE54EB3-664A-4F80-A451-E11512560B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4FB95A72-B632-4FAC-93FD-2F885C235ED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06DB2CBD-7277-46B1-A03F-D5EF02B5B85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806417EF-F699-4CF5-B951-A7B1EDEA7B5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8F768CF2-9279-4273-8037-72BFCF3A96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C91F9994-2C9D-49D2-BEB9-BC8375CC77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4FCEE21C-462E-4447-81F3-D5C30B36ED0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4AB52D59-BD43-4D89-93D8-4D156ECD967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8D4A2BA0-5F66-4950-8EF6-9E48DC58E7E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154CE903-976C-4DC3-9068-29265594756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68F4633-18F7-4694-982C-DB8AC33B20B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B294EC26-4D12-4BFC-AF82-21A5867A52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B3272DEC-3C1C-4045-AFDB-8C7A36EA590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225CF229-7503-4A0B-8267-CE95A007ADE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87CDCEF2-7B8D-418F-9679-FF62069B97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E1FC1D45-6A51-4045-94A1-C7E70C49CF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84E3E5C3-CDFE-441B-A2C6-A33878CC216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7F5FC62-EA8B-4965-8D06-E1FB7E91E2B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6565AF21-75BA-4746-A9E1-8F8AB132DE5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FE6FFBAC-DE2C-4D3D-9C9C-3676FB870F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172E121E-8631-4F3E-B018-F5760CF0112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C2A46B3C-3249-4B5D-A2E5-3925104258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4376278D-6E3D-40F7-AF4C-CD0456CC13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0940AD40-4E43-4B4B-92CB-C49E096730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D26E9F1D-E273-40AD-BF57-00B819952AF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AFD1703B-1DEE-4C59-A186-E90F966E31E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BCE4E5F9-49CE-41F4-85F7-74CE29FB84F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21C70913-2DBC-4F16-8DB2-E5F52D424D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A8762767-3F31-4803-AB53-811962DD90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BC5CF6A9-510D-43EA-AF59-16B6CEDB4B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F987FE93-695B-4D94-95E2-1E10D090A54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1F057F16-CFFF-434C-AF99-6A16880A005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72FBC6AD-9E11-4285-AC03-A711122A70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A47B0998-0741-4AD7-8DE8-C1804492979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C4EFDF7B-951C-4F07-AEC8-227468CBD7F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10C65490-291D-427B-BA28-828F8F65F6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057D8954-9D5B-4931-9338-CD45E3B468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9122546B-7505-4C58-82E8-45CC7BAD69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5ED4D6BF-E639-4A62-B400-00E59EAEAAE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8DD01EE1-E552-41E7-B463-3C2D937F604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4B750A60-4B1C-4B70-B328-6FAC82E5E7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F3E985C4-C651-419C-92A2-7C7184085FD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27BC6EB3-B498-4601-9C9D-9D6BF5F124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758FF028-F49E-46D7-8213-F0E523BCD89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BE781315-5CB3-4FD0-9012-CC549AE059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1ECB83A4-C94C-48EB-8B91-B0CE7E17AE2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0019C4AC-5DC9-403A-91BA-84B6D70866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A026F065-1CD8-4EF0-8A9E-3F78BECF957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9A94CCC6-16DC-4A7C-8384-65A0487700F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7F980E3F-E559-4E6A-918D-0AED035D807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E47DA81E-3F1E-441C-8CD7-A80B9235A67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B9A5E1FC-160C-42EA-A614-DF927FEFAF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5ABA0F2C-7844-48F6-B737-849E796310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B2C4FCE6-AF4A-4CFD-AC12-B4FA718DA8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90CE96B-14E9-4714-B38D-0F3763C08D5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AAA91615-2F28-4EA2-9231-F118E28400E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5487EF78-352B-44A6-B94C-4DBA3F49C7F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4F6033EB-ABBA-4D45-83CA-26892941638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B091A4CA-A28F-4DF1-888C-876D32AE47D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E690BC1B-4210-4CB8-A6E0-46966517A8A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D0730F5-B236-46BB-878F-62759DBD46C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814B61DE-0EF2-4F8E-9148-C754B97939E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E0BA6F04-11C5-4E69-B26B-DB77701983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93AF0BAF-5B58-4B18-8880-1764CA6BA3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C9DB2A67-C8B3-4F81-BD8D-D7D37746A55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8106CE50-0180-4208-AD19-12EF9979B86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3C6C6611-389D-4554-93A8-883C5666708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E17C72B9-8D3A-45B3-AE64-6A59377557E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A99ED60A-FF8A-4244-844F-9C363529861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7B2042FB-5CCB-4C54-8DB9-FA3EDAB18BA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9E934D51-E0CD-4EC2-892C-B7996912D42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DB38819C-6B80-4975-9C49-C7D34C509CF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F80042C6-471F-4B8C-AED6-0E1F169A4F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8F89D89F-1559-4698-A593-4FA47E4140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99249E92-94D8-4C09-9B7B-31780BB503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99725D8-E6AA-4CFA-9DF9-C77294A60D6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26A1633D-0140-40B7-ABB2-0F01453AE4A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F2462D79-C689-403E-AE77-1B2A4CD072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2B60B6E3-BE75-4046-A386-2B0E14B55C8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E7E8EAC1-249C-4E1E-9FC0-1DA03250678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B0CE73E6-5F53-4C34-BB43-6B7D6B2D9B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36DD82CD-EE90-4B59-9B42-AB79636BE5C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B0DEF1A1-1021-4068-A0AE-F7F466DACB1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4494F670-683A-40F0-9846-E9C21505010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536981A0-BD53-4C54-A9FF-6A53BCCA45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9BDE4343-2745-4FC8-AB96-83854283E6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BB9ECEB5-6FCE-457E-81D4-4DA45F8A036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6758E8F1-0A1B-4B5D-9EA2-F18132081C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B3CF90C6-BB2A-4D2F-9A3F-112B20FC08A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DDD3D749-50C7-4D02-8651-FF959396BAD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BF604E7B-596A-4989-8F3E-E149D513E5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4B32C0B9-D026-48C7-8EF6-31568CCC80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16247516-5A85-45BC-A616-918056DE961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6417E6D6-4285-4CD3-B454-66909BCDEFE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2F3E4ED5-E3CA-4052-82CE-F0364EE0A6F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C0939163-2352-414A-B209-E0D0BBEEA78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9843E7C7-CDF1-4993-8998-5843F425C7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968BF74C-6AE7-4045-8E0C-B9FD8A26A8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6DED9EF4-55E0-456E-861A-C0C559EE20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53BF27B1-0EE9-4894-AB2B-D2A7AC7C569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B55CE041-0813-4650-A573-A984A6F0E5D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227012D6-13B3-431F-BA9F-CEF206581E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ED008B92-8C71-4BEE-B56F-EA481761D5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3F61A6F5-FB85-40B7-B73D-3CE351ECF5A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88506D91-8349-4FB8-9206-197CCF3A44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B21E5A0E-742C-4F31-802A-923371FB3A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5029EBE3-5729-467E-99E2-8255AAAEFFE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DE1E19CC-F02B-4A09-BBDE-0457F46784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917F08AF-95EA-4C07-918E-6B5A25877B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8C9C908E-36AC-4603-84E9-6CA0A739DEA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72EDA43-C8A7-4629-B47D-46D707556C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EDCF641E-FC2E-4E45-BF9A-1F2ACC6346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19026C79-B8C0-4549-BC54-69A795E8BF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74E64ABB-17F3-4103-881C-F7CE3782879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CCFE14B5-98C8-474C-8695-7001F70805C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784B8A34-ED20-4302-A40C-43E44541F3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229F7A17-58AA-4F91-93D6-A307A47D9E8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72BA3322-4E49-4D48-8344-8FA123A866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47FB7732-01EF-4ACF-A80A-E9125348100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9A4823A3-EABB-482D-803B-183252F53FC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C2AAE513-E27A-4BBB-B9FC-3B7AF92D1EF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7FAFBB02-5431-4968-911A-AF00C998247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B1859587-638D-4CC5-80C2-3B27F8263F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0A83C19E-FBFE-4B45-ABBD-366BA185649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ADC284C-0E4A-4EFB-88AE-1109D60EBCD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287ACA16-00AF-4568-9D77-D368407AC8A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F7A75CC7-BF6E-4AF7-9249-AF47B6340E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3BBF51FD-4E12-4CE7-870B-F390415BF77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D519484D-1FCC-4FD0-8A3C-0F73546BBDF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3CA2F5B0-58DE-489E-A916-0C97D43AAEF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8E676D41-2F23-474D-8A41-F514675F3C7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0431B9AB-11A8-4937-B8A8-0F4A514326C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A941918D-DE73-4600-A67B-7D09A61F4E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BAAE7C0E-EA52-4C4B-901E-2D9E6D4E61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B1A4F51A-1BF4-4743-AE1E-96FC26580BC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8A1FD794-D3C1-4114-B0AE-BBD7D124AA2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09A84A1F-5390-4C8A-91DC-F18EA0BDC8A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B790D02C-C2F6-4F9B-AF4B-CC1F28F0CED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CB698976-286A-4C8C-818A-D65E07A53B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B38806E5-B0DE-4F11-B212-D8F5AA3DA2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BF5BE1F1-703D-45B7-AFC6-AAE0088C583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4891FEE0-0EFE-4D72-BCF4-42A289EB639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1AFB9339-B066-47DC-9255-C7C52671AD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146F9CEF-4F56-4172-8C3F-9D8B41A61EB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1BF590E9-03B1-4C11-8C52-C05F6245AA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FA1C275D-8988-4D05-9270-D3D722504F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ACC560D4-28DA-44A7-A820-737DCB3F1BA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7704593B-F19B-4E96-8E6E-9CD8F16357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B82D0E88-2C34-4F2B-AF69-4A9EFB9A20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B797EF02-39E7-444F-8D51-8B9ACA389E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DEAA7D70-8CDD-4CBC-A154-14767843AC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A573629D-2F63-4EE4-9672-D5EB69BBDBA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7241715C-A13E-4428-923B-E12A65108FC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C724F21C-A4F6-404F-8BC7-F201694D49A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D3918168-F9BE-453E-9631-13BB4EF5338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DAB9220D-DEEC-43B1-8794-08DA11DF1DB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200895F9-C777-425B-8817-7E0704FC75A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A9EE4747-48DB-409D-B13B-B4CF16317F1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95E999A1-CB08-4DF1-B797-143F14EF495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7AFA6D9-F71F-4590-A442-1F94C706AF1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FF72853A-47EC-419E-8C23-52C27B4224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80F974BE-9FDE-465A-8947-450240D1482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22A46424-B38C-432E-9FAC-A47BE8AB9B7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2176D6A8-B01B-4C8B-A7B4-917D199E23D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CE318D39-0FE0-4AEF-BD91-57101C99E94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480282E-15C0-42AD-85B0-D6F58763B3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E379148C-29EB-4F48-9A65-119C9E6148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7DF5D103-AB01-4FB1-AC7B-D3E706F64E1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30F32550-895D-400C-ADC7-AA747E8A626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A4D6649F-8B97-4D17-8661-B95D5B2A260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CCA57B75-0F0F-4422-86F0-A2984CD07D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B0F943A8-32EC-4E73-89A4-DB409E172DE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91355165-F9FE-47C1-9F06-4CF53747E4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568ECEA9-C406-41D6-B221-69C042C0F46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A49B593-0E60-4367-AA4C-30FA592316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0AE90011-92A2-4866-B4F6-4A6066C2C8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280013AD-D204-46CE-B619-43E65830017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31C22C61-2A71-4765-963B-03474B71DB1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8E99AF57-8A25-4CC0-9B3E-A5BC69EDB34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64A472E2-DCA7-4A49-95CD-8ACF75FB72D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5FAE03AF-930E-4A5F-9B54-5EC460AA6D4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3160761C-C595-43E0-AAA6-012A5D86F6F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2CC3FA19-6727-458E-B14B-AFC9AE8AF92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AF9A2054-3E72-4970-9D1D-FECEBDE2162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630DD1E9-D675-4C57-8B99-52FF20E8D6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9B991A65-2D3B-4599-95BF-C05B0DD17B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68586FA1-BCC4-4991-AB44-F34B8F5B448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1FA86219-033A-405D-B527-BD1FABB019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7528C7C0-4AE9-4A82-A88E-4B3B455246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029DBA82-7321-482E-AAEB-04335C6AC8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638E5FB0-39B3-4000-9448-524B8806B30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49633322-A287-494A-AD6D-097F371052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336769EE-19C6-44AF-8F97-0AC5642F07C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6161F3AC-1441-405E-B12E-99FDCAFF0E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48C7209E-43C3-4924-932A-E669A183E54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FECAC7DE-72A8-40AC-98ED-98E80CD363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C9DA65BC-3762-4AB9-9993-D4D5C0EE192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2A819035-FE2D-4A25-B5ED-81C90C85B2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D9AFEC80-4F1F-4602-A2B9-236348807DF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ACF21C81-83B1-45EE-9E7E-5CD9A76CBA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5995A9D1-B6AD-4009-96A8-062D238891E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13718E33-51A7-4D31-849B-E8C6223166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7F9B0FD6-2E44-4F49-8291-730C403816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4B757C90-4F88-4577-B49A-DC57CCF5AE7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55A5E336-81F9-4C80-9069-983ED957D41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6B5DE99B-AB4D-4675-A637-DAA156401F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89EA279D-B731-41D3-9DCB-67884096E0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45CBB8BF-31EF-4186-92FA-9658A67001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C90BD9EF-7DF3-4122-B056-4EA0656246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613D2C4C-73CA-4959-BC3F-330958DA74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18052425-97F2-4A7D-ADC5-298B4CA884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2F5452CE-7C19-4E74-B965-5CDFFA8C9AB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29BC4E37-8EE9-4873-8D9A-8C22F65A1F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0110F109-D67D-4DBF-9C3E-F33101E5682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0A4B833F-22C5-4473-8E46-B5C871CB4D3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6086AA02-BD7F-403F-8D28-0D4D1488C63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94F63522-BB3C-4001-B088-3F97BB4CEB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6E956BC7-9F59-48CB-8611-677E7861629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CC0322BF-D4E6-41F0-AFCE-429AE76A3BD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F1FDA294-4867-403C-B238-0C8032446B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D69BE3E9-05EF-4378-BBF7-A3DB0B7EBDA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44CA8764-DAA8-4AA6-A627-8CA8F5FEF98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06A82B62-EE1B-4632-9841-6B8A42AE237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1FE28672-BA25-466C-99E9-CDC21314527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0</xdr:col>
      <xdr:colOff>2454088</xdr:colOff>
      <xdr:row>0</xdr:row>
      <xdr:rowOff>67234</xdr:rowOff>
    </xdr:from>
    <xdr:to>
      <xdr:col>1</xdr:col>
      <xdr:colOff>560294</xdr:colOff>
      <xdr:row>2</xdr:row>
      <xdr:rowOff>175618</xdr:rowOff>
    </xdr:to>
    <xdr:pic>
      <xdr:nvPicPr>
        <xdr:cNvPr id="426" name="Imagen 425">
          <a:extLst>
            <a:ext uri="{FF2B5EF4-FFF2-40B4-BE49-F238E27FC236}">
              <a16:creationId xmlns:a16="http://schemas.microsoft.com/office/drawing/2014/main" id="{A68A9D0B-C7E6-4785-9B3F-BB7A98454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454088" y="67234"/>
          <a:ext cx="1459006" cy="50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3A29-9EEB-40C1-A75C-44B9DDA46C0B}">
  <sheetPr>
    <tabColor rgb="FFCCCCFF"/>
  </sheetPr>
  <dimension ref="A1:I155"/>
  <sheetViews>
    <sheetView tabSelected="1" zoomScale="85" zoomScaleNormal="85" workbookViewId="0">
      <selection activeCell="C6" sqref="C6"/>
    </sheetView>
  </sheetViews>
  <sheetFormatPr baseColWidth="10" defaultColWidth="26.42578125" defaultRowHeight="15.75" x14ac:dyDescent="0.25"/>
  <cols>
    <col min="1" max="1" width="50.28515625" style="4" customWidth="1"/>
    <col min="2" max="4" width="41.28515625" style="4" customWidth="1"/>
    <col min="5" max="5" width="27.28515625" style="3" customWidth="1"/>
    <col min="6" max="6" width="26.140625" style="2" customWidth="1"/>
    <col min="7" max="7" width="24" style="2" customWidth="1"/>
    <col min="8" max="9" width="16.85546875" style="1" customWidth="1"/>
  </cols>
  <sheetData>
    <row r="1" spans="1:9" s="45" customFormat="1" ht="24.75" customHeight="1" x14ac:dyDescent="0.3">
      <c r="A1" s="43" t="s">
        <v>253</v>
      </c>
      <c r="B1" s="43"/>
      <c r="C1" s="43"/>
      <c r="D1" s="43"/>
      <c r="E1" s="43"/>
      <c r="F1" s="43"/>
      <c r="G1" s="43"/>
      <c r="H1" s="43"/>
      <c r="I1" s="44"/>
    </row>
    <row r="2" spans="1:9" s="45" customFormat="1" ht="18.75" customHeight="1" x14ac:dyDescent="0.3">
      <c r="A2" s="46" t="s">
        <v>252</v>
      </c>
      <c r="B2" s="46"/>
      <c r="C2" s="46"/>
      <c r="D2" s="46"/>
      <c r="E2" s="46"/>
      <c r="F2" s="46"/>
      <c r="G2" s="46"/>
      <c r="H2" s="46"/>
      <c r="I2" s="47"/>
    </row>
    <row r="3" spans="1:9" s="45" customFormat="1" ht="18" customHeight="1" thickBot="1" x14ac:dyDescent="0.35">
      <c r="A3" s="43" t="s">
        <v>254</v>
      </c>
      <c r="B3" s="43"/>
      <c r="C3" s="43"/>
      <c r="D3" s="43"/>
      <c r="E3" s="43"/>
      <c r="F3" s="43"/>
      <c r="G3" s="43"/>
      <c r="H3" s="43"/>
      <c r="I3" s="44"/>
    </row>
    <row r="4" spans="1:9" s="45" customFormat="1" ht="18" customHeight="1" x14ac:dyDescent="0.3">
      <c r="A4" s="48" t="s">
        <v>255</v>
      </c>
      <c r="B4" s="49"/>
      <c r="C4" s="50"/>
      <c r="D4" s="50"/>
      <c r="E4" s="50"/>
      <c r="F4" s="50"/>
      <c r="G4" s="50"/>
      <c r="H4" s="50"/>
      <c r="I4" s="51"/>
    </row>
    <row r="5" spans="1:9" s="45" customFormat="1" ht="18" customHeight="1" x14ac:dyDescent="0.3">
      <c r="A5" s="52"/>
      <c r="B5" s="53"/>
      <c r="C5" s="50"/>
      <c r="D5" s="50"/>
      <c r="E5" s="50"/>
      <c r="F5" s="50"/>
      <c r="G5" s="50"/>
      <c r="H5" s="50"/>
      <c r="I5" s="51"/>
    </row>
    <row r="6" spans="1:9" s="45" customFormat="1" ht="19.5" customHeight="1" thickBot="1" x14ac:dyDescent="0.35">
      <c r="A6" s="54"/>
      <c r="B6" s="55"/>
      <c r="C6" s="56"/>
      <c r="D6" s="56"/>
      <c r="E6" s="56"/>
      <c r="F6" s="56"/>
      <c r="G6" s="56"/>
      <c r="H6" s="56"/>
      <c r="I6" s="57"/>
    </row>
    <row r="7" spans="1:9" s="45" customFormat="1" ht="4.5" customHeight="1" x14ac:dyDescent="0.3">
      <c r="A7" s="58"/>
      <c r="B7" s="58"/>
      <c r="C7" s="58"/>
      <c r="D7" s="58"/>
      <c r="E7" s="58"/>
      <c r="F7" s="58"/>
      <c r="G7" s="58"/>
      <c r="H7" s="58"/>
      <c r="I7" s="59"/>
    </row>
    <row r="8" spans="1:9" s="45" customFormat="1" ht="6.75" customHeight="1" thickBot="1" x14ac:dyDescent="0.35">
      <c r="A8" s="60"/>
      <c r="B8" s="60"/>
      <c r="C8" s="60"/>
      <c r="D8" s="60"/>
      <c r="E8" s="61"/>
      <c r="F8" s="62"/>
      <c r="G8" s="63"/>
      <c r="H8" s="63"/>
      <c r="I8" s="64"/>
    </row>
    <row r="9" spans="1:9" s="72" customFormat="1" ht="30.75" customHeight="1" x14ac:dyDescent="0.25">
      <c r="A9" s="65" t="s">
        <v>251</v>
      </c>
      <c r="B9" s="65" t="s">
        <v>250</v>
      </c>
      <c r="C9" s="66" t="s">
        <v>249</v>
      </c>
      <c r="D9" s="67" t="s">
        <v>248</v>
      </c>
      <c r="E9" s="68" t="s">
        <v>247</v>
      </c>
      <c r="F9" s="69" t="s">
        <v>246</v>
      </c>
      <c r="G9" s="70" t="s">
        <v>245</v>
      </c>
      <c r="H9" s="71" t="s">
        <v>244</v>
      </c>
      <c r="I9" s="71" t="s">
        <v>243</v>
      </c>
    </row>
    <row r="10" spans="1:9" s="72" customFormat="1" ht="4.5" customHeight="1" thickBot="1" x14ac:dyDescent="0.3">
      <c r="A10" s="73"/>
      <c r="B10" s="73"/>
      <c r="C10" s="74"/>
      <c r="D10" s="75"/>
      <c r="E10" s="76"/>
      <c r="F10" s="77"/>
      <c r="G10" s="78"/>
      <c r="H10" s="79"/>
      <c r="I10" s="79"/>
    </row>
    <row r="11" spans="1:9" s="13" customFormat="1" ht="18.75" customHeight="1" x14ac:dyDescent="0.35">
      <c r="A11" s="18" t="s">
        <v>242</v>
      </c>
      <c r="B11" s="18" t="s">
        <v>241</v>
      </c>
      <c r="C11" s="17" t="s">
        <v>240</v>
      </c>
      <c r="D11" s="25">
        <v>43881</v>
      </c>
      <c r="E11" s="15">
        <v>416659.53</v>
      </c>
      <c r="F11" s="31"/>
      <c r="G11" s="15">
        <f>+E11-F11</f>
        <v>416659.53</v>
      </c>
      <c r="H11" s="14">
        <v>44002</v>
      </c>
      <c r="I11" s="14" t="s">
        <v>4</v>
      </c>
    </row>
    <row r="12" spans="1:9" s="13" customFormat="1" ht="34.5" customHeight="1" x14ac:dyDescent="0.35">
      <c r="A12" s="18" t="s">
        <v>224</v>
      </c>
      <c r="B12" s="18" t="s">
        <v>223</v>
      </c>
      <c r="C12" s="17" t="s">
        <v>239</v>
      </c>
      <c r="D12" s="25">
        <v>43853</v>
      </c>
      <c r="E12" s="15">
        <v>121072.5</v>
      </c>
      <c r="F12" s="31"/>
      <c r="G12" s="15">
        <f>+E12-F12</f>
        <v>121072.5</v>
      </c>
      <c r="H12" s="14">
        <v>43974</v>
      </c>
      <c r="I12" s="14" t="s">
        <v>4</v>
      </c>
    </row>
    <row r="13" spans="1:9" s="13" customFormat="1" ht="20.25" customHeight="1" x14ac:dyDescent="0.35">
      <c r="A13" s="38" t="s">
        <v>238</v>
      </c>
      <c r="B13" s="38" t="s">
        <v>237</v>
      </c>
      <c r="C13" s="37" t="s">
        <v>236</v>
      </c>
      <c r="D13" s="36">
        <v>43934</v>
      </c>
      <c r="E13" s="34">
        <v>9558159.3000000007</v>
      </c>
      <c r="F13" s="35">
        <v>9000000</v>
      </c>
      <c r="G13" s="34">
        <f>+E13-F13</f>
        <v>558159.30000000075</v>
      </c>
      <c r="H13" s="33">
        <v>44056</v>
      </c>
      <c r="I13" s="33" t="s">
        <v>0</v>
      </c>
    </row>
    <row r="14" spans="1:9" s="13" customFormat="1" ht="42.75" customHeight="1" x14ac:dyDescent="0.35">
      <c r="A14" s="41" t="s">
        <v>235</v>
      </c>
      <c r="B14" s="41" t="s">
        <v>234</v>
      </c>
      <c r="C14" s="40" t="s">
        <v>233</v>
      </c>
      <c r="D14" s="36">
        <v>43861</v>
      </c>
      <c r="E14" s="35">
        <v>107932500</v>
      </c>
      <c r="F14" s="34">
        <v>40000000</v>
      </c>
      <c r="G14" s="39">
        <v>67932500</v>
      </c>
      <c r="H14" s="33">
        <v>43982</v>
      </c>
      <c r="I14" s="33" t="s">
        <v>0</v>
      </c>
    </row>
    <row r="15" spans="1:9" s="13" customFormat="1" ht="20.25" customHeight="1" x14ac:dyDescent="0.35">
      <c r="A15" s="18" t="s">
        <v>232</v>
      </c>
      <c r="B15" s="18" t="s">
        <v>231</v>
      </c>
      <c r="C15" s="17" t="s">
        <v>230</v>
      </c>
      <c r="D15" s="25">
        <v>43900</v>
      </c>
      <c r="E15" s="15">
        <v>764640</v>
      </c>
      <c r="F15" s="31"/>
      <c r="G15" s="15">
        <f>+E15-F15</f>
        <v>764640</v>
      </c>
      <c r="H15" s="14">
        <v>44022</v>
      </c>
      <c r="I15" s="14" t="s">
        <v>4</v>
      </c>
    </row>
    <row r="16" spans="1:9" s="13" customFormat="1" ht="22.5" customHeight="1" x14ac:dyDescent="0.35">
      <c r="A16" s="18" t="s">
        <v>229</v>
      </c>
      <c r="B16" s="18" t="s">
        <v>8</v>
      </c>
      <c r="C16" s="17" t="s">
        <v>228</v>
      </c>
      <c r="D16" s="25">
        <v>43956</v>
      </c>
      <c r="E16" s="15">
        <v>590000</v>
      </c>
      <c r="F16" s="31"/>
      <c r="G16" s="15">
        <f>+E16-F16</f>
        <v>590000</v>
      </c>
      <c r="H16" s="14">
        <v>44079</v>
      </c>
      <c r="I16" s="14" t="s">
        <v>4</v>
      </c>
    </row>
    <row r="17" spans="1:9" s="13" customFormat="1" ht="21.95" customHeight="1" x14ac:dyDescent="0.35">
      <c r="A17" s="18" t="s">
        <v>227</v>
      </c>
      <c r="B17" s="18" t="s">
        <v>226</v>
      </c>
      <c r="C17" s="17" t="s">
        <v>225</v>
      </c>
      <c r="D17" s="25">
        <v>43818</v>
      </c>
      <c r="E17" s="15">
        <v>3934727.04</v>
      </c>
      <c r="F17" s="31"/>
      <c r="G17" s="15">
        <f>+E17-F17</f>
        <v>3934727.04</v>
      </c>
      <c r="H17" s="14">
        <v>43940</v>
      </c>
      <c r="I17" s="14" t="s">
        <v>4</v>
      </c>
    </row>
    <row r="18" spans="1:9" s="13" customFormat="1" ht="50.25" customHeight="1" x14ac:dyDescent="0.35">
      <c r="A18" s="18" t="s">
        <v>224</v>
      </c>
      <c r="B18" s="18" t="s">
        <v>223</v>
      </c>
      <c r="C18" s="17" t="s">
        <v>222</v>
      </c>
      <c r="D18" s="25">
        <v>43826</v>
      </c>
      <c r="E18" s="15">
        <v>64483.45</v>
      </c>
      <c r="F18" s="31"/>
      <c r="G18" s="15">
        <f>+E18</f>
        <v>64483.45</v>
      </c>
      <c r="H18" s="14">
        <v>43948</v>
      </c>
      <c r="I18" s="14" t="s">
        <v>4</v>
      </c>
    </row>
    <row r="19" spans="1:9" s="13" customFormat="1" ht="21.95" customHeight="1" x14ac:dyDescent="0.35">
      <c r="A19" s="38" t="s">
        <v>221</v>
      </c>
      <c r="B19" s="38" t="s">
        <v>220</v>
      </c>
      <c r="C19" s="37" t="s">
        <v>219</v>
      </c>
      <c r="D19" s="36">
        <v>43991</v>
      </c>
      <c r="E19" s="34">
        <v>2708200.3</v>
      </c>
      <c r="F19" s="35">
        <v>2166560.2400000002</v>
      </c>
      <c r="G19" s="34">
        <f>+E19-F19</f>
        <v>541640.05999999959</v>
      </c>
      <c r="H19" s="33">
        <v>44113</v>
      </c>
      <c r="I19" s="33" t="s">
        <v>4</v>
      </c>
    </row>
    <row r="20" spans="1:9" s="13" customFormat="1" ht="21.95" customHeight="1" x14ac:dyDescent="0.35">
      <c r="A20" s="18" t="s">
        <v>218</v>
      </c>
      <c r="B20" s="18" t="s">
        <v>217</v>
      </c>
      <c r="C20" s="17" t="s">
        <v>216</v>
      </c>
      <c r="D20" s="25">
        <v>43781</v>
      </c>
      <c r="E20" s="32">
        <v>12540000</v>
      </c>
      <c r="F20" s="15"/>
      <c r="G20" s="15">
        <f>+E20-F20</f>
        <v>12540000</v>
      </c>
      <c r="H20" s="14">
        <v>43902</v>
      </c>
      <c r="I20" s="14" t="s">
        <v>4</v>
      </c>
    </row>
    <row r="21" spans="1:9" s="13" customFormat="1" ht="21.95" customHeight="1" x14ac:dyDescent="0.35">
      <c r="A21" s="18" t="s">
        <v>213</v>
      </c>
      <c r="B21" s="18" t="s">
        <v>215</v>
      </c>
      <c r="C21" s="17" t="s">
        <v>214</v>
      </c>
      <c r="D21" s="25">
        <v>44008</v>
      </c>
      <c r="E21" s="15">
        <v>31999500</v>
      </c>
      <c r="F21" s="31"/>
      <c r="G21" s="15">
        <f>+E21</f>
        <v>31999500</v>
      </c>
      <c r="H21" s="14">
        <v>44130</v>
      </c>
      <c r="I21" s="14" t="s">
        <v>4</v>
      </c>
    </row>
    <row r="22" spans="1:9" s="13" customFormat="1" ht="21.95" customHeight="1" x14ac:dyDescent="0.35">
      <c r="A22" s="18" t="s">
        <v>213</v>
      </c>
      <c r="B22" s="18" t="s">
        <v>212</v>
      </c>
      <c r="C22" s="17" t="s">
        <v>62</v>
      </c>
      <c r="D22" s="25">
        <v>44008</v>
      </c>
      <c r="E22" s="15">
        <v>17300000</v>
      </c>
      <c r="F22" s="31"/>
      <c r="G22" s="15">
        <f>+E22-F22</f>
        <v>17300000</v>
      </c>
      <c r="H22" s="14">
        <v>44130</v>
      </c>
      <c r="I22" s="14" t="s">
        <v>4</v>
      </c>
    </row>
    <row r="23" spans="1:9" s="13" customFormat="1" ht="21.95" customHeight="1" x14ac:dyDescent="0.35">
      <c r="A23" s="18" t="s">
        <v>71</v>
      </c>
      <c r="B23" s="18" t="s">
        <v>70</v>
      </c>
      <c r="C23" s="17" t="s">
        <v>211</v>
      </c>
      <c r="D23" s="25">
        <v>44028</v>
      </c>
      <c r="E23" s="15">
        <v>359041.31</v>
      </c>
      <c r="F23" s="31"/>
      <c r="G23" s="15">
        <f>+E23</f>
        <v>359041.31</v>
      </c>
      <c r="H23" s="14">
        <v>44151</v>
      </c>
      <c r="I23" s="14" t="s">
        <v>4</v>
      </c>
    </row>
    <row r="24" spans="1:9" s="13" customFormat="1" ht="21.95" customHeight="1" x14ac:dyDescent="0.35">
      <c r="A24" s="18" t="s">
        <v>210</v>
      </c>
      <c r="B24" s="18" t="s">
        <v>8</v>
      </c>
      <c r="C24" s="17" t="s">
        <v>209</v>
      </c>
      <c r="D24" s="25">
        <v>44034</v>
      </c>
      <c r="E24" s="15">
        <v>354000</v>
      </c>
      <c r="F24" s="15"/>
      <c r="G24" s="15">
        <f>+E24-F24</f>
        <v>354000</v>
      </c>
      <c r="H24" s="14">
        <v>44157</v>
      </c>
      <c r="I24" s="14" t="s">
        <v>4</v>
      </c>
    </row>
    <row r="25" spans="1:9" s="13" customFormat="1" ht="21.95" customHeight="1" x14ac:dyDescent="0.35">
      <c r="A25" s="18" t="s">
        <v>208</v>
      </c>
      <c r="B25" s="18" t="s">
        <v>8</v>
      </c>
      <c r="C25" s="17" t="s">
        <v>207</v>
      </c>
      <c r="D25" s="25">
        <v>44036</v>
      </c>
      <c r="E25" s="15">
        <v>259600</v>
      </c>
      <c r="F25" s="31"/>
      <c r="G25" s="15">
        <f t="shared" ref="G25:G30" si="0">+E25</f>
        <v>259600</v>
      </c>
      <c r="H25" s="14">
        <v>44159</v>
      </c>
      <c r="I25" s="14" t="s">
        <v>4</v>
      </c>
    </row>
    <row r="26" spans="1:9" s="13" customFormat="1" ht="21.95" customHeight="1" x14ac:dyDescent="0.35">
      <c r="A26" s="18" t="s">
        <v>206</v>
      </c>
      <c r="B26" s="18" t="s">
        <v>8</v>
      </c>
      <c r="C26" s="17" t="s">
        <v>205</v>
      </c>
      <c r="D26" s="25">
        <v>44027</v>
      </c>
      <c r="E26" s="15">
        <v>177000</v>
      </c>
      <c r="F26" s="31"/>
      <c r="G26" s="15">
        <f t="shared" si="0"/>
        <v>177000</v>
      </c>
      <c r="H26" s="14">
        <v>44150</v>
      </c>
      <c r="I26" s="14" t="s">
        <v>4</v>
      </c>
    </row>
    <row r="27" spans="1:9" s="13" customFormat="1" ht="21.95" customHeight="1" x14ac:dyDescent="0.35">
      <c r="A27" s="18" t="s">
        <v>204</v>
      </c>
      <c r="B27" s="18" t="s">
        <v>8</v>
      </c>
      <c r="C27" s="17" t="s">
        <v>203</v>
      </c>
      <c r="D27" s="25">
        <v>44035</v>
      </c>
      <c r="E27" s="15">
        <v>708000</v>
      </c>
      <c r="F27" s="31"/>
      <c r="G27" s="15">
        <f t="shared" si="0"/>
        <v>708000</v>
      </c>
      <c r="H27" s="14">
        <v>44158</v>
      </c>
      <c r="I27" s="14" t="s">
        <v>4</v>
      </c>
    </row>
    <row r="28" spans="1:9" s="13" customFormat="1" ht="21.95" customHeight="1" x14ac:dyDescent="0.35">
      <c r="A28" s="18" t="s">
        <v>9</v>
      </c>
      <c r="B28" s="18" t="s">
        <v>8</v>
      </c>
      <c r="C28" s="17" t="s">
        <v>202</v>
      </c>
      <c r="D28" s="25">
        <v>44034</v>
      </c>
      <c r="E28" s="15">
        <v>7965000</v>
      </c>
      <c r="F28" s="31"/>
      <c r="G28" s="15">
        <f t="shared" si="0"/>
        <v>7965000</v>
      </c>
      <c r="H28" s="14">
        <v>44157</v>
      </c>
      <c r="I28" s="14" t="s">
        <v>4</v>
      </c>
    </row>
    <row r="29" spans="1:9" s="13" customFormat="1" ht="21.95" customHeight="1" x14ac:dyDescent="0.35">
      <c r="A29" s="18" t="s">
        <v>201</v>
      </c>
      <c r="B29" s="18" t="s">
        <v>8</v>
      </c>
      <c r="C29" s="17" t="s">
        <v>200</v>
      </c>
      <c r="D29" s="25">
        <v>44034</v>
      </c>
      <c r="E29" s="15">
        <v>1500000</v>
      </c>
      <c r="F29" s="31"/>
      <c r="G29" s="15">
        <f t="shared" si="0"/>
        <v>1500000</v>
      </c>
      <c r="H29" s="14">
        <v>44158</v>
      </c>
      <c r="I29" s="14" t="s">
        <v>4</v>
      </c>
    </row>
    <row r="30" spans="1:9" s="13" customFormat="1" ht="21.95" customHeight="1" x14ac:dyDescent="0.35">
      <c r="A30" s="18" t="s">
        <v>199</v>
      </c>
      <c r="B30" s="18" t="s">
        <v>8</v>
      </c>
      <c r="C30" s="17" t="s">
        <v>198</v>
      </c>
      <c r="D30" s="25">
        <v>44035</v>
      </c>
      <c r="E30" s="15">
        <v>1062000</v>
      </c>
      <c r="F30" s="31"/>
      <c r="G30" s="15">
        <f t="shared" si="0"/>
        <v>1062000</v>
      </c>
      <c r="H30" s="14">
        <v>44158</v>
      </c>
      <c r="I30" s="14" t="s">
        <v>4</v>
      </c>
    </row>
    <row r="31" spans="1:9" s="13" customFormat="1" ht="21.95" customHeight="1" x14ac:dyDescent="0.35">
      <c r="A31" s="18" t="s">
        <v>197</v>
      </c>
      <c r="B31" s="18" t="s">
        <v>8</v>
      </c>
      <c r="C31" s="17" t="s">
        <v>196</v>
      </c>
      <c r="D31" s="25">
        <v>44044</v>
      </c>
      <c r="E31" s="15">
        <v>180000</v>
      </c>
      <c r="F31" s="31"/>
      <c r="G31" s="15">
        <f t="shared" ref="G31:G38" si="1">+E31-F31</f>
        <v>180000</v>
      </c>
      <c r="H31" s="14">
        <v>44166</v>
      </c>
      <c r="I31" s="14" t="s">
        <v>4</v>
      </c>
    </row>
    <row r="32" spans="1:9" s="13" customFormat="1" ht="25.5" customHeight="1" x14ac:dyDescent="0.35">
      <c r="A32" s="18" t="s">
        <v>195</v>
      </c>
      <c r="B32" s="18" t="s">
        <v>19</v>
      </c>
      <c r="C32" s="17" t="s">
        <v>194</v>
      </c>
      <c r="D32" s="25">
        <v>43985</v>
      </c>
      <c r="E32" s="15">
        <v>59300</v>
      </c>
      <c r="F32" s="31"/>
      <c r="G32" s="15">
        <f t="shared" si="1"/>
        <v>59300</v>
      </c>
      <c r="H32" s="14">
        <v>44107</v>
      </c>
      <c r="I32" s="14" t="s">
        <v>4</v>
      </c>
    </row>
    <row r="33" spans="1:9" s="13" customFormat="1" ht="31.5" customHeight="1" x14ac:dyDescent="0.35">
      <c r="A33" s="18" t="s">
        <v>193</v>
      </c>
      <c r="B33" s="18" t="s">
        <v>2</v>
      </c>
      <c r="C33" s="17" t="s">
        <v>1</v>
      </c>
      <c r="D33" s="25">
        <v>44120</v>
      </c>
      <c r="E33" s="15">
        <v>26904</v>
      </c>
      <c r="F33" s="15"/>
      <c r="G33" s="15">
        <f t="shared" si="1"/>
        <v>26904</v>
      </c>
      <c r="H33" s="14">
        <v>44243</v>
      </c>
      <c r="I33" s="14" t="s">
        <v>4</v>
      </c>
    </row>
    <row r="34" spans="1:9" s="13" customFormat="1" ht="31.5" customHeight="1" x14ac:dyDescent="0.35">
      <c r="A34" s="18" t="s">
        <v>192</v>
      </c>
      <c r="B34" s="18" t="s">
        <v>2</v>
      </c>
      <c r="C34" s="17" t="s">
        <v>57</v>
      </c>
      <c r="D34" s="25">
        <v>44153</v>
      </c>
      <c r="E34" s="15">
        <v>59000</v>
      </c>
      <c r="F34" s="15"/>
      <c r="G34" s="15">
        <f t="shared" si="1"/>
        <v>59000</v>
      </c>
      <c r="H34" s="14">
        <v>44169</v>
      </c>
      <c r="I34" s="14" t="s">
        <v>4</v>
      </c>
    </row>
    <row r="35" spans="1:9" s="13" customFormat="1" ht="54.75" customHeight="1" x14ac:dyDescent="0.35">
      <c r="A35" s="18" t="s">
        <v>191</v>
      </c>
      <c r="B35" s="18" t="s">
        <v>190</v>
      </c>
      <c r="C35" s="17" t="s">
        <v>189</v>
      </c>
      <c r="D35" s="25">
        <v>44153</v>
      </c>
      <c r="E35" s="15">
        <v>460000</v>
      </c>
      <c r="F35" s="15"/>
      <c r="G35" s="15">
        <f t="shared" si="1"/>
        <v>460000</v>
      </c>
      <c r="H35" s="14">
        <v>44273</v>
      </c>
      <c r="I35" s="14" t="s">
        <v>4</v>
      </c>
    </row>
    <row r="36" spans="1:9" s="13" customFormat="1" ht="31.5" customHeight="1" x14ac:dyDescent="0.35">
      <c r="A36" s="18" t="s">
        <v>136</v>
      </c>
      <c r="B36" s="18" t="s">
        <v>188</v>
      </c>
      <c r="C36" s="17" t="s">
        <v>187</v>
      </c>
      <c r="D36" s="25">
        <v>44197</v>
      </c>
      <c r="E36" s="15">
        <v>1258798.32</v>
      </c>
      <c r="F36" s="15"/>
      <c r="G36" s="15">
        <f t="shared" si="1"/>
        <v>1258798.32</v>
      </c>
      <c r="H36" s="14">
        <v>44317</v>
      </c>
      <c r="I36" s="14" t="s">
        <v>4</v>
      </c>
    </row>
    <row r="37" spans="1:9" s="13" customFormat="1" ht="31.5" customHeight="1" x14ac:dyDescent="0.35">
      <c r="A37" s="18" t="s">
        <v>136</v>
      </c>
      <c r="B37" s="18" t="s">
        <v>186</v>
      </c>
      <c r="C37" s="17" t="s">
        <v>185</v>
      </c>
      <c r="D37" s="25">
        <v>44197</v>
      </c>
      <c r="E37" s="15">
        <v>66987.179999999993</v>
      </c>
      <c r="F37" s="15"/>
      <c r="G37" s="15">
        <f t="shared" si="1"/>
        <v>66987.179999999993</v>
      </c>
      <c r="H37" s="14">
        <v>44317</v>
      </c>
      <c r="I37" s="14" t="s">
        <v>4</v>
      </c>
    </row>
    <row r="38" spans="1:9" s="13" customFormat="1" ht="31.5" customHeight="1" x14ac:dyDescent="0.35">
      <c r="A38" s="18" t="s">
        <v>184</v>
      </c>
      <c r="B38" s="18" t="s">
        <v>183</v>
      </c>
      <c r="C38" s="17" t="s">
        <v>182</v>
      </c>
      <c r="D38" s="25">
        <v>44249</v>
      </c>
      <c r="E38" s="15">
        <v>839011.3</v>
      </c>
      <c r="F38" s="15"/>
      <c r="G38" s="15">
        <f t="shared" si="1"/>
        <v>839011.3</v>
      </c>
      <c r="H38" s="14">
        <v>44369</v>
      </c>
      <c r="I38" s="14" t="s">
        <v>4</v>
      </c>
    </row>
    <row r="39" spans="1:9" s="13" customFormat="1" ht="31.5" customHeight="1" x14ac:dyDescent="0.35">
      <c r="A39" s="18" t="s">
        <v>181</v>
      </c>
      <c r="B39" s="18" t="s">
        <v>180</v>
      </c>
      <c r="C39" s="17" t="s">
        <v>179</v>
      </c>
      <c r="D39" s="25">
        <v>44294</v>
      </c>
      <c r="E39" s="15">
        <v>583278.54</v>
      </c>
      <c r="F39" s="15"/>
      <c r="G39" s="15">
        <f>+E39</f>
        <v>583278.54</v>
      </c>
      <c r="H39" s="14">
        <v>44051</v>
      </c>
      <c r="I39" s="14" t="s">
        <v>4</v>
      </c>
    </row>
    <row r="40" spans="1:9" s="13" customFormat="1" ht="31.5" customHeight="1" x14ac:dyDescent="0.35">
      <c r="A40" s="18" t="s">
        <v>136</v>
      </c>
      <c r="B40" s="18" t="s">
        <v>168</v>
      </c>
      <c r="C40" s="17" t="s">
        <v>178</v>
      </c>
      <c r="D40" s="25">
        <v>44287</v>
      </c>
      <c r="E40" s="15">
        <v>66414.64</v>
      </c>
      <c r="F40" s="15"/>
      <c r="G40" s="15">
        <f>+E40</f>
        <v>66414.64</v>
      </c>
      <c r="H40" s="14">
        <v>44409</v>
      </c>
      <c r="I40" s="14" t="s">
        <v>4</v>
      </c>
    </row>
    <row r="41" spans="1:9" s="13" customFormat="1" ht="31.5" customHeight="1" x14ac:dyDescent="0.35">
      <c r="A41" s="30" t="s">
        <v>160</v>
      </c>
      <c r="B41" s="30" t="s">
        <v>19</v>
      </c>
      <c r="C41" s="29" t="s">
        <v>177</v>
      </c>
      <c r="D41" s="28">
        <v>44292</v>
      </c>
      <c r="E41" s="27">
        <v>7604300</v>
      </c>
      <c r="F41" s="27">
        <v>4546300</v>
      </c>
      <c r="G41" s="27">
        <f>+E41-F41</f>
        <v>3058000</v>
      </c>
      <c r="H41" s="26">
        <v>44409</v>
      </c>
      <c r="I41" s="26" t="s">
        <v>0</v>
      </c>
    </row>
    <row r="42" spans="1:9" s="13" customFormat="1" ht="31.5" customHeight="1" x14ac:dyDescent="0.35">
      <c r="A42" s="18" t="s">
        <v>176</v>
      </c>
      <c r="B42" s="18" t="s">
        <v>175</v>
      </c>
      <c r="C42" s="17" t="s">
        <v>174</v>
      </c>
      <c r="D42" s="25">
        <v>44294</v>
      </c>
      <c r="E42" s="15">
        <v>154438.87</v>
      </c>
      <c r="F42" s="15"/>
      <c r="G42" s="15">
        <f t="shared" ref="G42:G58" si="2">+E42</f>
        <v>154438.87</v>
      </c>
      <c r="H42" s="14">
        <v>44475</v>
      </c>
      <c r="I42" s="14" t="s">
        <v>0</v>
      </c>
    </row>
    <row r="43" spans="1:9" s="13" customFormat="1" ht="31.5" customHeight="1" x14ac:dyDescent="0.35">
      <c r="A43" s="18" t="s">
        <v>133</v>
      </c>
      <c r="B43" s="18" t="s">
        <v>132</v>
      </c>
      <c r="C43" s="17" t="s">
        <v>173</v>
      </c>
      <c r="D43" s="25">
        <v>44211</v>
      </c>
      <c r="E43" s="15">
        <v>9332435</v>
      </c>
      <c r="F43" s="15"/>
      <c r="G43" s="15">
        <f t="shared" si="2"/>
        <v>9332435</v>
      </c>
      <c r="H43" s="14">
        <v>44331</v>
      </c>
      <c r="I43" s="14" t="s">
        <v>4</v>
      </c>
    </row>
    <row r="44" spans="1:9" s="13" customFormat="1" ht="31.5" customHeight="1" x14ac:dyDescent="0.35">
      <c r="A44" s="18" t="s">
        <v>133</v>
      </c>
      <c r="B44" s="18" t="s">
        <v>132</v>
      </c>
      <c r="C44" s="17" t="s">
        <v>172</v>
      </c>
      <c r="D44" s="25">
        <v>44267</v>
      </c>
      <c r="E44" s="15">
        <v>4131355</v>
      </c>
      <c r="F44" s="15"/>
      <c r="G44" s="15">
        <f t="shared" si="2"/>
        <v>4131355</v>
      </c>
      <c r="H44" s="14">
        <v>44331</v>
      </c>
      <c r="I44" s="14" t="s">
        <v>4</v>
      </c>
    </row>
    <row r="45" spans="1:9" s="13" customFormat="1" ht="31.5" customHeight="1" x14ac:dyDescent="0.35">
      <c r="A45" s="18" t="s">
        <v>146</v>
      </c>
      <c r="B45" s="18" t="s">
        <v>2</v>
      </c>
      <c r="C45" s="17" t="s">
        <v>171</v>
      </c>
      <c r="D45" s="25">
        <v>44264</v>
      </c>
      <c r="E45" s="15">
        <v>70800</v>
      </c>
      <c r="F45" s="15"/>
      <c r="G45" s="15">
        <f t="shared" si="2"/>
        <v>70800</v>
      </c>
      <c r="H45" s="14">
        <v>44389</v>
      </c>
      <c r="I45" s="14" t="s">
        <v>4</v>
      </c>
    </row>
    <row r="46" spans="1:9" s="13" customFormat="1" ht="31.5" customHeight="1" x14ac:dyDescent="0.35">
      <c r="A46" s="18" t="s">
        <v>6</v>
      </c>
      <c r="B46" s="18" t="s">
        <v>2</v>
      </c>
      <c r="C46" s="17" t="s">
        <v>170</v>
      </c>
      <c r="D46" s="25">
        <v>44295</v>
      </c>
      <c r="E46" s="15">
        <v>265500</v>
      </c>
      <c r="F46" s="15"/>
      <c r="G46" s="15">
        <f t="shared" si="2"/>
        <v>265500</v>
      </c>
      <c r="H46" s="14">
        <v>44386</v>
      </c>
      <c r="I46" s="14" t="s">
        <v>4</v>
      </c>
    </row>
    <row r="47" spans="1:9" s="13" customFormat="1" ht="31.5" customHeight="1" x14ac:dyDescent="0.35">
      <c r="A47" s="18" t="s">
        <v>136</v>
      </c>
      <c r="B47" s="18" t="s">
        <v>168</v>
      </c>
      <c r="C47" s="17" t="s">
        <v>169</v>
      </c>
      <c r="D47" s="25">
        <v>44287</v>
      </c>
      <c r="E47" s="15">
        <f>22404*58</f>
        <v>1299432</v>
      </c>
      <c r="F47" s="15"/>
      <c r="G47" s="15">
        <f t="shared" si="2"/>
        <v>1299432</v>
      </c>
      <c r="H47" s="14">
        <v>44409</v>
      </c>
      <c r="I47" s="14" t="s">
        <v>4</v>
      </c>
    </row>
    <row r="48" spans="1:9" s="13" customFormat="1" ht="31.5" customHeight="1" x14ac:dyDescent="0.35">
      <c r="A48" s="18" t="s">
        <v>136</v>
      </c>
      <c r="B48" s="18" t="s">
        <v>168</v>
      </c>
      <c r="C48" s="17" t="s">
        <v>167</v>
      </c>
      <c r="D48" s="25">
        <v>44285</v>
      </c>
      <c r="E48" s="15">
        <f>832*58</f>
        <v>48256</v>
      </c>
      <c r="F48" s="15"/>
      <c r="G48" s="15">
        <f t="shared" si="2"/>
        <v>48256</v>
      </c>
      <c r="H48" s="14">
        <v>44321</v>
      </c>
      <c r="I48" s="14" t="s">
        <v>4</v>
      </c>
    </row>
    <row r="49" spans="1:9" s="13" customFormat="1" ht="31.5" customHeight="1" x14ac:dyDescent="0.35">
      <c r="A49" s="18" t="s">
        <v>166</v>
      </c>
      <c r="B49" s="18" t="s">
        <v>165</v>
      </c>
      <c r="C49" s="17" t="s">
        <v>164</v>
      </c>
      <c r="D49" s="25">
        <v>44256</v>
      </c>
      <c r="E49" s="15">
        <v>3726912</v>
      </c>
      <c r="F49" s="15"/>
      <c r="G49" s="15">
        <f t="shared" si="2"/>
        <v>3726912</v>
      </c>
      <c r="H49" s="14">
        <v>44378</v>
      </c>
      <c r="I49" s="14" t="s">
        <v>4</v>
      </c>
    </row>
    <row r="50" spans="1:9" s="13" customFormat="1" ht="31.5" customHeight="1" x14ac:dyDescent="0.35">
      <c r="A50" s="18" t="s">
        <v>163</v>
      </c>
      <c r="B50" s="18" t="s">
        <v>162</v>
      </c>
      <c r="C50" s="17" t="s">
        <v>161</v>
      </c>
      <c r="D50" s="25">
        <v>44284</v>
      </c>
      <c r="E50" s="15">
        <v>494774</v>
      </c>
      <c r="F50" s="15"/>
      <c r="G50" s="15">
        <f t="shared" si="2"/>
        <v>494774</v>
      </c>
      <c r="H50" s="14">
        <v>44406</v>
      </c>
      <c r="I50" s="14" t="s">
        <v>4</v>
      </c>
    </row>
    <row r="51" spans="1:9" s="13" customFormat="1" ht="31.5" customHeight="1" x14ac:dyDescent="0.35">
      <c r="A51" s="18" t="s">
        <v>160</v>
      </c>
      <c r="B51" s="18" t="s">
        <v>19</v>
      </c>
      <c r="C51" s="17" t="s">
        <v>159</v>
      </c>
      <c r="D51" s="25">
        <v>44302</v>
      </c>
      <c r="E51" s="15">
        <v>6974600</v>
      </c>
      <c r="F51" s="15"/>
      <c r="G51" s="15">
        <f t="shared" si="2"/>
        <v>6974600</v>
      </c>
      <c r="H51" s="14">
        <v>44424</v>
      </c>
      <c r="I51" s="14" t="s">
        <v>4</v>
      </c>
    </row>
    <row r="52" spans="1:9" s="13" customFormat="1" ht="31.5" customHeight="1" x14ac:dyDescent="0.35">
      <c r="A52" s="18" t="s">
        <v>158</v>
      </c>
      <c r="B52" s="18" t="s">
        <v>8</v>
      </c>
      <c r="C52" s="17" t="s">
        <v>157</v>
      </c>
      <c r="D52" s="16">
        <v>44266</v>
      </c>
      <c r="E52" s="15">
        <v>151158</v>
      </c>
      <c r="F52" s="15"/>
      <c r="G52" s="15">
        <f t="shared" si="2"/>
        <v>151158</v>
      </c>
      <c r="H52" s="14">
        <v>44388</v>
      </c>
      <c r="I52" s="14" t="s">
        <v>4</v>
      </c>
    </row>
    <row r="53" spans="1:9" s="13" customFormat="1" ht="31.5" customHeight="1" x14ac:dyDescent="0.35">
      <c r="A53" s="18" t="s">
        <v>156</v>
      </c>
      <c r="B53" s="18" t="s">
        <v>8</v>
      </c>
      <c r="C53" s="17" t="s">
        <v>155</v>
      </c>
      <c r="D53" s="16">
        <v>44355</v>
      </c>
      <c r="E53" s="15">
        <v>70000</v>
      </c>
      <c r="F53" s="15"/>
      <c r="G53" s="15">
        <f t="shared" si="2"/>
        <v>70000</v>
      </c>
      <c r="H53" s="14">
        <v>44477</v>
      </c>
      <c r="I53" s="14" t="s">
        <v>0</v>
      </c>
    </row>
    <row r="54" spans="1:9" s="13" customFormat="1" ht="31.5" customHeight="1" x14ac:dyDescent="0.35">
      <c r="A54" s="18" t="s">
        <v>102</v>
      </c>
      <c r="B54" s="18" t="s">
        <v>19</v>
      </c>
      <c r="C54" s="17" t="s">
        <v>154</v>
      </c>
      <c r="D54" s="16">
        <v>44332</v>
      </c>
      <c r="E54" s="15">
        <f>3478000+2086800+3762000</f>
        <v>9326800</v>
      </c>
      <c r="F54" s="15"/>
      <c r="G54" s="15">
        <f t="shared" si="2"/>
        <v>9326800</v>
      </c>
      <c r="H54" s="14">
        <v>44516</v>
      </c>
      <c r="I54" s="14" t="s">
        <v>0</v>
      </c>
    </row>
    <row r="55" spans="1:9" s="13" customFormat="1" ht="31.5" customHeight="1" x14ac:dyDescent="0.35">
      <c r="A55" s="18" t="s">
        <v>153</v>
      </c>
      <c r="B55" s="18" t="s">
        <v>19</v>
      </c>
      <c r="C55" s="17" t="s">
        <v>152</v>
      </c>
      <c r="D55" s="16">
        <v>44237</v>
      </c>
      <c r="E55" s="15">
        <v>5670000.0099999998</v>
      </c>
      <c r="F55" s="15"/>
      <c r="G55" s="15">
        <f t="shared" si="2"/>
        <v>5670000.0099999998</v>
      </c>
      <c r="H55" s="14">
        <v>44326</v>
      </c>
      <c r="I55" s="14" t="s">
        <v>4</v>
      </c>
    </row>
    <row r="56" spans="1:9" s="13" customFormat="1" ht="31.5" customHeight="1" x14ac:dyDescent="0.35">
      <c r="A56" s="18" t="s">
        <v>151</v>
      </c>
      <c r="B56" s="18" t="s">
        <v>32</v>
      </c>
      <c r="C56" s="17" t="s">
        <v>150</v>
      </c>
      <c r="D56" s="16">
        <v>44343</v>
      </c>
      <c r="E56" s="15">
        <v>29500</v>
      </c>
      <c r="F56" s="15"/>
      <c r="G56" s="15">
        <f t="shared" si="2"/>
        <v>29500</v>
      </c>
      <c r="H56" s="14">
        <v>44466</v>
      </c>
      <c r="I56" s="14" t="s">
        <v>4</v>
      </c>
    </row>
    <row r="57" spans="1:9" s="13" customFormat="1" ht="31.5" customHeight="1" x14ac:dyDescent="0.35">
      <c r="A57" s="18" t="s">
        <v>149</v>
      </c>
      <c r="B57" s="18" t="s">
        <v>148</v>
      </c>
      <c r="C57" s="17" t="s">
        <v>147</v>
      </c>
      <c r="D57" s="16">
        <v>44378</v>
      </c>
      <c r="E57" s="15">
        <v>188800</v>
      </c>
      <c r="F57" s="15"/>
      <c r="G57" s="15">
        <f t="shared" si="2"/>
        <v>188800</v>
      </c>
      <c r="H57" s="14">
        <v>44501</v>
      </c>
      <c r="I57" s="14" t="s">
        <v>0</v>
      </c>
    </row>
    <row r="58" spans="1:9" s="13" customFormat="1" ht="31.5" customHeight="1" x14ac:dyDescent="0.35">
      <c r="A58" s="18" t="s">
        <v>146</v>
      </c>
      <c r="B58" s="18" t="s">
        <v>145</v>
      </c>
      <c r="C58" s="17" t="s">
        <v>144</v>
      </c>
      <c r="D58" s="16">
        <v>44357</v>
      </c>
      <c r="E58" s="15">
        <v>59000</v>
      </c>
      <c r="F58" s="15"/>
      <c r="G58" s="15">
        <f t="shared" si="2"/>
        <v>59000</v>
      </c>
      <c r="H58" s="14">
        <v>44479</v>
      </c>
      <c r="I58" s="14" t="s">
        <v>0</v>
      </c>
    </row>
    <row r="59" spans="1:9" s="13" customFormat="1" ht="31.5" customHeight="1" x14ac:dyDescent="0.35">
      <c r="A59" s="18" t="s">
        <v>143</v>
      </c>
      <c r="B59" s="18" t="s">
        <v>32</v>
      </c>
      <c r="C59" s="17" t="s">
        <v>16</v>
      </c>
      <c r="D59" s="16">
        <v>44344</v>
      </c>
      <c r="E59" s="15">
        <v>64900</v>
      </c>
      <c r="F59" s="15"/>
      <c r="G59" s="15">
        <f>+E59-F59</f>
        <v>64900</v>
      </c>
      <c r="H59" s="14">
        <v>44467</v>
      </c>
      <c r="I59" s="14" t="s">
        <v>4</v>
      </c>
    </row>
    <row r="60" spans="1:9" s="13" customFormat="1" ht="31.5" customHeight="1" x14ac:dyDescent="0.35">
      <c r="A60" s="18" t="s">
        <v>142</v>
      </c>
      <c r="B60" s="18" t="s">
        <v>2</v>
      </c>
      <c r="C60" s="17" t="s">
        <v>141</v>
      </c>
      <c r="D60" s="16">
        <v>44375</v>
      </c>
      <c r="E60" s="15">
        <v>29500</v>
      </c>
      <c r="F60" s="15"/>
      <c r="G60" s="15">
        <f>+E60-F60</f>
        <v>29500</v>
      </c>
      <c r="H60" s="14">
        <v>44497</v>
      </c>
      <c r="I60" s="14" t="s">
        <v>0</v>
      </c>
    </row>
    <row r="61" spans="1:9" s="13" customFormat="1" ht="31.5" customHeight="1" x14ac:dyDescent="0.35">
      <c r="A61" s="18" t="s">
        <v>140</v>
      </c>
      <c r="B61" s="18" t="s">
        <v>8</v>
      </c>
      <c r="C61" s="17" t="s">
        <v>139</v>
      </c>
      <c r="D61" s="16">
        <v>44302</v>
      </c>
      <c r="E61" s="15">
        <v>157998.6</v>
      </c>
      <c r="F61" s="15"/>
      <c r="G61" s="15">
        <f>+E61-F61</f>
        <v>157998.6</v>
      </c>
      <c r="H61" s="14">
        <v>44424</v>
      </c>
      <c r="I61" s="14" t="s">
        <v>4</v>
      </c>
    </row>
    <row r="62" spans="1:9" s="13" customFormat="1" ht="31.5" customHeight="1" x14ac:dyDescent="0.35">
      <c r="A62" s="18" t="s">
        <v>136</v>
      </c>
      <c r="B62" s="18" t="s">
        <v>135</v>
      </c>
      <c r="C62" s="17" t="s">
        <v>138</v>
      </c>
      <c r="D62" s="16">
        <v>44347</v>
      </c>
      <c r="E62" s="15">
        <v>66414.64</v>
      </c>
      <c r="F62" s="15"/>
      <c r="G62" s="15">
        <f>+E62-F62</f>
        <v>66414.64</v>
      </c>
      <c r="H62" s="14">
        <v>44469</v>
      </c>
      <c r="I62" s="14" t="s">
        <v>4</v>
      </c>
    </row>
    <row r="63" spans="1:9" s="13" customFormat="1" ht="31.5" customHeight="1" x14ac:dyDescent="0.35">
      <c r="A63" s="18" t="s">
        <v>136</v>
      </c>
      <c r="B63" s="18" t="s">
        <v>135</v>
      </c>
      <c r="C63" s="17" t="s">
        <v>137</v>
      </c>
      <c r="D63" s="16">
        <v>44348</v>
      </c>
      <c r="E63" s="15">
        <v>58376</v>
      </c>
      <c r="F63" s="15"/>
      <c r="G63" s="15">
        <f>+E63-F63</f>
        <v>58376</v>
      </c>
      <c r="H63" s="14">
        <v>44470</v>
      </c>
      <c r="I63" s="14" t="s">
        <v>0</v>
      </c>
    </row>
    <row r="64" spans="1:9" s="13" customFormat="1" ht="31.5" customHeight="1" x14ac:dyDescent="0.35">
      <c r="A64" s="18" t="s">
        <v>136</v>
      </c>
      <c r="B64" s="18" t="s">
        <v>135</v>
      </c>
      <c r="C64" s="17" t="s">
        <v>134</v>
      </c>
      <c r="D64" s="16">
        <v>44377</v>
      </c>
      <c r="E64" s="15">
        <v>59125.2</v>
      </c>
      <c r="F64" s="15"/>
      <c r="G64" s="15">
        <v>59125.2</v>
      </c>
      <c r="H64" s="14">
        <v>44499</v>
      </c>
      <c r="I64" s="14" t="s">
        <v>0</v>
      </c>
    </row>
    <row r="65" spans="1:9" s="13" customFormat="1" ht="31.5" customHeight="1" x14ac:dyDescent="0.35">
      <c r="A65" s="18" t="s">
        <v>136</v>
      </c>
      <c r="B65" s="18" t="s">
        <v>135</v>
      </c>
      <c r="C65" s="17" t="s">
        <v>134</v>
      </c>
      <c r="D65" s="16">
        <v>44377</v>
      </c>
      <c r="E65" s="15">
        <v>1299432</v>
      </c>
      <c r="F65" s="15"/>
      <c r="G65" s="15">
        <f t="shared" ref="G65:G96" si="3">+E65-F65</f>
        <v>1299432</v>
      </c>
      <c r="H65" s="14">
        <v>44499</v>
      </c>
      <c r="I65" s="14" t="s">
        <v>0</v>
      </c>
    </row>
    <row r="66" spans="1:9" s="13" customFormat="1" ht="31.5" customHeight="1" x14ac:dyDescent="0.35">
      <c r="A66" s="18" t="s">
        <v>133</v>
      </c>
      <c r="B66" s="18" t="s">
        <v>132</v>
      </c>
      <c r="C66" s="17" t="s">
        <v>131</v>
      </c>
      <c r="D66" s="16">
        <v>44298</v>
      </c>
      <c r="E66" s="15">
        <v>6449990</v>
      </c>
      <c r="F66" s="15"/>
      <c r="G66" s="15">
        <f t="shared" si="3"/>
        <v>6449990</v>
      </c>
      <c r="H66" s="14">
        <v>44420</v>
      </c>
      <c r="I66" s="14" t="s">
        <v>4</v>
      </c>
    </row>
    <row r="67" spans="1:9" s="13" customFormat="1" ht="31.5" customHeight="1" x14ac:dyDescent="0.35">
      <c r="A67" s="18" t="s">
        <v>130</v>
      </c>
      <c r="B67" s="18" t="s">
        <v>2</v>
      </c>
      <c r="C67" s="17" t="s">
        <v>129</v>
      </c>
      <c r="D67" s="16">
        <v>44372</v>
      </c>
      <c r="E67" s="15">
        <v>88500</v>
      </c>
      <c r="F67" s="15"/>
      <c r="G67" s="15">
        <f t="shared" si="3"/>
        <v>88500</v>
      </c>
      <c r="H67" s="14">
        <v>44494</v>
      </c>
      <c r="I67" s="14" t="s">
        <v>0</v>
      </c>
    </row>
    <row r="68" spans="1:9" s="13" customFormat="1" ht="31.5" customHeight="1" x14ac:dyDescent="0.35">
      <c r="A68" s="18" t="s">
        <v>128</v>
      </c>
      <c r="B68" s="18" t="s">
        <v>2</v>
      </c>
      <c r="C68" s="17" t="s">
        <v>127</v>
      </c>
      <c r="D68" s="16">
        <v>44378</v>
      </c>
      <c r="E68" s="15">
        <v>59000</v>
      </c>
      <c r="F68" s="15"/>
      <c r="G68" s="15">
        <f t="shared" si="3"/>
        <v>59000</v>
      </c>
      <c r="H68" s="14">
        <v>44501</v>
      </c>
      <c r="I68" s="14" t="s">
        <v>0</v>
      </c>
    </row>
    <row r="69" spans="1:9" s="13" customFormat="1" ht="31.5" customHeight="1" x14ac:dyDescent="0.35">
      <c r="A69" s="24" t="s">
        <v>126</v>
      </c>
      <c r="B69" s="24" t="s">
        <v>125</v>
      </c>
      <c r="C69" s="23" t="s">
        <v>124</v>
      </c>
      <c r="D69" s="22">
        <v>44393</v>
      </c>
      <c r="E69" s="21">
        <v>440889.3</v>
      </c>
      <c r="F69" s="21">
        <v>440889.3</v>
      </c>
      <c r="G69" s="21">
        <f t="shared" si="3"/>
        <v>0</v>
      </c>
      <c r="H69" s="20">
        <v>44516</v>
      </c>
      <c r="I69" s="20" t="s">
        <v>39</v>
      </c>
    </row>
    <row r="70" spans="1:9" s="13" customFormat="1" ht="31.5" customHeight="1" x14ac:dyDescent="0.35">
      <c r="A70" s="18" t="s">
        <v>123</v>
      </c>
      <c r="B70" s="18" t="s">
        <v>122</v>
      </c>
      <c r="C70" s="17" t="s">
        <v>121</v>
      </c>
      <c r="D70" s="16">
        <v>44397</v>
      </c>
      <c r="E70" s="15">
        <v>61360</v>
      </c>
      <c r="F70" s="15"/>
      <c r="G70" s="15">
        <f t="shared" si="3"/>
        <v>61360</v>
      </c>
      <c r="H70" s="14">
        <v>44520</v>
      </c>
      <c r="I70" s="14" t="s">
        <v>0</v>
      </c>
    </row>
    <row r="71" spans="1:9" s="13" customFormat="1" ht="31.5" customHeight="1" x14ac:dyDescent="0.35">
      <c r="A71" s="24" t="s">
        <v>120</v>
      </c>
      <c r="B71" s="24" t="s">
        <v>8</v>
      </c>
      <c r="C71" s="23" t="s">
        <v>119</v>
      </c>
      <c r="D71" s="22">
        <v>44383</v>
      </c>
      <c r="E71" s="21">
        <v>150000</v>
      </c>
      <c r="F71" s="21">
        <v>150000</v>
      </c>
      <c r="G71" s="21">
        <f t="shared" si="3"/>
        <v>0</v>
      </c>
      <c r="H71" s="20">
        <v>44506</v>
      </c>
      <c r="I71" s="20" t="s">
        <v>39</v>
      </c>
    </row>
    <row r="72" spans="1:9" s="13" customFormat="1" ht="31.5" customHeight="1" x14ac:dyDescent="0.35">
      <c r="A72" s="24" t="s">
        <v>118</v>
      </c>
      <c r="B72" s="24" t="s">
        <v>8</v>
      </c>
      <c r="C72" s="23" t="s">
        <v>117</v>
      </c>
      <c r="D72" s="22">
        <v>44384</v>
      </c>
      <c r="E72" s="21">
        <v>375000</v>
      </c>
      <c r="F72" s="21">
        <v>375000</v>
      </c>
      <c r="G72" s="21">
        <f t="shared" si="3"/>
        <v>0</v>
      </c>
      <c r="H72" s="20">
        <v>44507</v>
      </c>
      <c r="I72" s="20" t="s">
        <v>39</v>
      </c>
    </row>
    <row r="73" spans="1:9" s="13" customFormat="1" ht="31.5" customHeight="1" x14ac:dyDescent="0.35">
      <c r="A73" s="24" t="s">
        <v>116</v>
      </c>
      <c r="B73" s="24" t="s">
        <v>8</v>
      </c>
      <c r="C73" s="23" t="s">
        <v>115</v>
      </c>
      <c r="D73" s="22">
        <v>44373</v>
      </c>
      <c r="E73" s="21">
        <v>35000</v>
      </c>
      <c r="F73" s="21">
        <v>35000</v>
      </c>
      <c r="G73" s="21">
        <f t="shared" si="3"/>
        <v>0</v>
      </c>
      <c r="H73" s="20">
        <v>44495</v>
      </c>
      <c r="I73" s="20" t="s">
        <v>39</v>
      </c>
    </row>
    <row r="74" spans="1:9" s="13" customFormat="1" ht="31.5" customHeight="1" x14ac:dyDescent="0.35">
      <c r="A74" s="24" t="s">
        <v>114</v>
      </c>
      <c r="B74" s="24" t="s">
        <v>8</v>
      </c>
      <c r="C74" s="23" t="s">
        <v>113</v>
      </c>
      <c r="D74" s="22">
        <v>44196</v>
      </c>
      <c r="E74" s="21">
        <v>118000</v>
      </c>
      <c r="F74" s="21">
        <v>118000</v>
      </c>
      <c r="G74" s="21">
        <f t="shared" si="3"/>
        <v>0</v>
      </c>
      <c r="H74" s="20">
        <v>44316</v>
      </c>
      <c r="I74" s="20" t="s">
        <v>39</v>
      </c>
    </row>
    <row r="75" spans="1:9" s="13" customFormat="1" ht="31.5" customHeight="1" x14ac:dyDescent="0.35">
      <c r="A75" s="24" t="s">
        <v>112</v>
      </c>
      <c r="B75" s="24" t="s">
        <v>8</v>
      </c>
      <c r="C75" s="23" t="s">
        <v>111</v>
      </c>
      <c r="D75" s="22">
        <v>44279</v>
      </c>
      <c r="E75" s="21">
        <v>354000</v>
      </c>
      <c r="F75" s="21">
        <v>354000</v>
      </c>
      <c r="G75" s="21">
        <f t="shared" si="3"/>
        <v>0</v>
      </c>
      <c r="H75" s="20">
        <v>44401</v>
      </c>
      <c r="I75" s="20" t="s">
        <v>39</v>
      </c>
    </row>
    <row r="76" spans="1:9" s="13" customFormat="1" ht="31.5" customHeight="1" x14ac:dyDescent="0.35">
      <c r="A76" s="24" t="s">
        <v>110</v>
      </c>
      <c r="B76" s="24" t="s">
        <v>8</v>
      </c>
      <c r="C76" s="23" t="s">
        <v>109</v>
      </c>
      <c r="D76" s="22">
        <v>44383</v>
      </c>
      <c r="E76" s="21">
        <v>210000</v>
      </c>
      <c r="F76" s="21">
        <v>210000</v>
      </c>
      <c r="G76" s="21">
        <f t="shared" si="3"/>
        <v>0</v>
      </c>
      <c r="H76" s="20">
        <v>44506</v>
      </c>
      <c r="I76" s="20" t="s">
        <v>39</v>
      </c>
    </row>
    <row r="77" spans="1:9" s="13" customFormat="1" ht="31.5" customHeight="1" x14ac:dyDescent="0.35">
      <c r="A77" s="24" t="s">
        <v>108</v>
      </c>
      <c r="B77" s="24" t="s">
        <v>8</v>
      </c>
      <c r="C77" s="23" t="s">
        <v>107</v>
      </c>
      <c r="D77" s="22">
        <v>44382</v>
      </c>
      <c r="E77" s="21">
        <v>135000</v>
      </c>
      <c r="F77" s="21">
        <v>135000</v>
      </c>
      <c r="G77" s="21">
        <f t="shared" si="3"/>
        <v>0</v>
      </c>
      <c r="H77" s="20">
        <v>44505</v>
      </c>
      <c r="I77" s="20" t="s">
        <v>39</v>
      </c>
    </row>
    <row r="78" spans="1:9" s="13" customFormat="1" ht="31.5" customHeight="1" x14ac:dyDescent="0.35">
      <c r="A78" s="24" t="s">
        <v>20</v>
      </c>
      <c r="B78" s="24" t="s">
        <v>19</v>
      </c>
      <c r="C78" s="23" t="s">
        <v>106</v>
      </c>
      <c r="D78" s="22">
        <v>44348</v>
      </c>
      <c r="E78" s="21">
        <v>6861200</v>
      </c>
      <c r="F78" s="21">
        <v>6861200</v>
      </c>
      <c r="G78" s="21">
        <f t="shared" si="3"/>
        <v>0</v>
      </c>
      <c r="H78" s="20">
        <v>44470</v>
      </c>
      <c r="I78" s="20" t="s">
        <v>39</v>
      </c>
    </row>
    <row r="79" spans="1:9" s="13" customFormat="1" ht="31.5" customHeight="1" x14ac:dyDescent="0.35">
      <c r="A79" s="24" t="s">
        <v>73</v>
      </c>
      <c r="B79" s="24" t="s">
        <v>8</v>
      </c>
      <c r="C79" s="23" t="s">
        <v>105</v>
      </c>
      <c r="D79" s="22">
        <v>44385</v>
      </c>
      <c r="E79" s="21">
        <v>250000</v>
      </c>
      <c r="F79" s="21">
        <v>250000</v>
      </c>
      <c r="G79" s="21">
        <f t="shared" si="3"/>
        <v>0</v>
      </c>
      <c r="H79" s="20">
        <v>44508</v>
      </c>
      <c r="I79" s="20" t="s">
        <v>39</v>
      </c>
    </row>
    <row r="80" spans="1:9" s="13" customFormat="1" ht="31.5" customHeight="1" x14ac:dyDescent="0.35">
      <c r="A80" s="24" t="s">
        <v>104</v>
      </c>
      <c r="B80" s="24" t="s">
        <v>2</v>
      </c>
      <c r="C80" s="23" t="s">
        <v>103</v>
      </c>
      <c r="D80" s="22">
        <v>44393</v>
      </c>
      <c r="E80" s="21">
        <v>35400</v>
      </c>
      <c r="F80" s="21">
        <v>35400</v>
      </c>
      <c r="G80" s="21">
        <f t="shared" si="3"/>
        <v>0</v>
      </c>
      <c r="H80" s="20">
        <v>44516</v>
      </c>
      <c r="I80" s="20" t="s">
        <v>39</v>
      </c>
    </row>
    <row r="81" spans="1:9" s="13" customFormat="1" ht="31.5" customHeight="1" x14ac:dyDescent="0.35">
      <c r="A81" s="24" t="s">
        <v>102</v>
      </c>
      <c r="B81" s="24" t="s">
        <v>19</v>
      </c>
      <c r="C81" s="23" t="s">
        <v>101</v>
      </c>
      <c r="D81" s="22">
        <v>44372</v>
      </c>
      <c r="E81" s="21">
        <v>3000818.4</v>
      </c>
      <c r="F81" s="21">
        <v>3000818.4</v>
      </c>
      <c r="G81" s="21">
        <f t="shared" si="3"/>
        <v>0</v>
      </c>
      <c r="H81" s="20">
        <v>44494</v>
      </c>
      <c r="I81" s="20" t="s">
        <v>39</v>
      </c>
    </row>
    <row r="82" spans="1:9" s="13" customFormat="1" ht="31.5" customHeight="1" x14ac:dyDescent="0.35">
      <c r="A82" s="24" t="s">
        <v>20</v>
      </c>
      <c r="B82" s="24" t="s">
        <v>19</v>
      </c>
      <c r="C82" s="23" t="s">
        <v>100</v>
      </c>
      <c r="D82" s="22">
        <v>44351</v>
      </c>
      <c r="E82" s="21">
        <v>4684400</v>
      </c>
      <c r="F82" s="21">
        <v>4684400</v>
      </c>
      <c r="G82" s="21">
        <f t="shared" si="3"/>
        <v>0</v>
      </c>
      <c r="H82" s="20">
        <v>44473</v>
      </c>
      <c r="I82" s="20" t="s">
        <v>39</v>
      </c>
    </row>
    <row r="83" spans="1:9" s="13" customFormat="1" ht="31.5" customHeight="1" x14ac:dyDescent="0.35">
      <c r="A83" s="18" t="s">
        <v>99</v>
      </c>
      <c r="B83" s="18" t="s">
        <v>2</v>
      </c>
      <c r="C83" s="17" t="s">
        <v>98</v>
      </c>
      <c r="D83" s="16">
        <v>44410</v>
      </c>
      <c r="E83" s="15">
        <v>59000</v>
      </c>
      <c r="F83" s="15"/>
      <c r="G83" s="15">
        <f t="shared" si="3"/>
        <v>59000</v>
      </c>
      <c r="H83" s="14">
        <v>44532</v>
      </c>
      <c r="I83" s="14" t="s">
        <v>0</v>
      </c>
    </row>
    <row r="84" spans="1:9" s="13" customFormat="1" ht="31.5" customHeight="1" x14ac:dyDescent="0.35">
      <c r="A84" s="24" t="s">
        <v>97</v>
      </c>
      <c r="B84" s="24" t="s">
        <v>2</v>
      </c>
      <c r="C84" s="23" t="s">
        <v>16</v>
      </c>
      <c r="D84" s="22">
        <v>44392</v>
      </c>
      <c r="E84" s="21">
        <v>47200</v>
      </c>
      <c r="F84" s="21">
        <v>47200</v>
      </c>
      <c r="G84" s="21">
        <f t="shared" si="3"/>
        <v>0</v>
      </c>
      <c r="H84" s="20">
        <v>44515</v>
      </c>
      <c r="I84" s="20" t="s">
        <v>39</v>
      </c>
    </row>
    <row r="85" spans="1:9" s="13" customFormat="1" ht="31.5" customHeight="1" x14ac:dyDescent="0.35">
      <c r="A85" s="18" t="s">
        <v>96</v>
      </c>
      <c r="B85" s="18" t="s">
        <v>2</v>
      </c>
      <c r="C85" s="17" t="s">
        <v>95</v>
      </c>
      <c r="D85" s="16">
        <v>44382</v>
      </c>
      <c r="E85" s="15">
        <v>29500</v>
      </c>
      <c r="F85" s="15"/>
      <c r="G85" s="15">
        <f t="shared" si="3"/>
        <v>29500</v>
      </c>
      <c r="H85" s="14">
        <v>44505</v>
      </c>
      <c r="I85" s="14" t="s">
        <v>0</v>
      </c>
    </row>
    <row r="86" spans="1:9" s="13" customFormat="1" ht="31.5" customHeight="1" x14ac:dyDescent="0.35">
      <c r="A86" s="24" t="s">
        <v>94</v>
      </c>
      <c r="B86" s="24" t="s">
        <v>2</v>
      </c>
      <c r="C86" s="23" t="s">
        <v>93</v>
      </c>
      <c r="D86" s="22">
        <v>44384</v>
      </c>
      <c r="E86" s="21">
        <v>47200</v>
      </c>
      <c r="F86" s="21">
        <v>47200</v>
      </c>
      <c r="G86" s="21">
        <f t="shared" si="3"/>
        <v>0</v>
      </c>
      <c r="H86" s="20">
        <v>44507</v>
      </c>
      <c r="I86" s="20" t="s">
        <v>39</v>
      </c>
    </row>
    <row r="87" spans="1:9" s="13" customFormat="1" ht="31.5" customHeight="1" x14ac:dyDescent="0.35">
      <c r="A87" s="24" t="s">
        <v>78</v>
      </c>
      <c r="B87" s="24" t="s">
        <v>2</v>
      </c>
      <c r="C87" s="23" t="s">
        <v>12</v>
      </c>
      <c r="D87" s="22">
        <v>44406</v>
      </c>
      <c r="E87" s="21">
        <v>29500</v>
      </c>
      <c r="F87" s="21">
        <v>29500</v>
      </c>
      <c r="G87" s="21">
        <f t="shared" si="3"/>
        <v>0</v>
      </c>
      <c r="H87" s="20">
        <v>44529</v>
      </c>
      <c r="I87" s="20" t="s">
        <v>39</v>
      </c>
    </row>
    <row r="88" spans="1:9" s="13" customFormat="1" ht="31.5" customHeight="1" x14ac:dyDescent="0.35">
      <c r="A88" s="24" t="s">
        <v>92</v>
      </c>
      <c r="B88" s="24" t="s">
        <v>2</v>
      </c>
      <c r="C88" s="23" t="s">
        <v>64</v>
      </c>
      <c r="D88" s="22">
        <v>44400</v>
      </c>
      <c r="E88" s="21">
        <v>47200</v>
      </c>
      <c r="F88" s="21">
        <v>47200</v>
      </c>
      <c r="G88" s="21">
        <f t="shared" si="3"/>
        <v>0</v>
      </c>
      <c r="H88" s="20">
        <v>44523</v>
      </c>
      <c r="I88" s="20" t="s">
        <v>39</v>
      </c>
    </row>
    <row r="89" spans="1:9" s="13" customFormat="1" ht="31.5" customHeight="1" x14ac:dyDescent="0.35">
      <c r="A89" s="24" t="s">
        <v>91</v>
      </c>
      <c r="B89" s="24" t="s">
        <v>2</v>
      </c>
      <c r="C89" s="23" t="s">
        <v>90</v>
      </c>
      <c r="D89" s="22">
        <v>44383</v>
      </c>
      <c r="E89" s="21">
        <v>29500</v>
      </c>
      <c r="F89" s="21">
        <v>29500</v>
      </c>
      <c r="G89" s="21">
        <f t="shared" si="3"/>
        <v>0</v>
      </c>
      <c r="H89" s="20">
        <v>44506</v>
      </c>
      <c r="I89" s="20" t="s">
        <v>39</v>
      </c>
    </row>
    <row r="90" spans="1:9" s="13" customFormat="1" ht="31.5" customHeight="1" x14ac:dyDescent="0.35">
      <c r="A90" s="24" t="s">
        <v>89</v>
      </c>
      <c r="B90" s="24" t="s">
        <v>2</v>
      </c>
      <c r="C90" s="23" t="s">
        <v>88</v>
      </c>
      <c r="D90" s="22">
        <v>44390</v>
      </c>
      <c r="E90" s="21">
        <v>29500</v>
      </c>
      <c r="F90" s="21">
        <v>29500</v>
      </c>
      <c r="G90" s="21">
        <f t="shared" si="3"/>
        <v>0</v>
      </c>
      <c r="H90" s="20">
        <v>44513</v>
      </c>
      <c r="I90" s="20" t="s">
        <v>39</v>
      </c>
    </row>
    <row r="91" spans="1:9" s="13" customFormat="1" ht="31.5" customHeight="1" x14ac:dyDescent="0.35">
      <c r="A91" s="24" t="s">
        <v>87</v>
      </c>
      <c r="B91" s="24" t="s">
        <v>2</v>
      </c>
      <c r="C91" s="23" t="s">
        <v>86</v>
      </c>
      <c r="D91" s="22">
        <v>44389</v>
      </c>
      <c r="E91" s="21">
        <v>59000</v>
      </c>
      <c r="F91" s="21">
        <v>59000</v>
      </c>
      <c r="G91" s="21">
        <f t="shared" si="3"/>
        <v>0</v>
      </c>
      <c r="H91" s="20">
        <v>44512</v>
      </c>
      <c r="I91" s="20" t="s">
        <v>39</v>
      </c>
    </row>
    <row r="92" spans="1:9" s="13" customFormat="1" ht="31.5" customHeight="1" x14ac:dyDescent="0.35">
      <c r="A92" s="24" t="s">
        <v>85</v>
      </c>
      <c r="B92" s="24" t="s">
        <v>2</v>
      </c>
      <c r="C92" s="23" t="s">
        <v>84</v>
      </c>
      <c r="D92" s="22">
        <v>44414</v>
      </c>
      <c r="E92" s="21">
        <v>41300</v>
      </c>
      <c r="F92" s="21">
        <v>41300</v>
      </c>
      <c r="G92" s="21">
        <f t="shared" si="3"/>
        <v>0</v>
      </c>
      <c r="H92" s="20">
        <v>44536</v>
      </c>
      <c r="I92" s="20" t="s">
        <v>39</v>
      </c>
    </row>
    <row r="93" spans="1:9" s="13" customFormat="1" ht="31.5" customHeight="1" x14ac:dyDescent="0.35">
      <c r="A93" s="18" t="s">
        <v>6</v>
      </c>
      <c r="B93" s="18" t="s">
        <v>2</v>
      </c>
      <c r="C93" s="17" t="s">
        <v>5</v>
      </c>
      <c r="D93" s="16">
        <v>44354</v>
      </c>
      <c r="E93" s="15">
        <v>88500</v>
      </c>
      <c r="F93" s="15"/>
      <c r="G93" s="15">
        <f t="shared" si="3"/>
        <v>88500</v>
      </c>
      <c r="H93" s="14">
        <v>44476</v>
      </c>
      <c r="I93" s="14" t="s">
        <v>0</v>
      </c>
    </row>
    <row r="94" spans="1:9" s="13" customFormat="1" ht="31.5" customHeight="1" x14ac:dyDescent="0.35">
      <c r="A94" s="18" t="s">
        <v>83</v>
      </c>
      <c r="B94" s="18" t="s">
        <v>2</v>
      </c>
      <c r="C94" s="17" t="s">
        <v>82</v>
      </c>
      <c r="D94" s="16">
        <v>44403</v>
      </c>
      <c r="E94" s="15">
        <v>35400</v>
      </c>
      <c r="F94" s="15"/>
      <c r="G94" s="15">
        <f t="shared" si="3"/>
        <v>35400</v>
      </c>
      <c r="H94" s="14">
        <v>44526</v>
      </c>
      <c r="I94" s="14" t="s">
        <v>0</v>
      </c>
    </row>
    <row r="95" spans="1:9" s="13" customFormat="1" ht="31.5" customHeight="1" x14ac:dyDescent="0.35">
      <c r="A95" s="24" t="s">
        <v>81</v>
      </c>
      <c r="B95" s="24" t="s">
        <v>8</v>
      </c>
      <c r="C95" s="23" t="s">
        <v>80</v>
      </c>
      <c r="D95" s="22">
        <v>44413</v>
      </c>
      <c r="E95" s="21">
        <v>50000</v>
      </c>
      <c r="F95" s="21">
        <v>50000</v>
      </c>
      <c r="G95" s="21">
        <f t="shared" si="3"/>
        <v>0</v>
      </c>
      <c r="H95" s="20">
        <v>44535</v>
      </c>
      <c r="I95" s="20" t="s">
        <v>39</v>
      </c>
    </row>
    <row r="96" spans="1:9" s="13" customFormat="1" ht="31.5" customHeight="1" x14ac:dyDescent="0.35">
      <c r="A96" s="18" t="s">
        <v>79</v>
      </c>
      <c r="B96" s="18" t="s">
        <v>2</v>
      </c>
      <c r="C96" s="17" t="s">
        <v>12</v>
      </c>
      <c r="D96" s="16">
        <v>44396</v>
      </c>
      <c r="E96" s="15">
        <v>29500</v>
      </c>
      <c r="F96" s="15"/>
      <c r="G96" s="15">
        <f t="shared" si="3"/>
        <v>29500</v>
      </c>
      <c r="H96" s="14">
        <v>44519</v>
      </c>
      <c r="I96" s="14" t="s">
        <v>0</v>
      </c>
    </row>
    <row r="97" spans="1:9" s="13" customFormat="1" ht="31.5" customHeight="1" x14ac:dyDescent="0.35">
      <c r="A97" s="24" t="s">
        <v>78</v>
      </c>
      <c r="B97" s="24" t="s">
        <v>2</v>
      </c>
      <c r="C97" s="23" t="s">
        <v>64</v>
      </c>
      <c r="D97" s="22">
        <v>44396</v>
      </c>
      <c r="E97" s="21">
        <v>35400</v>
      </c>
      <c r="F97" s="21">
        <v>35400</v>
      </c>
      <c r="G97" s="21">
        <f t="shared" ref="G97:G116" si="4">+E97-F97</f>
        <v>0</v>
      </c>
      <c r="H97" s="20">
        <v>44519</v>
      </c>
      <c r="I97" s="20" t="s">
        <v>39</v>
      </c>
    </row>
    <row r="98" spans="1:9" s="13" customFormat="1" ht="31.5" customHeight="1" x14ac:dyDescent="0.35">
      <c r="A98" s="18" t="s">
        <v>11</v>
      </c>
      <c r="B98" s="18" t="s">
        <v>2</v>
      </c>
      <c r="C98" s="17" t="s">
        <v>64</v>
      </c>
      <c r="D98" s="16">
        <v>44397</v>
      </c>
      <c r="E98" s="15">
        <v>35400</v>
      </c>
      <c r="F98" s="15"/>
      <c r="G98" s="15">
        <f t="shared" si="4"/>
        <v>35400</v>
      </c>
      <c r="H98" s="14">
        <v>44520</v>
      </c>
      <c r="I98" s="14" t="s">
        <v>0</v>
      </c>
    </row>
    <row r="99" spans="1:9" s="13" customFormat="1" ht="31.5" customHeight="1" x14ac:dyDescent="0.35">
      <c r="A99" s="18" t="s">
        <v>9</v>
      </c>
      <c r="B99" s="18" t="s">
        <v>8</v>
      </c>
      <c r="C99" s="17" t="s">
        <v>77</v>
      </c>
      <c r="D99" s="16">
        <v>44410</v>
      </c>
      <c r="E99" s="15">
        <v>225000</v>
      </c>
      <c r="F99" s="15"/>
      <c r="G99" s="15">
        <f t="shared" si="4"/>
        <v>225000</v>
      </c>
      <c r="H99" s="14">
        <v>44532</v>
      </c>
      <c r="I99" s="14" t="s">
        <v>0</v>
      </c>
    </row>
    <row r="100" spans="1:9" s="13" customFormat="1" ht="31.5" customHeight="1" x14ac:dyDescent="0.35">
      <c r="A100" s="24" t="s">
        <v>76</v>
      </c>
      <c r="B100" s="24" t="s">
        <v>8</v>
      </c>
      <c r="C100" s="23" t="s">
        <v>75</v>
      </c>
      <c r="D100" s="22">
        <v>44413</v>
      </c>
      <c r="E100" s="21">
        <v>180000</v>
      </c>
      <c r="F100" s="21">
        <v>180000</v>
      </c>
      <c r="G100" s="21">
        <f t="shared" si="4"/>
        <v>0</v>
      </c>
      <c r="H100" s="20">
        <v>44535</v>
      </c>
      <c r="I100" s="20" t="s">
        <v>39</v>
      </c>
    </row>
    <row r="101" spans="1:9" s="13" customFormat="1" ht="31.5" customHeight="1" x14ac:dyDescent="0.35">
      <c r="A101" s="24" t="s">
        <v>74</v>
      </c>
      <c r="B101" s="24" t="s">
        <v>2</v>
      </c>
      <c r="C101" s="23" t="s">
        <v>12</v>
      </c>
      <c r="D101" s="22">
        <v>44397</v>
      </c>
      <c r="E101" s="21">
        <v>47200</v>
      </c>
      <c r="F101" s="21">
        <v>47200</v>
      </c>
      <c r="G101" s="21">
        <f t="shared" si="4"/>
        <v>0</v>
      </c>
      <c r="H101" s="20">
        <v>44520</v>
      </c>
      <c r="I101" s="20" t="s">
        <v>39</v>
      </c>
    </row>
    <row r="102" spans="1:9" s="13" customFormat="1" ht="31.5" customHeight="1" x14ac:dyDescent="0.35">
      <c r="A102" s="24" t="s">
        <v>73</v>
      </c>
      <c r="B102" s="24" t="s">
        <v>8</v>
      </c>
      <c r="C102" s="23" t="s">
        <v>72</v>
      </c>
      <c r="D102" s="22">
        <v>44405</v>
      </c>
      <c r="E102" s="21">
        <v>354000</v>
      </c>
      <c r="F102" s="21">
        <v>354000</v>
      </c>
      <c r="G102" s="21">
        <f t="shared" si="4"/>
        <v>0</v>
      </c>
      <c r="H102" s="20">
        <v>44405</v>
      </c>
      <c r="I102" s="20" t="s">
        <v>39</v>
      </c>
    </row>
    <row r="103" spans="1:9" s="13" customFormat="1" ht="31.5" customHeight="1" x14ac:dyDescent="0.35">
      <c r="A103" s="18" t="s">
        <v>71</v>
      </c>
      <c r="B103" s="18" t="s">
        <v>70</v>
      </c>
      <c r="C103" s="17" t="s">
        <v>69</v>
      </c>
      <c r="D103" s="16">
        <v>44245</v>
      </c>
      <c r="E103" s="15">
        <v>879198.17</v>
      </c>
      <c r="F103" s="15"/>
      <c r="G103" s="15">
        <f t="shared" si="4"/>
        <v>879198.17</v>
      </c>
      <c r="H103" s="14">
        <v>44365</v>
      </c>
      <c r="I103" s="14" t="s">
        <v>4</v>
      </c>
    </row>
    <row r="104" spans="1:9" s="13" customFormat="1" ht="31.5" customHeight="1" x14ac:dyDescent="0.35">
      <c r="A104" s="18" t="s">
        <v>68</v>
      </c>
      <c r="B104" s="18" t="s">
        <v>8</v>
      </c>
      <c r="C104" s="17" t="s">
        <v>67</v>
      </c>
      <c r="D104" s="16">
        <v>44411</v>
      </c>
      <c r="E104" s="15">
        <v>900000</v>
      </c>
      <c r="F104" s="15"/>
      <c r="G104" s="15">
        <f t="shared" si="4"/>
        <v>900000</v>
      </c>
      <c r="H104" s="14">
        <v>44533</v>
      </c>
      <c r="I104" s="14" t="s">
        <v>0</v>
      </c>
    </row>
    <row r="105" spans="1:9" s="13" customFormat="1" ht="31.5" customHeight="1" x14ac:dyDescent="0.35">
      <c r="A105" s="24" t="s">
        <v>66</v>
      </c>
      <c r="B105" s="24" t="s">
        <v>8</v>
      </c>
      <c r="C105" s="23" t="s">
        <v>65</v>
      </c>
      <c r="D105" s="22">
        <v>44413</v>
      </c>
      <c r="E105" s="21">
        <v>900000</v>
      </c>
      <c r="F105" s="21">
        <v>900000</v>
      </c>
      <c r="G105" s="21">
        <f t="shared" si="4"/>
        <v>0</v>
      </c>
      <c r="H105" s="20">
        <v>44535</v>
      </c>
      <c r="I105" s="20" t="s">
        <v>0</v>
      </c>
    </row>
    <row r="106" spans="1:9" s="13" customFormat="1" ht="31.5" customHeight="1" x14ac:dyDescent="0.35">
      <c r="A106" s="18" t="s">
        <v>33</v>
      </c>
      <c r="B106" s="18" t="s">
        <v>2</v>
      </c>
      <c r="C106" s="17" t="s">
        <v>64</v>
      </c>
      <c r="D106" s="16">
        <v>44417</v>
      </c>
      <c r="E106" s="15">
        <v>121100</v>
      </c>
      <c r="F106" s="15"/>
      <c r="G106" s="15">
        <f t="shared" si="4"/>
        <v>121100</v>
      </c>
      <c r="H106" s="14">
        <v>44539</v>
      </c>
      <c r="I106" s="14" t="s">
        <v>0</v>
      </c>
    </row>
    <row r="107" spans="1:9" s="13" customFormat="1" ht="31.5" customHeight="1" x14ac:dyDescent="0.35">
      <c r="A107" s="18" t="s">
        <v>63</v>
      </c>
      <c r="B107" s="18" t="s">
        <v>2</v>
      </c>
      <c r="C107" s="17" t="s">
        <v>62</v>
      </c>
      <c r="D107" s="16">
        <v>44414</v>
      </c>
      <c r="E107" s="15">
        <v>29500</v>
      </c>
      <c r="F107" s="15"/>
      <c r="G107" s="15">
        <f t="shared" si="4"/>
        <v>29500</v>
      </c>
      <c r="H107" s="14">
        <v>44536</v>
      </c>
      <c r="I107" s="14" t="s">
        <v>0</v>
      </c>
    </row>
    <row r="108" spans="1:9" s="13" customFormat="1" ht="31.5" customHeight="1" x14ac:dyDescent="0.35">
      <c r="A108" s="18" t="s">
        <v>61</v>
      </c>
      <c r="B108" s="18" t="s">
        <v>2</v>
      </c>
      <c r="C108" s="17" t="s">
        <v>60</v>
      </c>
      <c r="D108" s="16">
        <v>44389</v>
      </c>
      <c r="E108" s="15">
        <v>59000</v>
      </c>
      <c r="F108" s="15"/>
      <c r="G108" s="15">
        <f t="shared" si="4"/>
        <v>59000</v>
      </c>
      <c r="H108" s="14">
        <v>44512</v>
      </c>
      <c r="I108" s="14" t="s">
        <v>0</v>
      </c>
    </row>
    <row r="109" spans="1:9" s="13" customFormat="1" ht="31.5" customHeight="1" x14ac:dyDescent="0.35">
      <c r="A109" s="18" t="s">
        <v>59</v>
      </c>
      <c r="B109" s="18" t="s">
        <v>2</v>
      </c>
      <c r="C109" s="17" t="s">
        <v>58</v>
      </c>
      <c r="D109" s="16">
        <v>44392</v>
      </c>
      <c r="E109" s="15">
        <v>59000</v>
      </c>
      <c r="F109" s="15"/>
      <c r="G109" s="15">
        <f t="shared" si="4"/>
        <v>59000</v>
      </c>
      <c r="H109" s="14">
        <v>44515</v>
      </c>
      <c r="I109" s="14" t="s">
        <v>0</v>
      </c>
    </row>
    <row r="110" spans="1:9" s="13" customFormat="1" ht="31.5" customHeight="1" x14ac:dyDescent="0.35">
      <c r="A110" s="18" t="s">
        <v>6</v>
      </c>
      <c r="B110" s="18" t="s">
        <v>2</v>
      </c>
      <c r="C110" s="17" t="s">
        <v>57</v>
      </c>
      <c r="D110" s="16">
        <v>44406</v>
      </c>
      <c r="E110" s="15">
        <v>177000</v>
      </c>
      <c r="F110" s="15"/>
      <c r="G110" s="15">
        <f t="shared" si="4"/>
        <v>177000</v>
      </c>
      <c r="H110" s="14">
        <v>44529</v>
      </c>
      <c r="I110" s="14" t="s">
        <v>0</v>
      </c>
    </row>
    <row r="111" spans="1:9" s="13" customFormat="1" ht="31.5" customHeight="1" x14ac:dyDescent="0.35">
      <c r="A111" s="18" t="s">
        <v>56</v>
      </c>
      <c r="B111" s="18" t="s">
        <v>2</v>
      </c>
      <c r="C111" s="17" t="s">
        <v>10</v>
      </c>
      <c r="D111" s="16">
        <v>44321</v>
      </c>
      <c r="E111" s="15">
        <v>76700</v>
      </c>
      <c r="F111" s="15"/>
      <c r="G111" s="15">
        <f t="shared" si="4"/>
        <v>76700</v>
      </c>
      <c r="H111" s="14">
        <v>44444</v>
      </c>
      <c r="I111" s="14" t="s">
        <v>4</v>
      </c>
    </row>
    <row r="112" spans="1:9" s="13" customFormat="1" ht="31.5" customHeight="1" x14ac:dyDescent="0.35">
      <c r="A112" s="18" t="s">
        <v>55</v>
      </c>
      <c r="B112" s="18" t="s">
        <v>2</v>
      </c>
      <c r="C112" s="17" t="s">
        <v>54</v>
      </c>
      <c r="D112" s="16">
        <v>44385</v>
      </c>
      <c r="E112" s="15">
        <v>29500</v>
      </c>
      <c r="F112" s="15"/>
      <c r="G112" s="15">
        <f t="shared" si="4"/>
        <v>29500</v>
      </c>
      <c r="H112" s="14">
        <v>44508</v>
      </c>
      <c r="I112" s="14" t="s">
        <v>0</v>
      </c>
    </row>
    <row r="113" spans="1:9" s="13" customFormat="1" ht="31.5" customHeight="1" x14ac:dyDescent="0.35">
      <c r="A113" s="18" t="s">
        <v>53</v>
      </c>
      <c r="B113" s="18" t="s">
        <v>2</v>
      </c>
      <c r="C113" s="17" t="s">
        <v>52</v>
      </c>
      <c r="D113" s="16">
        <v>44417</v>
      </c>
      <c r="E113" s="15">
        <v>59000</v>
      </c>
      <c r="F113" s="15"/>
      <c r="G113" s="15">
        <f t="shared" si="4"/>
        <v>59000</v>
      </c>
      <c r="H113" s="14">
        <v>44539</v>
      </c>
      <c r="I113" s="14" t="s">
        <v>0</v>
      </c>
    </row>
    <row r="114" spans="1:9" s="13" customFormat="1" ht="31.5" customHeight="1" x14ac:dyDescent="0.35">
      <c r="A114" s="18" t="s">
        <v>51</v>
      </c>
      <c r="B114" s="18" t="s">
        <v>2</v>
      </c>
      <c r="C114" s="17" t="s">
        <v>50</v>
      </c>
      <c r="D114" s="16">
        <v>44391</v>
      </c>
      <c r="E114" s="15">
        <v>59000</v>
      </c>
      <c r="F114" s="15"/>
      <c r="G114" s="15">
        <f t="shared" si="4"/>
        <v>59000</v>
      </c>
      <c r="H114" s="14">
        <v>44514</v>
      </c>
      <c r="I114" s="14" t="s">
        <v>0</v>
      </c>
    </row>
    <row r="115" spans="1:9" s="13" customFormat="1" ht="31.5" customHeight="1" x14ac:dyDescent="0.35">
      <c r="A115" s="18" t="s">
        <v>49</v>
      </c>
      <c r="B115" s="18" t="s">
        <v>2</v>
      </c>
      <c r="C115" s="17" t="s">
        <v>48</v>
      </c>
      <c r="D115" s="16">
        <v>44392</v>
      </c>
      <c r="E115" s="15">
        <v>29500</v>
      </c>
      <c r="F115" s="15"/>
      <c r="G115" s="15">
        <f t="shared" si="4"/>
        <v>29500</v>
      </c>
      <c r="H115" s="14">
        <v>44515</v>
      </c>
      <c r="I115" s="14" t="s">
        <v>0</v>
      </c>
    </row>
    <row r="116" spans="1:9" s="13" customFormat="1" ht="31.5" customHeight="1" x14ac:dyDescent="0.35">
      <c r="A116" s="18" t="s">
        <v>47</v>
      </c>
      <c r="B116" s="18" t="s">
        <v>2</v>
      </c>
      <c r="C116" s="17" t="s">
        <v>46</v>
      </c>
      <c r="D116" s="16">
        <v>44403</v>
      </c>
      <c r="E116" s="15">
        <v>41300</v>
      </c>
      <c r="F116" s="15"/>
      <c r="G116" s="15">
        <f t="shared" si="4"/>
        <v>41300</v>
      </c>
      <c r="H116" s="14">
        <v>44526</v>
      </c>
      <c r="I116" s="14" t="s">
        <v>0</v>
      </c>
    </row>
    <row r="117" spans="1:9" s="13" customFormat="1" ht="31.5" customHeight="1" x14ac:dyDescent="0.35">
      <c r="A117" s="18" t="s">
        <v>45</v>
      </c>
      <c r="B117" s="18" t="s">
        <v>2</v>
      </c>
      <c r="C117" s="17" t="s">
        <v>44</v>
      </c>
      <c r="D117" s="16">
        <v>44403</v>
      </c>
      <c r="E117" s="15">
        <v>317862.7</v>
      </c>
      <c r="F117" s="15"/>
      <c r="G117" s="15">
        <v>317862.7</v>
      </c>
      <c r="H117" s="14">
        <v>44526</v>
      </c>
      <c r="I117" s="14" t="s">
        <v>0</v>
      </c>
    </row>
    <row r="118" spans="1:9" s="13" customFormat="1" ht="31.5" customHeight="1" x14ac:dyDescent="0.35">
      <c r="A118" s="24" t="s">
        <v>43</v>
      </c>
      <c r="B118" s="24" t="s">
        <v>8</v>
      </c>
      <c r="C118" s="23" t="s">
        <v>42</v>
      </c>
      <c r="D118" s="22">
        <v>44419</v>
      </c>
      <c r="E118" s="21">
        <v>177000</v>
      </c>
      <c r="F118" s="21">
        <v>177000</v>
      </c>
      <c r="G118" s="21">
        <v>0</v>
      </c>
      <c r="H118" s="20">
        <v>44541</v>
      </c>
      <c r="I118" s="20" t="s">
        <v>39</v>
      </c>
    </row>
    <row r="119" spans="1:9" s="13" customFormat="1" ht="31.5" customHeight="1" x14ac:dyDescent="0.35">
      <c r="A119" s="24" t="s">
        <v>41</v>
      </c>
      <c r="B119" s="24" t="s">
        <v>2</v>
      </c>
      <c r="C119" s="23" t="s">
        <v>40</v>
      </c>
      <c r="D119" s="22">
        <v>44419</v>
      </c>
      <c r="E119" s="21">
        <v>590000.15</v>
      </c>
      <c r="F119" s="21">
        <v>590000.15</v>
      </c>
      <c r="G119" s="21">
        <v>0</v>
      </c>
      <c r="H119" s="20">
        <v>44541</v>
      </c>
      <c r="I119" s="20" t="s">
        <v>39</v>
      </c>
    </row>
    <row r="120" spans="1:9" s="13" customFormat="1" ht="31.5" customHeight="1" x14ac:dyDescent="0.35">
      <c r="A120" s="18" t="s">
        <v>38</v>
      </c>
      <c r="B120" s="18" t="s">
        <v>37</v>
      </c>
      <c r="C120" s="17" t="s">
        <v>36</v>
      </c>
      <c r="D120" s="16">
        <v>44410</v>
      </c>
      <c r="E120" s="15">
        <v>759000.69</v>
      </c>
      <c r="F120" s="15"/>
      <c r="G120" s="15">
        <f t="shared" ref="G120:G136" si="5">+E120-F120</f>
        <v>759000.69</v>
      </c>
      <c r="H120" s="14">
        <v>44532</v>
      </c>
      <c r="I120" s="14" t="s">
        <v>0</v>
      </c>
    </row>
    <row r="121" spans="1:9" s="13" customFormat="1" ht="31.5" customHeight="1" x14ac:dyDescent="0.35">
      <c r="A121" s="18" t="s">
        <v>35</v>
      </c>
      <c r="B121" s="18" t="s">
        <v>2</v>
      </c>
      <c r="C121" s="17" t="s">
        <v>34</v>
      </c>
      <c r="D121" s="16">
        <v>44383</v>
      </c>
      <c r="E121" s="15">
        <v>29500</v>
      </c>
      <c r="F121" s="15"/>
      <c r="G121" s="15">
        <f t="shared" si="5"/>
        <v>29500</v>
      </c>
      <c r="H121" s="14">
        <v>44506</v>
      </c>
      <c r="I121" s="14" t="s">
        <v>0</v>
      </c>
    </row>
    <row r="122" spans="1:9" s="13" customFormat="1" ht="31.5" customHeight="1" x14ac:dyDescent="0.35">
      <c r="A122" s="18" t="s">
        <v>33</v>
      </c>
      <c r="B122" s="18" t="s">
        <v>32</v>
      </c>
      <c r="C122" s="17" t="s">
        <v>12</v>
      </c>
      <c r="D122" s="16">
        <v>44391</v>
      </c>
      <c r="E122" s="15">
        <v>104580</v>
      </c>
      <c r="F122" s="15"/>
      <c r="G122" s="15">
        <f t="shared" si="5"/>
        <v>104580</v>
      </c>
      <c r="H122" s="14">
        <v>44514</v>
      </c>
      <c r="I122" s="14" t="s">
        <v>0</v>
      </c>
    </row>
    <row r="123" spans="1:9" s="13" customFormat="1" ht="31.5" customHeight="1" x14ac:dyDescent="0.35">
      <c r="A123" s="18" t="s">
        <v>20</v>
      </c>
      <c r="B123" s="18" t="s">
        <v>19</v>
      </c>
      <c r="C123" s="17" t="s">
        <v>31</v>
      </c>
      <c r="D123" s="16">
        <v>44417</v>
      </c>
      <c r="E123" s="15">
        <v>4140200</v>
      </c>
      <c r="F123" s="15"/>
      <c r="G123" s="15">
        <f t="shared" si="5"/>
        <v>4140200</v>
      </c>
      <c r="H123" s="14">
        <v>44417</v>
      </c>
      <c r="I123" s="14" t="s">
        <v>0</v>
      </c>
    </row>
    <row r="124" spans="1:9" s="13" customFormat="1" ht="31.5" customHeight="1" x14ac:dyDescent="0.35">
      <c r="A124" s="18" t="s">
        <v>30</v>
      </c>
      <c r="B124" s="18" t="s">
        <v>2</v>
      </c>
      <c r="C124" s="17" t="s">
        <v>29</v>
      </c>
      <c r="D124" s="16">
        <v>44397</v>
      </c>
      <c r="E124" s="15">
        <v>29500</v>
      </c>
      <c r="F124" s="15"/>
      <c r="G124" s="15">
        <f t="shared" si="5"/>
        <v>29500</v>
      </c>
      <c r="H124" s="14">
        <v>44520</v>
      </c>
      <c r="I124" s="14" t="s">
        <v>0</v>
      </c>
    </row>
    <row r="125" spans="1:9" s="13" customFormat="1" ht="31.5" customHeight="1" x14ac:dyDescent="0.35">
      <c r="A125" s="18" t="s">
        <v>28</v>
      </c>
      <c r="B125" s="18" t="s">
        <v>8</v>
      </c>
      <c r="C125" s="17" t="s">
        <v>27</v>
      </c>
      <c r="D125" s="16">
        <v>44404</v>
      </c>
      <c r="E125" s="15">
        <v>583333.34</v>
      </c>
      <c r="F125" s="15"/>
      <c r="G125" s="15">
        <f t="shared" si="5"/>
        <v>583333.34</v>
      </c>
      <c r="H125" s="14">
        <v>44527</v>
      </c>
      <c r="I125" s="14" t="s">
        <v>0</v>
      </c>
    </row>
    <row r="126" spans="1:9" s="13" customFormat="1" ht="31.5" customHeight="1" x14ac:dyDescent="0.35">
      <c r="A126" s="18" t="s">
        <v>26</v>
      </c>
      <c r="B126" s="18" t="s">
        <v>8</v>
      </c>
      <c r="C126" s="17" t="s">
        <v>25</v>
      </c>
      <c r="D126" s="16">
        <v>44404</v>
      </c>
      <c r="E126" s="15">
        <v>300000</v>
      </c>
      <c r="F126" s="15"/>
      <c r="G126" s="15">
        <f t="shared" si="5"/>
        <v>300000</v>
      </c>
      <c r="H126" s="14">
        <v>44223</v>
      </c>
      <c r="I126" s="14" t="s">
        <v>0</v>
      </c>
    </row>
    <row r="127" spans="1:9" s="13" customFormat="1" ht="31.5" customHeight="1" x14ac:dyDescent="0.35">
      <c r="A127" s="18" t="s">
        <v>24</v>
      </c>
      <c r="B127" s="18" t="s">
        <v>8</v>
      </c>
      <c r="C127" s="17" t="s">
        <v>23</v>
      </c>
      <c r="D127" s="16">
        <v>44326</v>
      </c>
      <c r="E127" s="15">
        <v>1200000</v>
      </c>
      <c r="F127" s="15"/>
      <c r="G127" s="15">
        <f t="shared" si="5"/>
        <v>1200000</v>
      </c>
      <c r="H127" s="14">
        <v>44449</v>
      </c>
      <c r="I127" s="14" t="s">
        <v>4</v>
      </c>
    </row>
    <row r="128" spans="1:9" s="13" customFormat="1" ht="31.5" customHeight="1" x14ac:dyDescent="0.35">
      <c r="A128" s="18" t="s">
        <v>22</v>
      </c>
      <c r="B128" s="18" t="s">
        <v>8</v>
      </c>
      <c r="C128" s="17" t="s">
        <v>21</v>
      </c>
      <c r="D128" s="16">
        <v>44418</v>
      </c>
      <c r="E128" s="15">
        <v>141600</v>
      </c>
      <c r="F128" s="15"/>
      <c r="G128" s="15">
        <f t="shared" si="5"/>
        <v>141600</v>
      </c>
      <c r="H128" s="14">
        <v>44540</v>
      </c>
      <c r="I128" s="14" t="s">
        <v>0</v>
      </c>
    </row>
    <row r="129" spans="1:9" s="13" customFormat="1" ht="31.5" customHeight="1" x14ac:dyDescent="0.35">
      <c r="A129" s="18" t="s">
        <v>20</v>
      </c>
      <c r="B129" s="18" t="s">
        <v>19</v>
      </c>
      <c r="C129" s="17" t="s">
        <v>18</v>
      </c>
      <c r="D129" s="16">
        <v>44418</v>
      </c>
      <c r="E129" s="15">
        <v>4503000</v>
      </c>
      <c r="F129" s="15">
        <v>0</v>
      </c>
      <c r="G129" s="15">
        <f t="shared" si="5"/>
        <v>4503000</v>
      </c>
      <c r="H129" s="14">
        <v>44540</v>
      </c>
      <c r="I129" s="14" t="s">
        <v>0</v>
      </c>
    </row>
    <row r="130" spans="1:9" s="13" customFormat="1" ht="31.5" customHeight="1" x14ac:dyDescent="0.35">
      <c r="A130" s="18" t="s">
        <v>17</v>
      </c>
      <c r="B130" s="18" t="s">
        <v>2</v>
      </c>
      <c r="C130" s="17" t="s">
        <v>16</v>
      </c>
      <c r="D130" s="16">
        <v>44427</v>
      </c>
      <c r="E130" s="15">
        <v>35400</v>
      </c>
      <c r="F130" s="15"/>
      <c r="G130" s="15">
        <f t="shared" si="5"/>
        <v>35400</v>
      </c>
      <c r="H130" s="14">
        <v>44549</v>
      </c>
      <c r="I130" s="14" t="s">
        <v>0</v>
      </c>
    </row>
    <row r="131" spans="1:9" s="13" customFormat="1" ht="31.5" customHeight="1" x14ac:dyDescent="0.35">
      <c r="A131" s="18" t="s">
        <v>15</v>
      </c>
      <c r="B131" s="18" t="s">
        <v>2</v>
      </c>
      <c r="C131" s="17" t="s">
        <v>14</v>
      </c>
      <c r="D131" s="16">
        <v>44391</v>
      </c>
      <c r="E131" s="15">
        <v>17700</v>
      </c>
      <c r="F131" s="15"/>
      <c r="G131" s="15">
        <f t="shared" si="5"/>
        <v>17700</v>
      </c>
      <c r="H131" s="14">
        <v>44514</v>
      </c>
      <c r="I131" s="14" t="s">
        <v>0</v>
      </c>
    </row>
    <row r="132" spans="1:9" s="13" customFormat="1" ht="31.5" customHeight="1" x14ac:dyDescent="0.35">
      <c r="A132" s="18" t="s">
        <v>13</v>
      </c>
      <c r="B132" s="18" t="s">
        <v>2</v>
      </c>
      <c r="C132" s="17" t="s">
        <v>12</v>
      </c>
      <c r="D132" s="16">
        <v>44420</v>
      </c>
      <c r="E132" s="15">
        <v>59000</v>
      </c>
      <c r="F132" s="15"/>
      <c r="G132" s="15">
        <f t="shared" si="5"/>
        <v>59000</v>
      </c>
      <c r="H132" s="14">
        <v>44542</v>
      </c>
      <c r="I132" s="14" t="s">
        <v>0</v>
      </c>
    </row>
    <row r="133" spans="1:9" s="13" customFormat="1" ht="31.5" customHeight="1" x14ac:dyDescent="0.35">
      <c r="A133" s="18" t="s">
        <v>11</v>
      </c>
      <c r="B133" s="18" t="s">
        <v>2</v>
      </c>
      <c r="C133" s="17" t="s">
        <v>10</v>
      </c>
      <c r="D133" s="16">
        <v>44397</v>
      </c>
      <c r="E133" s="15">
        <v>106200</v>
      </c>
      <c r="F133" s="15"/>
      <c r="G133" s="15">
        <f t="shared" si="5"/>
        <v>106200</v>
      </c>
      <c r="H133" s="14">
        <v>44520</v>
      </c>
      <c r="I133" s="14" t="s">
        <v>0</v>
      </c>
    </row>
    <row r="134" spans="1:9" s="13" customFormat="1" ht="31.5" customHeight="1" x14ac:dyDescent="0.35">
      <c r="A134" s="18" t="s">
        <v>9</v>
      </c>
      <c r="B134" s="18" t="s">
        <v>8</v>
      </c>
      <c r="C134" s="17" t="s">
        <v>7</v>
      </c>
      <c r="D134" s="16">
        <v>44426</v>
      </c>
      <c r="E134" s="15">
        <v>4500000</v>
      </c>
      <c r="F134" s="15"/>
      <c r="G134" s="15">
        <f t="shared" si="5"/>
        <v>4500000</v>
      </c>
      <c r="H134" s="14">
        <v>44548</v>
      </c>
      <c r="I134" s="14" t="s">
        <v>0</v>
      </c>
    </row>
    <row r="135" spans="1:9" s="13" customFormat="1" ht="31.5" customHeight="1" x14ac:dyDescent="0.35">
      <c r="A135" s="18" t="s">
        <v>6</v>
      </c>
      <c r="B135" s="18" t="s">
        <v>2</v>
      </c>
      <c r="C135" s="17" t="s">
        <v>5</v>
      </c>
      <c r="D135" s="16">
        <v>44358</v>
      </c>
      <c r="E135" s="15">
        <v>59000</v>
      </c>
      <c r="F135" s="15"/>
      <c r="G135" s="15">
        <f t="shared" si="5"/>
        <v>59000</v>
      </c>
      <c r="H135" s="14">
        <v>44480</v>
      </c>
      <c r="I135" s="14" t="s">
        <v>4</v>
      </c>
    </row>
    <row r="136" spans="1:9" s="13" customFormat="1" ht="31.5" customHeight="1" x14ac:dyDescent="0.35">
      <c r="A136" s="18" t="s">
        <v>3</v>
      </c>
      <c r="B136" s="18" t="s">
        <v>2</v>
      </c>
      <c r="C136" s="17" t="s">
        <v>1</v>
      </c>
      <c r="D136" s="16">
        <v>44420</v>
      </c>
      <c r="E136" s="15">
        <v>59000</v>
      </c>
      <c r="F136" s="15"/>
      <c r="G136" s="15">
        <f t="shared" si="5"/>
        <v>59000</v>
      </c>
      <c r="H136" s="14">
        <v>44542</v>
      </c>
      <c r="I136" s="14" t="s">
        <v>0</v>
      </c>
    </row>
    <row r="137" spans="1:9" ht="28.5" customHeight="1" x14ac:dyDescent="0.35">
      <c r="A137" s="42"/>
      <c r="B137" s="42"/>
      <c r="C137" s="12"/>
      <c r="D137" s="12"/>
      <c r="E137" s="11"/>
      <c r="F137" s="10"/>
      <c r="G137" s="19">
        <f>SUM(G11:G136)</f>
        <v>226161049.38999993</v>
      </c>
    </row>
    <row r="138" spans="1:9" x14ac:dyDescent="0.25">
      <c r="A138" s="9"/>
    </row>
    <row r="139" spans="1:9" x14ac:dyDescent="0.25">
      <c r="A139" s="8"/>
    </row>
    <row r="142" spans="1:9" s="6" customFormat="1" x14ac:dyDescent="0.25">
      <c r="A142" s="4"/>
      <c r="B142" s="4"/>
      <c r="C142" s="4"/>
      <c r="D142" s="4"/>
      <c r="E142" s="3"/>
      <c r="F142" s="2"/>
      <c r="G142" s="2"/>
      <c r="H142" s="1"/>
      <c r="I142" s="1"/>
    </row>
    <row r="143" spans="1:9" s="6" customFormat="1" x14ac:dyDescent="0.25">
      <c r="A143" s="4"/>
      <c r="B143" s="7"/>
      <c r="C143" s="7"/>
      <c r="D143" s="7"/>
      <c r="E143" s="3"/>
      <c r="F143" s="2"/>
      <c r="G143" s="2"/>
      <c r="H143" s="1"/>
      <c r="I143" s="1"/>
    </row>
    <row r="144" spans="1:9" s="6" customFormat="1" x14ac:dyDescent="0.25">
      <c r="A144" s="4"/>
      <c r="B144" s="4"/>
      <c r="C144" s="4"/>
      <c r="D144" s="4"/>
      <c r="E144" s="3"/>
      <c r="F144" s="2"/>
      <c r="G144" s="2"/>
      <c r="H144" s="1"/>
      <c r="I144" s="1"/>
    </row>
    <row r="145" spans="1:9" s="6" customFormat="1" x14ac:dyDescent="0.25">
      <c r="A145" s="4"/>
      <c r="B145" s="7"/>
      <c r="C145" s="7"/>
      <c r="D145" s="7"/>
      <c r="E145" s="3"/>
      <c r="F145" s="2"/>
      <c r="G145" s="2"/>
      <c r="H145" s="1"/>
      <c r="I145" s="1"/>
    </row>
    <row r="146" spans="1:9" s="6" customFormat="1" x14ac:dyDescent="0.25">
      <c r="A146" s="4"/>
      <c r="B146" s="4"/>
      <c r="C146" s="4"/>
      <c r="D146" s="4"/>
      <c r="E146" s="3"/>
      <c r="F146" s="2"/>
      <c r="G146" s="2"/>
      <c r="H146" s="1"/>
      <c r="I146" s="1"/>
    </row>
    <row r="147" spans="1:9" s="6" customFormat="1" x14ac:dyDescent="0.25">
      <c r="A147" s="4"/>
      <c r="B147" s="4"/>
      <c r="C147" s="4"/>
      <c r="D147" s="4"/>
      <c r="E147" s="3"/>
      <c r="F147" s="2"/>
      <c r="G147" s="2"/>
      <c r="H147" s="1"/>
      <c r="I147" s="1"/>
    </row>
    <row r="148" spans="1:9" s="6" customFormat="1" x14ac:dyDescent="0.25">
      <c r="A148" s="4"/>
      <c r="B148" s="4"/>
      <c r="C148" s="4"/>
      <c r="D148" s="4"/>
      <c r="E148" s="3"/>
      <c r="F148" s="2"/>
      <c r="G148" s="2"/>
      <c r="H148" s="1"/>
      <c r="I148" s="1"/>
    </row>
    <row r="149" spans="1:9" s="6" customFormat="1" x14ac:dyDescent="0.25">
      <c r="A149" s="4"/>
      <c r="B149" s="4"/>
      <c r="C149" s="4"/>
      <c r="D149" s="4"/>
      <c r="E149" s="3"/>
      <c r="F149" s="2"/>
      <c r="G149" s="2"/>
      <c r="H149" s="1"/>
      <c r="I149" s="1"/>
    </row>
    <row r="150" spans="1:9" s="6" customFormat="1" x14ac:dyDescent="0.25">
      <c r="A150" s="4"/>
      <c r="B150" s="4"/>
      <c r="C150" s="4"/>
      <c r="D150" s="4"/>
      <c r="E150" s="3"/>
      <c r="F150" s="2"/>
      <c r="G150" s="2"/>
      <c r="H150" s="1"/>
      <c r="I150" s="1"/>
    </row>
    <row r="151" spans="1:9" s="6" customFormat="1" x14ac:dyDescent="0.25">
      <c r="A151" s="4"/>
      <c r="B151" s="4"/>
      <c r="C151" s="4"/>
      <c r="D151" s="4"/>
      <c r="E151" s="3"/>
      <c r="F151" s="2"/>
      <c r="G151" s="2"/>
      <c r="H151" s="1"/>
      <c r="I151" s="1"/>
    </row>
    <row r="152" spans="1:9" s="6" customFormat="1" x14ac:dyDescent="0.25">
      <c r="A152" s="4"/>
      <c r="B152" s="4"/>
      <c r="C152" s="4"/>
      <c r="D152" s="4"/>
      <c r="E152" s="3"/>
      <c r="F152" s="2"/>
      <c r="G152" s="2"/>
      <c r="H152" s="1"/>
      <c r="I152" s="1"/>
    </row>
    <row r="153" spans="1:9" s="6" customFormat="1" x14ac:dyDescent="0.25">
      <c r="A153" s="4"/>
      <c r="B153" s="4"/>
      <c r="C153" s="4"/>
      <c r="D153" s="4"/>
      <c r="E153" s="3"/>
      <c r="F153" s="2"/>
      <c r="G153" s="2"/>
      <c r="H153" s="1"/>
      <c r="I153" s="1"/>
    </row>
    <row r="154" spans="1:9" s="6" customFormat="1" x14ac:dyDescent="0.25">
      <c r="A154" s="4"/>
      <c r="B154" s="4"/>
      <c r="C154" s="4"/>
      <c r="D154" s="4"/>
      <c r="E154" s="3"/>
      <c r="F154" s="2"/>
      <c r="G154" s="2"/>
      <c r="H154" s="1"/>
      <c r="I154" s="1"/>
    </row>
    <row r="155" spans="1:9" s="5" customFormat="1" ht="18.75" x14ac:dyDescent="0.3">
      <c r="A155" s="4"/>
      <c r="B155" s="4"/>
      <c r="C155" s="4"/>
      <c r="D155" s="4"/>
      <c r="E155" s="3"/>
      <c r="F155" s="2"/>
      <c r="G155" s="2"/>
      <c r="H155" s="1"/>
      <c r="I155" s="1"/>
    </row>
  </sheetData>
  <mergeCells count="16">
    <mergeCell ref="A1:I1"/>
    <mergeCell ref="A2:I2"/>
    <mergeCell ref="A3:I3"/>
    <mergeCell ref="A4:B4"/>
    <mergeCell ref="A7:I7"/>
    <mergeCell ref="A137:B137"/>
    <mergeCell ref="G8:I8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  </vt:lpstr>
      <vt:lpstr>'Pagos a proveedores  '!Área_de_impresión</vt:lpstr>
      <vt:lpstr>'Pagos a proveedores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Kennia Adamirsy Nin Nin</cp:lastModifiedBy>
  <cp:lastPrinted>2021-12-13T19:53:55Z</cp:lastPrinted>
  <dcterms:created xsi:type="dcterms:W3CDTF">2021-10-11T20:29:39Z</dcterms:created>
  <dcterms:modified xsi:type="dcterms:W3CDTF">2021-12-14T15:48:11Z</dcterms:modified>
</cp:coreProperties>
</file>