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bookViews>
    <workbookView xWindow="0" yWindow="0" windowWidth="24000" windowHeight="9645"/>
  </bookViews>
  <sheets>
    <sheet name="Trimestral " sheetId="1" r:id="rId1"/>
  </sheets>
  <externalReferences>
    <externalReference r:id="rId2"/>
    <externalReference r:id="rId3"/>
  </externalReferences>
  <definedNames>
    <definedName name="_xlnm._FilterDatabase" localSheetId="0" hidden="1">'Trimestral '!$A$6:$J$27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I25" i="1"/>
  <c r="I29" i="1"/>
  <c r="J29" i="1"/>
</calcChain>
</file>

<file path=xl/sharedStrings.xml><?xml version="1.0" encoding="utf-8"?>
<sst xmlns="http://schemas.openxmlformats.org/spreadsheetml/2006/main" count="68" uniqueCount="68">
  <si>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</si>
  <si>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Las mejoras identificadas para el producto consisten en incrementar el número de de unidades móviles en los corredores prioritarios para reducir el teimpo de respuesta a los usuarios que requieren asistencias; además, se planifica para el tercer trimestre del año 2022, integrar el corredor prioritario de la carretera Codigo #25, denominada Carretera Turística, con origen en Santiago y destino en La Gran Parada (Puerto Plata).</t>
  </si>
  <si>
    <t xml:space="preserve">VI. I - De acuerdo a los eventos presentados durante la ejecución del producto, ¿qué aspecto puede mejorarse?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</si>
  <si>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</si>
  <si>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Incremento de los corredores viales con asistencia vial en el pais e incremento en el costo de los insumos, lo que se refleja en una ejecucion mayor de las metas fisicas y financieras programadas para el trimestre. </t>
  </si>
  <si>
    <t>Causas y justificación del desvío:</t>
  </si>
  <si>
    <t>En el Programa 12 del MOPC, se registran un total de 2,607,394 asistencias viales a los usuarios desde su implementación en el año 2012, las cuales se ocasionaron por diferentes causas: accidentes, ambulancias, desperfectos mecánicos, combustible, neumáticos, grúas, seguridad, etc.), siendo proporcionadas en el año 2021 por periodo trimestral, un total de 81,250 asistencias.</t>
  </si>
  <si>
    <t>Logros alcanzados: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</si>
  <si>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</si>
  <si>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 xml:space="preserve">Descripción del producto: </t>
  </si>
  <si>
    <t xml:space="preserve">Producto: </t>
  </si>
  <si>
    <t>V.I - Información de Logros y Desviaciones por Producto</t>
  </si>
  <si>
    <t>Número de Asistencia</t>
  </si>
  <si>
    <t>Financiero 
(%) 
H=F/D</t>
  </si>
  <si>
    <t>Física 
(%)
 G=E/C</t>
  </si>
  <si>
    <t>Financiera 
 (F)</t>
  </si>
  <si>
    <t>Física 
(E)</t>
  </si>
  <si>
    <t>Financiera
(D)</t>
  </si>
  <si>
    <t>Física
(C)</t>
  </si>
  <si>
    <t>Financiera
(B)</t>
  </si>
  <si>
    <t>Física
(A)</t>
  </si>
  <si>
    <t>Indicador</t>
  </si>
  <si>
    <t>Producto</t>
  </si>
  <si>
    <t>Avance</t>
  </si>
  <si>
    <t>Ejecución Trimestral</t>
  </si>
  <si>
    <t>Programación Trimestral</t>
  </si>
  <si>
    <t xml:space="preserve"> Presupuesto Anual</t>
  </si>
  <si>
    <t>IV.II - Formulación y Ejecución Trimestral de las Metas por Producto</t>
  </si>
  <si>
    <t>Porcentaje de Ejecución (ejecutado/vigente)</t>
  </si>
  <si>
    <t>Presupuesto Ejecutado</t>
  </si>
  <si>
    <t>Presupuesto Vigente</t>
  </si>
  <si>
    <t>Presupuesto Inicial</t>
  </si>
  <si>
    <t>IV.I - Desempeño financiero</t>
  </si>
  <si>
    <t>IV. Formulación y Ejecución Física-Financiera</t>
  </si>
  <si>
    <t xml:space="preserve">Durante el aňo 2021, se intervinieron trimestralmente un total aproximado de 590.0 kilómetros de la red vial; además, se proporcionaron alrededor de 866,045 acciones de servicios a la ciudadania, de los cuales 81,250 corresponden a asistencias viales ofrecidas a usuarios y los restantes 784,795 conciernen a personas registradas como beneficiarias de las asistencias sociales efectuadas a nivel nacional. </t>
  </si>
  <si>
    <t>Resultado Asociado:</t>
  </si>
  <si>
    <t>Durante el año 2021, la ejecución del Programa 12, ha beneficiado en un periodo trimestral, aproximadamente unas 1,193,750 personas a nivel nacional, cuantificándose los usuarios y residentes en el área de influencia de la red vial urbana e interurbana mantenida, la poblacion que ha recibido asistencia en los corredores vialesdel país y en los amplios operativos del Plan de Asistencia Social del MOPC, desarrollado a nivel nacional.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</si>
  <si>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</si>
  <si>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la seguridad personal y vial en los principales corredores rurales y urbanos del país. </t>
  </si>
  <si>
    <t>Descripción:</t>
  </si>
  <si>
    <t>12-Mantenimiento, Seguridad y Asistencia Vial</t>
  </si>
  <si>
    <t>Nombre:</t>
  </si>
  <si>
    <t>III. Información del Programa</t>
  </si>
  <si>
    <t>3.3.6</t>
  </si>
  <si>
    <t>Objetivo(s) específico(s):</t>
  </si>
  <si>
    <t>Objetivo general:</t>
  </si>
  <si>
    <t>Economía Sostenible, Integradora y Competitiva.</t>
  </si>
  <si>
    <t>Eje estratégico:</t>
  </si>
  <si>
    <t>II. Contribución a la Estrategia Nacional de Desarrollo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</si>
  <si>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</si>
  <si>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>Visión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</si>
  <si>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</si>
  <si>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Misión</t>
  </si>
  <si>
    <t>0001-MINISTERIO DE OBRAS PUBLICAS Y COMUNICACIONES</t>
  </si>
  <si>
    <t>Unidad Ejecutora</t>
  </si>
  <si>
    <t>01-MINISTERIO DE OBRAS PUBLICAS Y COMUNICACIONES</t>
  </si>
  <si>
    <t>Subcapítulo</t>
  </si>
  <si>
    <t>0211-MINISTERIO DE OBRAS PUBLICAS Y COMUNICACIONES</t>
  </si>
  <si>
    <t>Capítulo</t>
  </si>
  <si>
    <t>I.I - Completar los datos requeridos sobre la institución</t>
  </si>
  <si>
    <t>I -Información Instituciónal</t>
  </si>
  <si>
    <t>Lineamientos para la Ejecución Presupuestaria 2021 del Gobierno General Nacional</t>
  </si>
  <si>
    <t>DEC-FOR013</t>
  </si>
  <si>
    <t>Versión</t>
  </si>
  <si>
    <t>Fecha Versión</t>
  </si>
  <si>
    <t>Documento Relacionado</t>
  </si>
  <si>
    <t>Código</t>
  </si>
  <si>
    <t>Informe de Evaluación Trimestral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</si>
</sst>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09]0.00%"/>
    <numFmt numFmtId="165" formatCode="[$-10409]#,##0.00;\-#,##0.00"/>
    <numFmt numFmtId="166" formatCode="[$-10409]#,##0;\-#,##0"/>
    <numFmt numFmtId="167" formatCode="_(* #,##0.00_);_(* \(#,##0.00\);_(* &quot;-&quot;??_);_(@_)"/>
    <numFmt numFmtId="168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entury Gothic"/>
      <family val="2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2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entury Gothic"/>
      <family val="2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4" fontId="10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10" fontId="10" fillId="4" borderId="8" xfId="2" applyNumberFormat="1" applyFont="1" applyFill="1" applyBorder="1" applyAlignment="1" applyProtection="1">
      <alignment horizontal="center" vertical="center" wrapText="1" readingOrder="1"/>
      <protection locked="0"/>
    </xf>
    <xf numFmtId="165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166" fontId="10" fillId="0" borderId="8" xfId="0" applyNumberFormat="1" applyFont="1" applyBorder="1" applyAlignment="1" applyProtection="1">
      <alignment horizontal="center" vertical="center" wrapText="1"/>
      <protection locked="0"/>
    </xf>
    <xf numFmtId="166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5" borderId="11" xfId="0" applyFont="1" applyFill="1" applyBorder="1" applyAlignment="1">
      <alignment horizontal="center"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0" fontId="0" fillId="0" borderId="5" xfId="0" applyBorder="1"/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5" fillId="6" borderId="18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 readingOrder="1"/>
    </xf>
    <xf numFmtId="0" fontId="15" fillId="6" borderId="18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8" fontId="18" fillId="0" borderId="25" xfId="0" applyNumberFormat="1" applyFont="1" applyBorder="1" applyAlignment="1">
      <alignment horizontal="center" vertical="center" wrapText="1"/>
    </xf>
    <xf numFmtId="0" fontId="19" fillId="8" borderId="28" xfId="0" applyFont="1" applyFill="1" applyBorder="1" applyAlignment="1">
      <alignment vertical="top" wrapText="1"/>
    </xf>
    <xf numFmtId="0" fontId="20" fillId="9" borderId="29" xfId="0" applyFont="1" applyFill="1" applyBorder="1" applyAlignment="1">
      <alignment horizontal="center" vertical="center" wrapText="1"/>
    </xf>
    <xf numFmtId="0" fontId="20" fillId="9" borderId="30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vertical="top" wrapText="1"/>
    </xf>
    <xf numFmtId="0" fontId="19" fillId="8" borderId="36" xfId="0" applyFont="1" applyFill="1" applyBorder="1" applyAlignment="1">
      <alignment vertical="top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39" fontId="2" fillId="0" borderId="15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8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4" borderId="8" xfId="2" applyNumberFormat="1" applyFont="1" applyFill="1" applyBorder="1" applyAlignment="1" applyProtection="1">
      <alignment horizontal="center" vertical="center" wrapText="1" readingOrder="1"/>
    </xf>
    <xf numFmtId="10" fontId="2" fillId="4" borderId="13" xfId="2" applyNumberFormat="1" applyFont="1" applyFill="1" applyBorder="1" applyAlignment="1" applyProtection="1">
      <alignment horizontal="center" vertical="center" wrapText="1" readingOrder="1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center" vertical="center" wrapText="1" readingOrder="1"/>
    </xf>
    <xf numFmtId="0" fontId="2" fillId="6" borderId="8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49" fontId="17" fillId="0" borderId="18" xfId="0" quotePrefix="1" applyNumberFormat="1" applyFont="1" applyBorder="1" applyAlignment="1" applyProtection="1">
      <alignment horizontal="left" vertical="center" wrapText="1"/>
      <protection locked="0"/>
    </xf>
    <xf numFmtId="49" fontId="17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7" fillId="0" borderId="19" xfId="0" quotePrefix="1" applyNumberFormat="1" applyFont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13" fillId="6" borderId="17" xfId="0" applyFont="1" applyFill="1" applyBorder="1" applyAlignment="1">
      <alignment horizontal="center" vertical="center" wrapText="1" readingOrder="1"/>
    </xf>
    <xf numFmtId="0" fontId="13" fillId="6" borderId="9" xfId="0" applyFont="1" applyFill="1" applyBorder="1" applyAlignment="1">
      <alignment horizontal="center" vertical="center" wrapText="1" readingOrder="1"/>
    </xf>
    <xf numFmtId="0" fontId="13" fillId="6" borderId="7" xfId="0" applyFont="1" applyFill="1" applyBorder="1" applyAlignment="1">
      <alignment horizontal="center" vertical="center" wrapText="1" readingOrder="1"/>
    </xf>
    <xf numFmtId="0" fontId="13" fillId="6" borderId="16" xfId="0" applyFont="1" applyFill="1" applyBorder="1" applyAlignment="1">
      <alignment horizontal="center" vertical="center" wrapText="1" readingOrder="1"/>
    </xf>
    <xf numFmtId="0" fontId="13" fillId="6" borderId="14" xfId="0" applyFont="1" applyFill="1" applyBorder="1" applyAlignment="1">
      <alignment horizontal="center" vertical="center" wrapText="1" readingOrder="1"/>
    </xf>
    <xf numFmtId="0" fontId="2" fillId="6" borderId="13" xfId="0" applyFont="1" applyFill="1" applyBorder="1" applyAlignment="1">
      <alignment vertical="top" wrapText="1"/>
    </xf>
    <xf numFmtId="39" fontId="2" fillId="0" borderId="7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14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9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6" borderId="6" xfId="0" applyFont="1" applyFill="1" applyBorder="1" applyAlignment="1">
      <alignment horizontal="left" vertical="center" wrapText="1"/>
    </xf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F&#237;sico%20Financiero%20Semestra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estral"/>
      <sheetName val="Informe Físico Financiero Semes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Tabla13" displayName="Tabla13" ref="A28:J29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+[2]!Tabla132[Física 
(E)]/[2]!Tabla132[Física
(C)]</calculatedColumnFormula>
    </tableColumn>
    <tableColumn id="8" name="Financiero _x000a_(%) _x000a_H=F/D" dataDxfId="0">
      <calculatedColumnFormula>+[2]!Tabla132[Financiera 
 (F)]/[2]!Tabla132[Financiera
(D)]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tabSelected="1" view="pageBreakPreview" zoomScaleNormal="100" zoomScaleSheetLayoutView="100" workbookViewId="0">
      <selection activeCell="B33" sqref="B33:J33"/>
    </sheetView>
  </sheetViews>
  <sheetFormatPr baseColWidth="10" defaultRowHeight="15" x14ac:dyDescent="0.25"/>
  <cols>
    <col min="1" max="1" width="23" style="1" customWidth="1"/>
    <col min="2" max="10" width="12.7109375" style="1" customWidth="1"/>
    <col min="23" max="23" width="11.42578125" customWidth="1"/>
  </cols>
  <sheetData>
    <row r="1" spans="1:19" ht="21.75" thickBot="1" x14ac:dyDescent="0.3">
      <c r="A1" s="28"/>
      <c r="B1" s="66" t="s">
        <v>67</v>
      </c>
      <c r="C1" s="67"/>
      <c r="D1" s="67"/>
      <c r="E1" s="67"/>
      <c r="F1" s="67"/>
      <c r="G1" s="67"/>
      <c r="H1" s="67"/>
      <c r="I1" s="67"/>
      <c r="J1" s="68"/>
    </row>
    <row r="2" spans="1:19" ht="21.75" thickBot="1" x14ac:dyDescent="0.3">
      <c r="A2" s="27"/>
      <c r="B2" s="69" t="s">
        <v>66</v>
      </c>
      <c r="C2" s="70"/>
      <c r="D2" s="69" t="s">
        <v>65</v>
      </c>
      <c r="E2" s="71"/>
      <c r="F2" s="71"/>
      <c r="G2" s="70"/>
      <c r="H2" s="72"/>
      <c r="I2" s="26" t="s">
        <v>64</v>
      </c>
      <c r="J2" s="25" t="s">
        <v>63</v>
      </c>
    </row>
    <row r="3" spans="1:19" ht="21.75" thickBot="1" x14ac:dyDescent="0.3">
      <c r="A3" s="24"/>
      <c r="B3" s="73" t="s">
        <v>62</v>
      </c>
      <c r="C3" s="74"/>
      <c r="D3" s="73" t="s">
        <v>61</v>
      </c>
      <c r="E3" s="74"/>
      <c r="F3" s="74"/>
      <c r="G3" s="74"/>
      <c r="H3" s="75"/>
      <c r="I3" s="23">
        <v>44224</v>
      </c>
      <c r="J3" s="22">
        <v>0</v>
      </c>
    </row>
    <row r="4" spans="1:19" x14ac:dyDescent="0.25">
      <c r="A4" s="76"/>
      <c r="B4" s="77"/>
      <c r="C4" s="77"/>
      <c r="D4" s="78"/>
      <c r="E4" s="78"/>
      <c r="F4" s="78"/>
      <c r="G4" s="78"/>
      <c r="H4" s="78"/>
      <c r="I4" s="77"/>
      <c r="J4" s="79"/>
    </row>
    <row r="5" spans="1:19" ht="3" customHeight="1" x14ac:dyDescent="0.25">
      <c r="A5" s="63"/>
      <c r="B5" s="64"/>
      <c r="C5" s="64"/>
      <c r="D5" s="64"/>
      <c r="E5" s="64"/>
      <c r="F5" s="64"/>
      <c r="G5" s="64"/>
      <c r="H5" s="64"/>
      <c r="I5" s="64"/>
      <c r="J5" s="65"/>
    </row>
    <row r="6" spans="1:19" ht="15.75" x14ac:dyDescent="0.25">
      <c r="A6" s="39" t="s">
        <v>60</v>
      </c>
      <c r="B6" s="40"/>
      <c r="C6" s="40"/>
      <c r="D6" s="40"/>
      <c r="E6" s="40"/>
      <c r="F6" s="40"/>
      <c r="G6" s="40"/>
      <c r="H6" s="40"/>
      <c r="I6" s="40"/>
      <c r="J6" s="41"/>
    </row>
    <row r="7" spans="1:19" ht="15.75" x14ac:dyDescent="0.25">
      <c r="A7" s="34" t="s">
        <v>59</v>
      </c>
      <c r="B7" s="35"/>
      <c r="C7" s="35"/>
      <c r="D7" s="35"/>
      <c r="E7" s="35"/>
      <c r="F7" s="35"/>
      <c r="G7" s="35"/>
      <c r="H7" s="35"/>
      <c r="I7" s="35"/>
      <c r="J7" s="36"/>
    </row>
    <row r="8" spans="1:19" ht="26.25" customHeight="1" x14ac:dyDescent="0.25">
      <c r="A8" s="17" t="s">
        <v>58</v>
      </c>
      <c r="B8" s="49" t="s">
        <v>57</v>
      </c>
      <c r="C8" s="50"/>
      <c r="D8" s="50"/>
      <c r="E8" s="50"/>
      <c r="F8" s="50"/>
      <c r="G8" s="50"/>
      <c r="H8" s="50"/>
      <c r="I8" s="50"/>
      <c r="J8" s="51"/>
    </row>
    <row r="9" spans="1:19" ht="26.25" customHeight="1" x14ac:dyDescent="0.25">
      <c r="A9" s="17" t="s">
        <v>56</v>
      </c>
      <c r="B9" s="49" t="s">
        <v>55</v>
      </c>
      <c r="C9" s="50"/>
      <c r="D9" s="50"/>
      <c r="E9" s="50"/>
      <c r="F9" s="50"/>
      <c r="G9" s="50"/>
      <c r="H9" s="50"/>
      <c r="I9" s="50"/>
      <c r="J9" s="51"/>
    </row>
    <row r="10" spans="1:19" ht="29.25" customHeight="1" x14ac:dyDescent="0.25">
      <c r="A10" s="17" t="s">
        <v>54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</row>
    <row r="11" spans="1:19" ht="41.25" customHeight="1" x14ac:dyDescent="0.25">
      <c r="A11" s="17" t="s">
        <v>52</v>
      </c>
      <c r="B11" s="29" t="s">
        <v>51</v>
      </c>
      <c r="C11" s="29"/>
      <c r="D11" s="29"/>
      <c r="E11" s="29"/>
      <c r="F11" s="29"/>
      <c r="G11" s="29"/>
      <c r="H11" s="29"/>
      <c r="I11" s="29"/>
      <c r="J11" s="29"/>
    </row>
    <row r="12" spans="1:19" ht="52.5" customHeight="1" x14ac:dyDescent="0.25">
      <c r="A12" s="17" t="s">
        <v>50</v>
      </c>
      <c r="B12" s="29" t="s">
        <v>49</v>
      </c>
      <c r="C12" s="29"/>
      <c r="D12" s="29"/>
      <c r="E12" s="29"/>
      <c r="F12" s="29"/>
      <c r="G12" s="29"/>
      <c r="H12" s="29"/>
      <c r="I12" s="29"/>
      <c r="J12" s="29"/>
    </row>
    <row r="13" spans="1:19" ht="15.75" x14ac:dyDescent="0.25">
      <c r="A13" s="39" t="s">
        <v>48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9" ht="31.5" customHeight="1" x14ac:dyDescent="0.25">
      <c r="A14" s="17" t="s">
        <v>47</v>
      </c>
      <c r="B14" s="21">
        <v>3</v>
      </c>
      <c r="C14" s="62" t="s">
        <v>46</v>
      </c>
      <c r="D14" s="62"/>
      <c r="E14" s="62"/>
      <c r="F14" s="62"/>
      <c r="G14" s="62"/>
      <c r="H14" s="62"/>
      <c r="I14" s="62"/>
      <c r="J14" s="62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33" customHeight="1" x14ac:dyDescent="0.25">
      <c r="A15" s="17" t="s">
        <v>45</v>
      </c>
      <c r="B15" s="19">
        <v>3.3</v>
      </c>
      <c r="C15" s="62" t="str">
        <f>IFERROR(VLOOKUP(B15,'[1]Validacion datos'!A8:B26,2,FALSE),"")</f>
        <v>Competitividad e innovavión en un ambiente favorable a la cooperación y la responsabilidad social</v>
      </c>
      <c r="D15" s="62"/>
      <c r="E15" s="62"/>
      <c r="F15" s="62"/>
      <c r="G15" s="62"/>
      <c r="H15" s="62"/>
      <c r="I15" s="62"/>
      <c r="J15" s="62"/>
    </row>
    <row r="16" spans="1:19" ht="52.5" customHeight="1" x14ac:dyDescent="0.25">
      <c r="A16" s="17" t="s">
        <v>44</v>
      </c>
      <c r="B16" s="18" t="s">
        <v>43</v>
      </c>
      <c r="C16" s="62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62"/>
      <c r="E16" s="62"/>
      <c r="F16" s="62"/>
      <c r="G16" s="62"/>
      <c r="H16" s="62"/>
      <c r="I16" s="62"/>
      <c r="J16" s="62"/>
    </row>
    <row r="17" spans="1:10" ht="15.75" x14ac:dyDescent="0.25">
      <c r="A17" s="39" t="s">
        <v>42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0" ht="29.25" customHeight="1" x14ac:dyDescent="0.25">
      <c r="A18" s="17" t="s">
        <v>41</v>
      </c>
      <c r="B18" s="29" t="s">
        <v>40</v>
      </c>
      <c r="C18" s="29"/>
      <c r="D18" s="29"/>
      <c r="E18" s="29"/>
      <c r="F18" s="29"/>
      <c r="G18" s="29"/>
      <c r="H18" s="29"/>
      <c r="I18" s="29"/>
      <c r="J18" s="29"/>
    </row>
    <row r="19" spans="1:10" ht="82.5" customHeight="1" x14ac:dyDescent="0.25">
      <c r="A19" s="16" t="s">
        <v>39</v>
      </c>
      <c r="B19" s="29" t="s">
        <v>38</v>
      </c>
      <c r="C19" s="29"/>
      <c r="D19" s="29"/>
      <c r="E19" s="29"/>
      <c r="F19" s="29"/>
      <c r="G19" s="29"/>
      <c r="H19" s="29"/>
      <c r="I19" s="29"/>
      <c r="J19" s="29"/>
    </row>
    <row r="20" spans="1:10" ht="68.25" customHeight="1" x14ac:dyDescent="0.25">
      <c r="A20" s="16" t="s">
        <v>37</v>
      </c>
      <c r="B20" s="52" t="s">
        <v>36</v>
      </c>
      <c r="C20" s="52"/>
      <c r="D20" s="52"/>
      <c r="E20" s="52"/>
      <c r="F20" s="52"/>
      <c r="G20" s="52"/>
      <c r="H20" s="52"/>
      <c r="I20" s="52"/>
      <c r="J20" s="52"/>
    </row>
    <row r="21" spans="1:10" ht="65.25" customHeight="1" x14ac:dyDescent="0.25">
      <c r="A21" s="16" t="s">
        <v>35</v>
      </c>
      <c r="B21" s="52" t="s">
        <v>34</v>
      </c>
      <c r="C21" s="52"/>
      <c r="D21" s="52"/>
      <c r="E21" s="52"/>
      <c r="F21" s="52"/>
      <c r="G21" s="52"/>
      <c r="H21" s="52"/>
      <c r="I21" s="52"/>
      <c r="J21" s="52"/>
    </row>
    <row r="22" spans="1:10" ht="15.75" x14ac:dyDescent="0.25">
      <c r="A22" s="39" t="s">
        <v>33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0" ht="15.75" x14ac:dyDescent="0.25">
      <c r="A23" s="34" t="s">
        <v>32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0" ht="15" customHeight="1" x14ac:dyDescent="0.25">
      <c r="A24" s="53" t="s">
        <v>31</v>
      </c>
      <c r="B24" s="54"/>
      <c r="C24" s="55" t="s">
        <v>30</v>
      </c>
      <c r="D24" s="57"/>
      <c r="E24" s="57"/>
      <c r="F24" s="57" t="s">
        <v>29</v>
      </c>
      <c r="G24" s="57"/>
      <c r="H24" s="54"/>
      <c r="I24" s="55" t="s">
        <v>28</v>
      </c>
      <c r="J24" s="56"/>
    </row>
    <row r="25" spans="1:10" ht="23.25" customHeight="1" x14ac:dyDescent="0.25">
      <c r="A25" s="30">
        <v>1505787000</v>
      </c>
      <c r="B25" s="31"/>
      <c r="C25" s="59">
        <v>1798224573.4200001</v>
      </c>
      <c r="D25" s="60"/>
      <c r="E25" s="61"/>
      <c r="F25" s="59">
        <v>1786110444.5699999</v>
      </c>
      <c r="G25" s="60"/>
      <c r="H25" s="61"/>
      <c r="I25" s="32">
        <f>+F25/C25</f>
        <v>0.9932632836693136</v>
      </c>
      <c r="J25" s="33"/>
    </row>
    <row r="26" spans="1:10" ht="15.75" x14ac:dyDescent="0.25">
      <c r="A26" s="34" t="s">
        <v>27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ht="15" customHeight="1" x14ac:dyDescent="0.25">
      <c r="A27" s="15"/>
      <c r="B27"/>
      <c r="C27" s="37" t="s">
        <v>26</v>
      </c>
      <c r="D27" s="38"/>
      <c r="E27" s="37" t="s">
        <v>25</v>
      </c>
      <c r="F27" s="38"/>
      <c r="G27" s="37" t="s">
        <v>24</v>
      </c>
      <c r="H27" s="37"/>
      <c r="I27" s="37" t="s">
        <v>23</v>
      </c>
      <c r="J27" s="58"/>
    </row>
    <row r="28" spans="1:10" ht="38.25" x14ac:dyDescent="0.25">
      <c r="A28" s="14" t="s">
        <v>22</v>
      </c>
      <c r="B28" s="13" t="s">
        <v>21</v>
      </c>
      <c r="C28" s="13" t="s">
        <v>20</v>
      </c>
      <c r="D28" s="13" t="s">
        <v>19</v>
      </c>
      <c r="E28" s="13" t="s">
        <v>18</v>
      </c>
      <c r="F28" s="13" t="s">
        <v>17</v>
      </c>
      <c r="G28" s="13" t="s">
        <v>16</v>
      </c>
      <c r="H28" s="13" t="s">
        <v>15</v>
      </c>
      <c r="I28" s="13" t="s">
        <v>14</v>
      </c>
      <c r="J28" s="12" t="s">
        <v>13</v>
      </c>
    </row>
    <row r="29" spans="1:10" s="4" customFormat="1" ht="24" x14ac:dyDescent="0.25">
      <c r="A29" s="11">
        <v>6354</v>
      </c>
      <c r="B29" s="10" t="s">
        <v>12</v>
      </c>
      <c r="C29" s="9">
        <v>311644</v>
      </c>
      <c r="D29" s="7">
        <v>865000000</v>
      </c>
      <c r="E29" s="8">
        <v>85000</v>
      </c>
      <c r="F29" s="7">
        <v>250000</v>
      </c>
      <c r="G29" s="8">
        <v>81250</v>
      </c>
      <c r="H29" s="7">
        <v>314156959.80000001</v>
      </c>
      <c r="I29" s="6" t="e">
        <f>+[2]!Tabla132[Física 
(E)]/[2]!Tabla132[Física
(C)]</f>
        <v>#REF!</v>
      </c>
      <c r="J29" s="5" t="e">
        <f>+[2]!Tabla132[Financiera 
 (F)]/[2]!Tabla132[Financiera
(D)]</f>
        <v>#REF!</v>
      </c>
    </row>
    <row r="30" spans="1:10" ht="15.75" x14ac:dyDescent="0.25">
      <c r="A30" s="34" t="s">
        <v>11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0" ht="28.5" customHeight="1" x14ac:dyDescent="0.25">
      <c r="A31" s="3" t="s">
        <v>10</v>
      </c>
      <c r="B31" s="29">
        <v>6354</v>
      </c>
      <c r="C31" s="29"/>
      <c r="D31" s="29"/>
      <c r="E31" s="29"/>
      <c r="F31" s="29"/>
      <c r="G31" s="29"/>
      <c r="H31" s="29"/>
      <c r="I31" s="29"/>
      <c r="J31" s="29"/>
    </row>
    <row r="32" spans="1:10" ht="54.75" customHeight="1" x14ac:dyDescent="0.25">
      <c r="A32" s="3" t="s">
        <v>9</v>
      </c>
      <c r="B32" s="29" t="s">
        <v>8</v>
      </c>
      <c r="C32" s="29"/>
      <c r="D32" s="29"/>
      <c r="E32" s="29"/>
      <c r="F32" s="29"/>
      <c r="G32" s="29"/>
      <c r="H32" s="29"/>
      <c r="I32" s="29"/>
      <c r="J32" s="29"/>
    </row>
    <row r="33" spans="1:10" ht="54.75" customHeight="1" x14ac:dyDescent="0.25">
      <c r="A33" s="3" t="s">
        <v>7</v>
      </c>
      <c r="B33" s="29" t="s">
        <v>6</v>
      </c>
      <c r="C33" s="29"/>
      <c r="D33" s="29"/>
      <c r="E33" s="29"/>
      <c r="F33" s="29"/>
      <c r="G33" s="29"/>
      <c r="H33" s="29"/>
      <c r="I33" s="29"/>
      <c r="J33" s="29"/>
    </row>
    <row r="34" spans="1:10" ht="39" customHeight="1" x14ac:dyDescent="0.25">
      <c r="A34" s="3" t="s">
        <v>5</v>
      </c>
      <c r="B34" s="29" t="s">
        <v>4</v>
      </c>
      <c r="C34" s="29"/>
      <c r="D34" s="29"/>
      <c r="E34" s="29"/>
      <c r="F34" s="29"/>
      <c r="G34" s="29"/>
      <c r="H34" s="29"/>
      <c r="I34" s="29"/>
      <c r="J34" s="29"/>
    </row>
    <row r="35" spans="1:10" ht="15.75" x14ac:dyDescent="0.25">
      <c r="A35" s="39" t="s">
        <v>3</v>
      </c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15.75" x14ac:dyDescent="0.25">
      <c r="A36" s="42" t="s">
        <v>2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0" ht="51.75" customHeight="1" x14ac:dyDescent="0.25">
      <c r="A37" s="45" t="s">
        <v>1</v>
      </c>
      <c r="B37" s="46"/>
      <c r="C37" s="46"/>
      <c r="D37" s="46"/>
      <c r="E37" s="46"/>
      <c r="F37" s="46"/>
      <c r="G37" s="46"/>
      <c r="H37" s="46"/>
      <c r="I37" s="46"/>
      <c r="J37" s="47"/>
    </row>
    <row r="38" spans="1:10" ht="11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30.75" customHeight="1" x14ac:dyDescent="0.25">
      <c r="A39" s="48" t="s">
        <v>0</v>
      </c>
      <c r="B39" s="48"/>
      <c r="C39" s="48"/>
      <c r="D39" s="48"/>
      <c r="E39" s="48"/>
      <c r="F39" s="48"/>
      <c r="G39" s="48"/>
      <c r="H39" s="48"/>
      <c r="I39" s="48"/>
      <c r="J39" s="48"/>
    </row>
  </sheetData>
  <mergeCells count="47"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A23:J23"/>
    <mergeCell ref="B8:J8"/>
    <mergeCell ref="B11:J11"/>
    <mergeCell ref="B12:J12"/>
    <mergeCell ref="A13:J13"/>
    <mergeCell ref="C14:J14"/>
    <mergeCell ref="C16:J16"/>
    <mergeCell ref="C15:J15"/>
    <mergeCell ref="A17:J17"/>
    <mergeCell ref="B18:J18"/>
    <mergeCell ref="B19:J19"/>
    <mergeCell ref="B20:J20"/>
    <mergeCell ref="A22:J22"/>
    <mergeCell ref="A35:J35"/>
    <mergeCell ref="A36:J36"/>
    <mergeCell ref="A37:J37"/>
    <mergeCell ref="A39:J39"/>
    <mergeCell ref="B9:J9"/>
    <mergeCell ref="B10:J10"/>
    <mergeCell ref="B21:J21"/>
    <mergeCell ref="A30:J30"/>
    <mergeCell ref="B31:J31"/>
    <mergeCell ref="B32:J32"/>
    <mergeCell ref="A24:B24"/>
    <mergeCell ref="I24:J24"/>
    <mergeCell ref="C24:E24"/>
    <mergeCell ref="F24:H24"/>
    <mergeCell ref="G27:H27"/>
    <mergeCell ref="I27:J27"/>
    <mergeCell ref="B33:J33"/>
    <mergeCell ref="B34:J34"/>
    <mergeCell ref="A25:B25"/>
    <mergeCell ref="I25:J25"/>
    <mergeCell ref="A26:J26"/>
    <mergeCell ref="C27:D27"/>
    <mergeCell ref="E27:F27"/>
    <mergeCell ref="C25:E25"/>
    <mergeCell ref="F25:H25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1:J31"/>
    <dataValidation allowBlank="1" showInputMessage="1" showErrorMessage="1" prompt="¿En qué consiste el producto? su objetivo" sqref="B32:J32"/>
    <dataValidation allowBlank="1" showInputMessage="1" showErrorMessage="1" prompt="1. Describir lo plasmado en el presupuesto_x000a_2. Describir lo alcanzado en términos financieros y de producción " sqref="B33:J33"/>
    <dataValidation allowBlank="1" showInputMessage="1" showErrorMessage="1" prompt="De existir desvío, explicar razones." sqref="B34:J34"/>
    <dataValidation allowBlank="1" showInputMessage="1" showErrorMessage="1" prompt="Oportunidades de mejora identificadas" sqref="A37:J38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29"/>
    <dataValidation allowBlank="1" showInputMessage="1" showErrorMessage="1" prompt="Nombre del indicador" sqref="B28:B29"/>
    <dataValidation allowBlank="1" showInputMessage="1" showErrorMessage="1" prompt="Meta anual del indicador" sqref="E28 C28:C29"/>
    <dataValidation allowBlank="1" showInputMessage="1" showErrorMessage="1" prompt="Monto presupuestado para el producto" sqref="F28 D28:D29 E29:F29"/>
    <dataValidation allowBlank="1" showInputMessage="1" showErrorMessage="1" prompt="Meta alcanzada en el trimestre" sqref="G28:G29"/>
    <dataValidation allowBlank="1" showInputMessage="1" showErrorMessage="1" prompt="Monto ejecutado en el trimestre" sqref="H28:H29"/>
  </dataValidations>
  <printOptions horizontalCentered="1"/>
  <pageMargins left="0.51181102362204722" right="0.59055118110236227" top="0.39370078740157483" bottom="0.59055118110236227" header="0.39370078740157483" footer="0.19685039370078741"/>
  <pageSetup scale="63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Peña</dc:creator>
  <cp:lastModifiedBy>Amalia Peña</cp:lastModifiedBy>
  <dcterms:created xsi:type="dcterms:W3CDTF">2022-02-03T14:58:31Z</dcterms:created>
  <dcterms:modified xsi:type="dcterms:W3CDTF">2022-02-03T15:23:48Z</dcterms:modified>
</cp:coreProperties>
</file>