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E92705CA-C4CE-4B8C-BB5A-09C30B6ECF33}" xr6:coauthVersionLast="47" xr6:coauthVersionMax="47" xr10:uidLastSave="{00000000-0000-0000-0000-000000000000}"/>
  <bookViews>
    <workbookView xWindow="28680" yWindow="-120" windowWidth="24240" windowHeight="13020" xr2:uid="{A38825F8-19BC-440C-A27C-FC8BD8C3B167}"/>
  </bookViews>
  <sheets>
    <sheet name="Pagos a Proveedores  " sheetId="3" r:id="rId1"/>
  </sheets>
  <definedNames>
    <definedName name="_xlnm._FilterDatabase" localSheetId="0" hidden="1">'Pagos a Proveedores  '!$A$10:$A$190</definedName>
    <definedName name="_xlnm.Print_Area" localSheetId="0">'Pagos a Proveedores  '!$A$1:$I$198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0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G79" i="3"/>
  <c r="H79" i="3" s="1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E27" i="3"/>
  <c r="H26" i="3"/>
  <c r="E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190" i="3" l="1"/>
</calcChain>
</file>

<file path=xl/sharedStrings.xml><?xml version="1.0" encoding="utf-8"?>
<sst xmlns="http://schemas.openxmlformats.org/spreadsheetml/2006/main" count="763" uniqueCount="380">
  <si>
    <t>.</t>
  </si>
  <si>
    <t>PENDIENTE</t>
  </si>
  <si>
    <t>B15000001314</t>
  </si>
  <si>
    <t>SERVICIOS DE ALMUERZO</t>
  </si>
  <si>
    <t>COMEDORES ECONOMICOS DE ESTADO</t>
  </si>
  <si>
    <t>B1500000081</t>
  </si>
  <si>
    <t>LEGALIZACION</t>
  </si>
  <si>
    <t>FERNANDO LANGA FERREIRA</t>
  </si>
  <si>
    <t>B150000375</t>
  </si>
  <si>
    <t>PUBLICIDAD</t>
  </si>
  <si>
    <t>DANIA ALTAGRACIA MERCEDES GORIS RODRIGUEZ DE RIVAS</t>
  </si>
  <si>
    <t>B1500000284 Y 286</t>
  </si>
  <si>
    <t>HORMIGON ASFALTICO FRIO</t>
  </si>
  <si>
    <t>REMIX, S.A.</t>
  </si>
  <si>
    <t>B1500000261</t>
  </si>
  <si>
    <t>VIRGINIA ANTONIA GORIS RODRIGUEZ</t>
  </si>
  <si>
    <t>NOTARIZACION</t>
  </si>
  <si>
    <t>LIC. KATIA LEONOR MARTINEZ NICOLAS</t>
  </si>
  <si>
    <t>B1500000266</t>
  </si>
  <si>
    <t>UBI RIVAS RODRIGUEZ</t>
  </si>
  <si>
    <t>B1500000541</t>
  </si>
  <si>
    <t>DR. JOSE PIO SANTANA HERRERA</t>
  </si>
  <si>
    <t>B1500000367</t>
  </si>
  <si>
    <t>LIC. AYARILIS SANCHEZ DE MEJIA</t>
  </si>
  <si>
    <t>B1500001302</t>
  </si>
  <si>
    <t>B1500000054 AL 71</t>
  </si>
  <si>
    <t>DR. AGUSTIN FAJARDO REYES</t>
  </si>
  <si>
    <t>B1500005235</t>
  </si>
  <si>
    <t>SERVICIO DE REPARACION DE VEHICULO Y EQUIPO PESADO</t>
  </si>
  <si>
    <t>SERVICIO SISTEMA MOTRIZ AMG, EIRL</t>
  </si>
  <si>
    <t>B1500001232</t>
  </si>
  <si>
    <t>TALADRO HIDRAULICO</t>
  </si>
  <si>
    <t>INVERSIONES YANG</t>
  </si>
  <si>
    <t>B1500000599</t>
  </si>
  <si>
    <t>SERVICIOS MOTAJE DE EVENTO</t>
  </si>
  <si>
    <t>CTAV, SRL</t>
  </si>
  <si>
    <t>B1500000953 Y 954</t>
  </si>
  <si>
    <t>PINK IGUANA</t>
  </si>
  <si>
    <t>COMPLETO</t>
  </si>
  <si>
    <t>B1500000950</t>
  </si>
  <si>
    <t>B1500000001 AL 3</t>
  </si>
  <si>
    <t>CONSORCIO EMPRESAS INTEGRADAS &amp; CONCRETOS PRETENSADO</t>
  </si>
  <si>
    <t>B1500000487</t>
  </si>
  <si>
    <t>SUMINISTRO DE OFICINA</t>
  </si>
  <si>
    <t>COMPU-OFFICE DOMINICANA, SRL</t>
  </si>
  <si>
    <t>SUMINISTROS ELECTRICOS</t>
  </si>
  <si>
    <t>VIVICIO REPUESTOS Y SERVICIOS</t>
  </si>
  <si>
    <t>B1500000169</t>
  </si>
  <si>
    <t>REHABILITACION Y REPARACION SISTEMA ELECTRICO VARIAS INSTALACIONES DEL MOPC</t>
  </si>
  <si>
    <t>INGENIERIA ELECTROMECANICA Y CONSTRUCCIONM SRL</t>
  </si>
  <si>
    <t>B1500000656 Y N/C B040000495</t>
  </si>
  <si>
    <t>HERAMIENTAS MENORES</t>
  </si>
  <si>
    <t>TECNOFIJACIONES DE DOMINICANA, SRL</t>
  </si>
  <si>
    <t>MANTENIMIENTO DE VEHICULOS</t>
  </si>
  <si>
    <t>HYLCON, SRL</t>
  </si>
  <si>
    <t>B1500000168</t>
  </si>
  <si>
    <t>ADQUISICION E INSTALACION DE TRANSFORMADOR</t>
  </si>
  <si>
    <t>B1500003825</t>
  </si>
  <si>
    <t>COMPRA DE MADERA</t>
  </si>
  <si>
    <t>BOSQUESA, SRL</t>
  </si>
  <si>
    <t>CK TRANS  MOTOR,  SRL</t>
  </si>
  <si>
    <t>B1500054390,91,98,4403,04,23,30,32 Y 33</t>
  </si>
  <si>
    <t>COMBUSTIBLE</t>
  </si>
  <si>
    <t>SIGMA PETROLEUM CORP, SAS</t>
  </si>
  <si>
    <t>PIO DEPORTES RADIO TV</t>
  </si>
  <si>
    <t>MOBILIARIOS</t>
  </si>
  <si>
    <t>CADENA DE NOTICIAS RADIO CDN-R</t>
  </si>
  <si>
    <t>B1500000010</t>
  </si>
  <si>
    <t>INSTALACION DE TRANSFORMADOR</t>
  </si>
  <si>
    <t>DIAMILECTRIC ELECTRICIDAD DOMINICANA, SRL</t>
  </si>
  <si>
    <t>B1500000309 Y 327</t>
  </si>
  <si>
    <t>FRANFLIN MIRABAL, SRL</t>
  </si>
  <si>
    <t>INDUMENTARIAS</t>
  </si>
  <si>
    <t>DIRECCION GENERAL DE LA INDUSTRIA MILITAR DE LAS FUERZAS ARMADAS</t>
  </si>
  <si>
    <t>B1500002986 Y 3021</t>
  </si>
  <si>
    <t>LUIS RAFAEL SANTANA SANTANA</t>
  </si>
  <si>
    <t>B1500000150</t>
  </si>
  <si>
    <t>RICKMAR SERVICIOS MULTIPLES, SRL</t>
  </si>
  <si>
    <t>TELENORTE, SRL</t>
  </si>
  <si>
    <t>TELESISTEMA DOMINICANO, S.A.</t>
  </si>
  <si>
    <t>B1500000799</t>
  </si>
  <si>
    <t>EMPRESAS RADIOFONICAS</t>
  </si>
  <si>
    <t>B1500000723</t>
  </si>
  <si>
    <t>MARIA ELENA NUÑEZ &amp; ASOCIADOS</t>
  </si>
  <si>
    <t>CORPORACION DOMINICANA DE RADIO Y TELEVISION, SRL</t>
  </si>
  <si>
    <t>B1500002070</t>
  </si>
  <si>
    <t>RADIO CADENA COMERCIAL</t>
  </si>
  <si>
    <t>B1500000372</t>
  </si>
  <si>
    <t>INSUMOS DE LIMPIEZA</t>
  </si>
  <si>
    <t>ZADESA, SRL</t>
  </si>
  <si>
    <t>E450000000124</t>
  </si>
  <si>
    <t>B1500000019</t>
  </si>
  <si>
    <t>SERVICIOS E INSTALACION DE TRANSFORMADOR</t>
  </si>
  <si>
    <t>BARNHOUSE SERVICES, SRL</t>
  </si>
  <si>
    <t>B1500000279</t>
  </si>
  <si>
    <t>REMIX, S,A.</t>
  </si>
  <si>
    <t>B1500001093</t>
  </si>
  <si>
    <t>MAX COMERCIAL, SRL</t>
  </si>
  <si>
    <t>MILLORD y MINAYA COMUNICACIONES</t>
  </si>
  <si>
    <t>PROMESE-CAL</t>
  </si>
  <si>
    <t>B150000772 773</t>
  </si>
  <si>
    <t>B15800000096</t>
  </si>
  <si>
    <t>RADION, SRL</t>
  </si>
  <si>
    <t>B1500000118</t>
  </si>
  <si>
    <t>B1500000017</t>
  </si>
  <si>
    <t>VISION EXTRA, STL</t>
  </si>
  <si>
    <t>B1500000008</t>
  </si>
  <si>
    <t>UNIPROTECT, SRL</t>
  </si>
  <si>
    <t>B1500000007</t>
  </si>
  <si>
    <t>B1500000287</t>
  </si>
  <si>
    <t>INTALACIONES MOBILIARIAS ODONTOLOGICAS</t>
  </si>
  <si>
    <t>SERVICIOS PARA CLINICAS Y HOSPITALES (SECLIHOCA) SA</t>
  </si>
  <si>
    <t>B1500000005 Y 6</t>
  </si>
  <si>
    <t>CAPACITACION</t>
  </si>
  <si>
    <t>3/3/20258</t>
  </si>
  <si>
    <t>B1500001777</t>
  </si>
  <si>
    <t>TELEANTILLAS, SAS</t>
  </si>
  <si>
    <t>E450000000067 Y 68</t>
  </si>
  <si>
    <t>B1500147681,147834,147816,E34…...2947,,48 Y 49</t>
  </si>
  <si>
    <t>V ENERGY, S.A.</t>
  </si>
  <si>
    <t>B1500000076</t>
  </si>
  <si>
    <t>DOS PUNTOS DE VISTA</t>
  </si>
  <si>
    <t>B1500000030</t>
  </si>
  <si>
    <t>GTB RADIODIFUSORES, SRL</t>
  </si>
  <si>
    <t>B1500000733,734 Y 736</t>
  </si>
  <si>
    <t>SUPLIDORES INDUSTRIALES MELLA, SRL</t>
  </si>
  <si>
    <t>B1500000014</t>
  </si>
  <si>
    <t>VANDERHORST &amp; PAULINO, SRL</t>
  </si>
  <si>
    <t>B150000193</t>
  </si>
  <si>
    <t>WENDY SANTANA COMUNICACIONES, SRL</t>
  </si>
  <si>
    <t>O/C 4917-1</t>
  </si>
  <si>
    <t>BLAJIM, SRL</t>
  </si>
  <si>
    <t>B1500002975</t>
  </si>
  <si>
    <t>B1500147833 N/C E340000002959</t>
  </si>
  <si>
    <t>B1500001286</t>
  </si>
  <si>
    <t>SUMINISTRO DE ALMUERZO</t>
  </si>
  <si>
    <t>B1500000002</t>
  </si>
  <si>
    <t>LIC. JUAN BREA MONTERO</t>
  </si>
  <si>
    <t>OC004779, B1500001511</t>
  </si>
  <si>
    <t>ADQUISICION DE ELOCTRODOMETICOS</t>
  </si>
  <si>
    <t>HERMOSILLO COMERCIAL, S.R.L</t>
  </si>
  <si>
    <t>B15000012</t>
  </si>
  <si>
    <t>SERVICIOS DE COMINDA</t>
  </si>
  <si>
    <t>B1500000146</t>
  </si>
  <si>
    <t>ADQUISICION DE INDUMENTARIAS</t>
  </si>
  <si>
    <t>INDUSTRIA MILITAR DE LAS FUERZAS ARMADAS</t>
  </si>
  <si>
    <t>B15000005363</t>
  </si>
  <si>
    <t>JOSE MARIA REYES PEREZ</t>
  </si>
  <si>
    <t>B1500000257</t>
  </si>
  <si>
    <t xml:space="preserve">ADQUISICION DE NEUMATICOS </t>
  </si>
  <si>
    <t>GALERIA LEGAL.  Y/O BENAVIDE NICASIO RODRIGUEZ</t>
  </si>
  <si>
    <t>B1500000111</t>
  </si>
  <si>
    <t>CASCARA TV, S.R.L</t>
  </si>
  <si>
    <t>B1500007893</t>
  </si>
  <si>
    <t>SERVICIOS DE IMPRESIÓN Y RENTA DE IMPRESORA</t>
  </si>
  <si>
    <t>TONER DEPORT, SRL</t>
  </si>
  <si>
    <t>B1500012327</t>
  </si>
  <si>
    <t>B1500001220</t>
  </si>
  <si>
    <t>SUMINISTROS DE ALMUERZOS</t>
  </si>
  <si>
    <t>B1500000124</t>
  </si>
  <si>
    <t>DR. LORENZO E. FRIAS MERCADO</t>
  </si>
  <si>
    <t>S/N INTERNACIONAL PASAPORTE YB871608</t>
  </si>
  <si>
    <t>HONORARIOS PROFESIONALES</t>
  </si>
  <si>
    <t>LINKLATERS</t>
  </si>
  <si>
    <t>LA ANTILLANA COMERCIAL</t>
  </si>
  <si>
    <t>B1500001208</t>
  </si>
  <si>
    <t>B1500000121</t>
  </si>
  <si>
    <t>DR. JOSE AGUSTIN LOÉZ HENRIQUEZ</t>
  </si>
  <si>
    <t>B1500000029</t>
  </si>
  <si>
    <t>DR. DOROTEO HERNANDEZ VILLAR</t>
  </si>
  <si>
    <t>31/9/2024</t>
  </si>
  <si>
    <t>B1500001190 Y 1191</t>
  </si>
  <si>
    <t>SUMINISTRO DE ALMUERZOS</t>
  </si>
  <si>
    <t>B1500003194</t>
  </si>
  <si>
    <t>SERVICIOS DE CATERING</t>
  </si>
  <si>
    <t>DISLA URIBE KONCEPTO, SRL</t>
  </si>
  <si>
    <t>B1500000011</t>
  </si>
  <si>
    <t>LIC. JOSE LUIS CASTRO GARABITO</t>
  </si>
  <si>
    <t>B1500000836,37,67,38,39,26,25,40,68,724, 871,69,73,725,862,70,75,60,,740,872,73,737,37,38,39,41,36 Y 896</t>
  </si>
  <si>
    <t>B1500000943</t>
  </si>
  <si>
    <t>ADQUISICION DE CABLEADO ESTRUCTURADO PARA DATA CENTER</t>
  </si>
  <si>
    <t>IQTEK SOLUTIONS, SRL</t>
  </si>
  <si>
    <t>LIC. RAMON MARIA CEPEDA MENA</t>
  </si>
  <si>
    <t>B15000001160</t>
  </si>
  <si>
    <t>B1500001150</t>
  </si>
  <si>
    <t>B1500000655</t>
  </si>
  <si>
    <t>ARTICULOS COMPLEMENTARIOS PARA EL CAID-SDE</t>
  </si>
  <si>
    <t>B1500001096</t>
  </si>
  <si>
    <t>B1500001072</t>
  </si>
  <si>
    <t>B1500000288</t>
  </si>
  <si>
    <t>OCP-FCR-00001289</t>
  </si>
  <si>
    <t>UNIDAD DE VIAJES DEL MINISTERIO ADMINISTRATIVO DE LA PRESIDENCIA</t>
  </si>
  <si>
    <t>ANTICIPO O/C 4690</t>
  </si>
  <si>
    <t>B1500001055</t>
  </si>
  <si>
    <t>B1500000249</t>
  </si>
  <si>
    <t>DR. LUIS ARTURO ACOSTA HERASME</t>
  </si>
  <si>
    <t>B1500001040</t>
  </si>
  <si>
    <t>O/C 4677</t>
  </si>
  <si>
    <t>ADQUISICION E INSTALACION DE ARTICULOS COMPLEMENTARIOS PARA EL CAID</t>
  </si>
  <si>
    <t>OC/ 4667-1</t>
  </si>
  <si>
    <t>OC/4662-1</t>
  </si>
  <si>
    <t>ADQUISICION DE MOBILIARIOS ADONTOPEDRIATICOS</t>
  </si>
  <si>
    <t>OC/4665-1</t>
  </si>
  <si>
    <t>B1500001023 Y 1024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</si>
  <si>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</si>
  <si>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</si>
  <si>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</si>
  <si>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</si>
  <si>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</si>
  <si>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</si>
  <si>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</si>
  <si>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</si>
  <si>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</si>
  <si>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</si>
  <si>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ATRASO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</si>
  <si>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</si>
  <si>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</si>
  <si>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</si>
  <si>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</si>
  <si>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</si>
  <si>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</si>
  <si>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</si>
  <si>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</si>
  <si>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</si>
  <si>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</si>
  <si>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</si>
  <si>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</si>
  <si>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</si>
  <si>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</si>
  <si>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</si>
  <si>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</si>
  <si>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</si>
  <si>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</si>
  <si>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</si>
  <si>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</si>
  <si>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</si>
  <si>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</si>
  <si>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B1500000544 Y 557</t>
  </si>
  <si>
    <t>B1500000485,486,,496,534 Y 535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</si>
  <si>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</si>
  <si>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</si>
  <si>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</si>
  <si>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</si>
  <si>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</si>
  <si>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</si>
  <si>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</si>
  <si>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</si>
  <si>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</si>
  <si>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</si>
  <si>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</si>
  <si>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</si>
  <si>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</si>
  <si>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</si>
  <si>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</si>
  <si>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</si>
  <si>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</si>
  <si>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</si>
  <si>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</si>
  <si>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</si>
  <si>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 xml:space="preserve">  </t>
  </si>
  <si>
    <t>F1000270677 Y 0512</t>
  </si>
  <si>
    <t>INSUMOS MEDICOS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</si>
  <si>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</si>
  <si>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</si>
  <si>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</si>
  <si>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</si>
  <si>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</si>
  <si>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</si>
  <si>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</si>
  <si>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</si>
  <si>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</si>
  <si>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</si>
  <si>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</si>
  <si>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</si>
  <si>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</si>
  <si>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</si>
  <si>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ii</t>
  </si>
  <si>
    <t>INODOROS</t>
  </si>
  <si>
    <t>B1500001112</t>
  </si>
  <si>
    <t>OPERADORA METROPOLITANA DE SERVICIOS DE AUTOBUSES OMSA, S.A.</t>
  </si>
  <si>
    <t>B1500000033</t>
  </si>
  <si>
    <t>DR. GERARDINO ZABALA ZABALA</t>
  </si>
  <si>
    <t>SUPLIDORA RENMA, SRL</t>
  </si>
  <si>
    <t>B1500002161</t>
  </si>
  <si>
    <t>DR. FELIPE ARTURO ACOSTA HERASME</t>
  </si>
  <si>
    <t>B1500000446</t>
  </si>
  <si>
    <t>DISTRIBUIDORES INTERNACIONALES DE PETROLEO</t>
  </si>
  <si>
    <t>E450000001641 AL 43, 1472,73,78, 1538,1648,49,1597 Y 1576</t>
  </si>
  <si>
    <t>B1500054467,54497 AL 99,65,66,525,24,31,32 Y 33</t>
  </si>
  <si>
    <t>JUAN CARLOS DE LEON GUILLEN</t>
  </si>
  <si>
    <t>B1500000032</t>
  </si>
  <si>
    <t>LIC. FULVER ESLADIMIR FELIZ FELIZ</t>
  </si>
  <si>
    <t>B1500000097</t>
  </si>
  <si>
    <t>E450000001734</t>
  </si>
  <si>
    <t>E450000001691,92,1759,60,1801,53,54 Y 55</t>
  </si>
  <si>
    <t>B1500000031</t>
  </si>
  <si>
    <t>MANTENIMENTO VEHICULOS PESADOS</t>
  </si>
  <si>
    <t>B1500001416 AL 19, 42,59 AL 6267 AL 70, Y 78</t>
  </si>
  <si>
    <t>BONANZA DOMINICANA</t>
  </si>
  <si>
    <t>MANTENIMIENTO PREVENTIVO</t>
  </si>
  <si>
    <t>B1500003920, E450000000032 Y 80</t>
  </si>
  <si>
    <t>CONSTRUCTORA FEGA, SRL</t>
  </si>
  <si>
    <t>VENTANAS DE ALUMINI0</t>
  </si>
  <si>
    <t>SUPLIGENSA, SRL</t>
  </si>
  <si>
    <t>PICOS</t>
  </si>
  <si>
    <t>B1500001187</t>
  </si>
  <si>
    <t>IMPRESIÓN Y RENTA DE IMPRESOS</t>
  </si>
  <si>
    <t>B1500008214</t>
  </si>
  <si>
    <t>B1500000189 AL 192</t>
  </si>
  <si>
    <t>ESCUELA EUROPEA DE GERENCIA RD</t>
  </si>
  <si>
    <t>B1500000376</t>
  </si>
  <si>
    <t>B1500000341</t>
  </si>
  <si>
    <t>B1500000181 Y 182</t>
  </si>
  <si>
    <t>b1500000453 y 454</t>
  </si>
  <si>
    <t>B1500000151 Y 153</t>
  </si>
  <si>
    <t>B1500054452,54 Y 57</t>
  </si>
  <si>
    <t>B1500000427,440,444 AL 448</t>
  </si>
  <si>
    <t>IMPORTADORA DE PRODUCTOS PARA OFICINAS</t>
  </si>
  <si>
    <t>MOBILIARIO DE OFICINA</t>
  </si>
  <si>
    <t>B1500001020</t>
  </si>
  <si>
    <t>B1500000262</t>
  </si>
  <si>
    <t>BURDIEZ Y COMPAÑÍA, SRL</t>
  </si>
  <si>
    <t>B1500000234</t>
  </si>
  <si>
    <t>E450000000074 Y 75</t>
  </si>
  <si>
    <t>B1500001412</t>
  </si>
  <si>
    <t>B1500000175 Y 179</t>
  </si>
  <si>
    <t>AMCO INSTRUMENTS, SRL</t>
  </si>
  <si>
    <t>EQUIPOS PARA EL LABORATORIO DE ASFALTO</t>
  </si>
  <si>
    <t>B150000292</t>
  </si>
  <si>
    <t>SERVICIO CATERING</t>
  </si>
  <si>
    <t>B1500003701</t>
  </si>
  <si>
    <t>B1500001356 Y 1357</t>
  </si>
  <si>
    <t>B1500001497,1343,1344,1496,1505,1503,1508 Y 1510</t>
  </si>
  <si>
    <t>1991-1</t>
  </si>
  <si>
    <t>1995-1</t>
  </si>
  <si>
    <t>2001-1</t>
  </si>
  <si>
    <t>2003-1</t>
  </si>
  <si>
    <t>1107-1</t>
  </si>
  <si>
    <t>NOTICIAS AL MOMENTO SRL</t>
  </si>
  <si>
    <t>B1500000607 AL 609</t>
  </si>
  <si>
    <t>FRANKLIN MIRABAL, SRL</t>
  </si>
  <si>
    <t>B1500000336</t>
  </si>
  <si>
    <t>E4500000048</t>
  </si>
  <si>
    <t>E4500000164</t>
  </si>
  <si>
    <t>Relación Pagos a Proveedores al 28 Febrero 2025</t>
  </si>
  <si>
    <t>DR. FERNANDO COLON MERAN</t>
  </si>
  <si>
    <t>B1500000064</t>
  </si>
  <si>
    <t>INVERSIONES YANG.,  SRL</t>
  </si>
  <si>
    <t>FARDOS DE CAFÉ</t>
  </si>
  <si>
    <t>B1500001289</t>
  </si>
  <si>
    <t>EDITORA HOY, SAS</t>
  </si>
  <si>
    <t>B150008265</t>
  </si>
  <si>
    <t>B1500000551</t>
  </si>
  <si>
    <t>DR. ANIBAL SANCHEZ SANTOS</t>
  </si>
  <si>
    <t>B1500000127</t>
  </si>
  <si>
    <t>E450000002086</t>
  </si>
  <si>
    <t>E450000002021,2022 Y 2038</t>
  </si>
  <si>
    <t>B1500000063</t>
  </si>
  <si>
    <t>B1500000082</t>
  </si>
  <si>
    <t>2246-1</t>
  </si>
  <si>
    <t>2338-1</t>
  </si>
  <si>
    <t>2349-11</t>
  </si>
  <si>
    <t>2274-1</t>
  </si>
  <si>
    <t>2298-1</t>
  </si>
  <si>
    <t>1401-1</t>
  </si>
  <si>
    <t>1682-1</t>
  </si>
  <si>
    <t>1707-1</t>
  </si>
  <si>
    <t>1738-1</t>
  </si>
  <si>
    <t>1745-1</t>
  </si>
  <si>
    <t>1799-1</t>
  </si>
  <si>
    <t>1801-1</t>
  </si>
  <si>
    <t>2151-1</t>
  </si>
  <si>
    <t>2182-1</t>
  </si>
  <si>
    <t>2194-1</t>
  </si>
  <si>
    <t>2195-1</t>
  </si>
  <si>
    <t>2215-1</t>
  </si>
  <si>
    <t>2329-1</t>
  </si>
  <si>
    <t>2240-1</t>
  </si>
  <si>
    <t>2327-1</t>
  </si>
  <si>
    <t>RENTA DE AUTOBUSES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</si>
</sst>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Times"/>
      <family val="1"/>
    </font>
    <font>
      <b/>
      <sz val="16"/>
      <color theme="1"/>
      <name val="Roboto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0" fillId="0" borderId="0" xfId="1" applyFont="1"/>
    <xf numFmtId="43" fontId="6" fillId="0" borderId="1" xfId="1" applyFont="1" applyBorder="1"/>
    <xf numFmtId="0" fontId="7" fillId="0" borderId="0" xfId="0" applyFont="1" applyAlignment="1">
      <alignment horizontal="center" wrapText="1"/>
    </xf>
    <xf numFmtId="43" fontId="6" fillId="0" borderId="1" xfId="2" applyFont="1" applyBorder="1"/>
    <xf numFmtId="43" fontId="8" fillId="0" borderId="0" xfId="0" applyNumberFormat="1" applyFont="1"/>
    <xf numFmtId="14" fontId="0" fillId="0" borderId="0" xfId="0" applyNumberFormat="1"/>
    <xf numFmtId="43" fontId="3" fillId="0" borderId="0" xfId="1" applyFont="1" applyFill="1" applyAlignment="1">
      <alignment horizontal="center"/>
    </xf>
    <xf numFmtId="43" fontId="0" fillId="0" borderId="0" xfId="1" applyFont="1" applyFill="1" applyAlignment="1">
      <alignment horizontal="left"/>
    </xf>
    <xf numFmtId="14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14" fontId="0" fillId="2" borderId="0" xfId="0" applyNumberFormat="1" applyFill="1"/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14" fontId="0" fillId="3" borderId="0" xfId="0" applyNumberFormat="1" applyFill="1"/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0" fillId="3" borderId="0" xfId="1" applyFont="1" applyFill="1" applyAlignment="1">
      <alignment horizontal="left"/>
    </xf>
    <xf numFmtId="14" fontId="2" fillId="3" borderId="0" xfId="0" applyNumberFormat="1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wrapText="1"/>
    </xf>
    <xf numFmtId="14" fontId="0" fillId="4" borderId="0" xfId="0" applyNumberFormat="1" applyFill="1"/>
    <xf numFmtId="0" fontId="2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43" fontId="0" fillId="4" borderId="0" xfId="1" applyFont="1" applyFill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 wrapText="1"/>
    </xf>
    <xf numFmtId="9" fontId="3" fillId="4" borderId="0" xfId="0" applyNumberFormat="1" applyFont="1" applyFill="1" applyAlignment="1">
      <alignment horizontal="left" wrapText="1"/>
    </xf>
    <xf numFmtId="0" fontId="3" fillId="4" borderId="0" xfId="0" applyFont="1" applyFill="1" applyAlignment="1">
      <alignment wrapText="1"/>
    </xf>
    <xf numFmtId="43" fontId="9" fillId="0" borderId="0" xfId="0" applyNumberFormat="1" applyFont="1"/>
    <xf numFmtId="0" fontId="3" fillId="3" borderId="0" xfId="0" applyFont="1" applyFill="1" applyAlignment="1">
      <alignment horizontal="left" wrapText="1"/>
    </xf>
    <xf numFmtId="4" fontId="0" fillId="0" borderId="0" xfId="0" applyNumberFormat="1" applyAlignment="1">
      <alignment horizontal="center" wrapText="1"/>
    </xf>
    <xf numFmtId="14" fontId="10" fillId="0" borderId="0" xfId="0" applyNumberFormat="1" applyFont="1"/>
    <xf numFmtId="43" fontId="3" fillId="0" borderId="0" xfId="1" applyFont="1" applyAlignment="1">
      <alignment horizontal="center"/>
    </xf>
    <xf numFmtId="14" fontId="0" fillId="0" borderId="0" xfId="0" applyNumberFormat="1" applyAlignment="1">
      <alignment horizontal="center" wrapText="1"/>
    </xf>
    <xf numFmtId="14" fontId="10" fillId="3" borderId="0" xfId="0" applyNumberFormat="1" applyFont="1" applyFill="1"/>
    <xf numFmtId="0" fontId="5" fillId="3" borderId="0" xfId="0" applyFont="1" applyFill="1" applyAlignment="1">
      <alignment horizontal="left" wrapText="1"/>
    </xf>
    <xf numFmtId="0" fontId="11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4" fontId="11" fillId="0" borderId="0" xfId="0" applyNumberFormat="1" applyFont="1" applyAlignment="1">
      <alignment horizontal="center" wrapText="1"/>
    </xf>
    <xf numFmtId="43" fontId="10" fillId="0" borderId="0" xfId="1" applyFont="1" applyFill="1" applyAlignment="1">
      <alignment horizontal="left"/>
    </xf>
    <xf numFmtId="0" fontId="11" fillId="3" borderId="0" xfId="0" applyFont="1" applyFill="1" applyAlignment="1">
      <alignment horizontal="center"/>
    </xf>
    <xf numFmtId="43" fontId="5" fillId="3" borderId="0" xfId="1" applyFont="1" applyFill="1" applyAlignment="1">
      <alignment horizontal="center"/>
    </xf>
    <xf numFmtId="14" fontId="11" fillId="3" borderId="0" xfId="0" applyNumberFormat="1" applyFont="1" applyFill="1" applyAlignment="1">
      <alignment horizontal="center" wrapText="1"/>
    </xf>
    <xf numFmtId="43" fontId="10" fillId="3" borderId="0" xfId="1" applyFont="1" applyFill="1" applyAlignment="1">
      <alignment horizontal="left"/>
    </xf>
    <xf numFmtId="14" fontId="0" fillId="3" borderId="0" xfId="0" applyNumberFormat="1" applyFill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1" applyFont="1"/>
    <xf numFmtId="0" fontId="8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9" fontId="8" fillId="0" borderId="0" xfId="0" applyNumberFormat="1" applyFont="1" applyAlignment="1">
      <alignment horizontal="center" wrapText="1"/>
    </xf>
    <xf numFmtId="0" fontId="12" fillId="0" borderId="0" xfId="0" applyFont="1"/>
    <xf numFmtId="49" fontId="15" fillId="4" borderId="15" xfId="0" applyNumberFormat="1" applyFont="1" applyFill="1" applyBorder="1" applyAlignment="1">
      <alignment horizontal="center" wrapText="1"/>
    </xf>
    <xf numFmtId="49" fontId="15" fillId="0" borderId="6" xfId="0" applyNumberFormat="1" applyFont="1" applyBorder="1" applyAlignment="1">
      <alignment horizontal="left" wrapText="1"/>
    </xf>
    <xf numFmtId="0" fontId="6" fillId="7" borderId="0" xfId="0" applyFont="1" applyFill="1" applyAlignment="1">
      <alignment horizontal="center"/>
    </xf>
    <xf numFmtId="0" fontId="15" fillId="2" borderId="18" xfId="0" applyFont="1" applyFill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8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6" fillId="0" borderId="17" xfId="0" applyFont="1" applyBorder="1" applyAlignment="1">
      <alignment horizontal="center"/>
    </xf>
    <xf numFmtId="43" fontId="6" fillId="7" borderId="0" xfId="0" applyNumberFormat="1" applyFont="1" applyFill="1" applyAlignment="1">
      <alignment horizontal="center"/>
    </xf>
    <xf numFmtId="43" fontId="2" fillId="0" borderId="0" xfId="1" applyFont="1" applyAlignment="1">
      <alignment horizontal="center"/>
    </xf>
    <xf numFmtId="43" fontId="3" fillId="3" borderId="0" xfId="1" applyFont="1" applyFill="1"/>
    <xf numFmtId="43" fontId="5" fillId="0" borderId="0" xfId="1" applyFont="1"/>
    <xf numFmtId="43" fontId="5" fillId="3" borderId="0" xfId="1" applyFont="1" applyFill="1"/>
    <xf numFmtId="43" fontId="3" fillId="0" borderId="0" xfId="1" applyFont="1" applyFill="1"/>
    <xf numFmtId="0" fontId="3" fillId="5" borderId="0" xfId="0" applyFont="1" applyFill="1" applyAlignment="1">
      <alignment wrapText="1"/>
    </xf>
    <xf numFmtId="9" fontId="3" fillId="5" borderId="0" xfId="0" applyNumberFormat="1" applyFont="1" applyFill="1" applyAlignment="1">
      <alignment horizontal="left" wrapText="1"/>
    </xf>
    <xf numFmtId="0" fontId="0" fillId="5" borderId="0" xfId="0" applyFill="1" applyAlignment="1">
      <alignment horizontal="center" wrapText="1"/>
    </xf>
    <xf numFmtId="14" fontId="0" fillId="5" borderId="0" xfId="0" applyNumberFormat="1" applyFill="1" applyAlignment="1">
      <alignment horizontal="center"/>
    </xf>
    <xf numFmtId="43" fontId="0" fillId="5" borderId="0" xfId="1" applyFont="1" applyFill="1" applyAlignment="1">
      <alignment horizontal="left"/>
    </xf>
    <xf numFmtId="14" fontId="2" fillId="5" borderId="0" xfId="0" applyNumberFormat="1" applyFont="1" applyFill="1" applyAlignment="1">
      <alignment horizontal="center" wrapText="1"/>
    </xf>
    <xf numFmtId="43" fontId="3" fillId="5" borderId="0" xfId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0" fillId="5" borderId="0" xfId="0" applyNumberFormat="1" applyFill="1"/>
    <xf numFmtId="43" fontId="17" fillId="0" borderId="0" xfId="1" applyFont="1"/>
    <xf numFmtId="43" fontId="0" fillId="5" borderId="0" xfId="1" applyFont="1" applyFill="1"/>
    <xf numFmtId="43" fontId="17" fillId="5" borderId="0" xfId="1" applyFont="1" applyFill="1"/>
    <xf numFmtId="43" fontId="14" fillId="6" borderId="8" xfId="1" applyFont="1" applyFill="1" applyBorder="1" applyAlignment="1">
      <alignment horizontal="center" vertical="center" wrapText="1"/>
    </xf>
    <xf numFmtId="43" fontId="14" fillId="6" borderId="3" xfId="1" applyFont="1" applyFill="1" applyBorder="1" applyAlignment="1">
      <alignment horizontal="center" vertical="center" wrapText="1"/>
    </xf>
    <xf numFmtId="43" fontId="13" fillId="6" borderId="7" xfId="2" applyFont="1" applyFill="1" applyBorder="1" applyAlignment="1">
      <alignment horizontal="center" vertical="center" wrapText="1"/>
    </xf>
    <xf numFmtId="43" fontId="13" fillId="6" borderId="2" xfId="2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43" fontId="14" fillId="6" borderId="9" xfId="2" applyFont="1" applyFill="1" applyBorder="1" applyAlignment="1">
      <alignment horizontal="center" vertical="center" wrapText="1"/>
    </xf>
    <xf numFmtId="43" fontId="14" fillId="6" borderId="4" xfId="2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5" borderId="20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 wrapText="1"/>
    </xf>
    <xf numFmtId="0" fontId="15" fillId="7" borderId="0" xfId="0" applyFont="1" applyFill="1" applyAlignment="1">
      <alignment horizontal="center" wrapText="1"/>
    </xf>
    <xf numFmtId="0" fontId="15" fillId="7" borderId="16" xfId="0" applyFont="1" applyFill="1" applyBorder="1" applyAlignment="1">
      <alignment horizontal="center" wrapText="1"/>
    </xf>
    <xf numFmtId="0" fontId="15" fillId="7" borderId="17" xfId="0" applyFont="1" applyFill="1" applyBorder="1" applyAlignment="1">
      <alignment horizontal="left" wrapText="1"/>
    </xf>
    <xf numFmtId="0" fontId="15" fillId="7" borderId="0" xfId="0" applyFont="1" applyFill="1" applyAlignment="1">
      <alignment horizontal="left" wrapText="1"/>
    </xf>
    <xf numFmtId="0" fontId="15" fillId="7" borderId="16" xfId="0" applyFont="1" applyFill="1" applyBorder="1" applyAlignment="1">
      <alignment horizontal="left" wrapText="1"/>
    </xf>
    <xf numFmtId="0" fontId="6" fillId="7" borderId="14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</cellXfs>
  <cellStyles count="3">
    <cellStyle name="Millares" xfId="1" builtinId="3"/>
    <cellStyle name="Millares 2" xfId="2" xr:uid="{EBF7D571-DF27-4333-81BB-6564B447AB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B53C1D9-75EE-4D3B-8E20-11AD3445FF4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7E5E4098-4937-4F2A-90EC-2FEF7692E6F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B11568F9-A68C-4A88-BCDE-5EDC2CE4939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96DBCC09-72E3-4C2F-A608-B2CA1096B5B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01E9B6C6-D480-4A7B-9D4C-1B1F7C144DA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29593DBD-9036-44B5-A717-7ECE517CE7C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872F69F-7321-4624-BA60-0A9207EB7D6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98ADEBE-8749-40E7-91AF-204C1BC8CE7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AEC4C94C-3E9D-44C1-B7D3-3A3F9E05FFD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4D666F28-6030-4570-A5C9-0405D648902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99D93C71-45CF-437F-BCB7-3FCBDF6D037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0909BBEA-2A9E-4458-B95B-85F182CCCB4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18D77011-8A2A-43D9-8880-FEC3B5654EF1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E4C19B70-574E-4BD3-978C-160D6B4DD79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BCDDAE13-A96B-4722-8444-0E21514F345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7CB7763E-DE0A-4C80-9846-F6FDBAEAAF7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479A9CCF-C5EA-417C-BCFF-8A36A39DF70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3E72AC22-6072-4569-9F77-932F94747B31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B01AFA07-B8B8-4C20-966B-BEB45ED4754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F98026BB-15B6-4C3F-80EA-6B9868CFE8C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036E9F7B-D873-49DC-8566-5F5F06D1C70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FB404D93-C3D1-4DEC-BAA4-6D5EF7B16B9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229BB899-0994-457F-92B5-25BFF2C0A65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96A977B-8465-4A0F-AEAA-ABDFC642E13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AE2A4BD7-1CC6-4EEC-8F96-D795128C7D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FA660C35-4B41-41FA-9FF3-298D515F02B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D5A7C054-191F-432F-85B1-D43A92323E7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0B252FE5-FC83-4588-8B15-7211C4E0DE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393A06B1-90EF-443D-B56F-6FB77947CC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600DE832-34D9-4475-B263-930748E9932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B5EB77AA-FFC7-4065-8EC0-2A455966F0E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76FE1324-323E-47FB-B206-F6BFA6541F5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F8D6480C-A361-41FA-A65C-363FB2773A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87A894A2-80B7-4B95-881E-1B2F65605CD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617B13D5-B707-4B88-B86C-5EABA20B792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0F964837-EB1E-45F5-83F2-1185D9871FE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56525F4A-7C0F-485F-86FB-212663D95AC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C91A814A-2F2C-4490-AFFD-9C5C14D96F4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68DDC73C-8D9E-4999-9042-0D2FC9BAB7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1242E2A7-D195-44C0-A719-7F2B02CCC64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AC27FB84-86FF-4E22-B3BC-50CD059F70A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1B318787-CE56-47AF-ACED-25F1F23847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5A9C81CE-6608-4666-AAEC-9CF5643B96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C114C870-E9ED-44A5-8D63-64414B06DF2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7684171C-47CA-4F79-9577-7F2BE94CE4C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7134FC94-C485-4172-9D77-7E59C8AD70A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BFDA59AC-640D-4629-9F5E-57B31D6E23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993575E5-67C9-43A8-9645-F9B323DB67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28CA4018-A69D-409A-B967-972E92C0C7C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BA4175AC-303B-4ED4-A54E-8642379E547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0F9E48C5-4BF2-4AEE-851F-D59E6DBA07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739E6E94-30BE-4E10-BE9F-E46629BE5F7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DA99EC3F-B471-46C2-B937-FE041266105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6BC7E5CB-2674-4310-A785-01E930076D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ACC45C87-AA24-4510-9B1F-EC7B26C2E06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27FFB777-CDC4-418B-8238-B6B7E65FE5F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E6764DC7-CBC7-451A-BABE-C666BB78A8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A61ACFB0-D4CE-4EA1-8CFD-B4D0A10BE37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5EC959ED-022E-4E84-8E5D-582DCA2EC3C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9430CC46-9F36-4622-9B8C-E4EE553F78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1F502F35-5772-4703-90A7-059AAA35A3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B202B560-5D5E-4BD2-B7DD-93FEC6372DC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BA4D961A-07C2-4815-A5B4-B335E45FA63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CA0ED143-D22B-435A-BB03-32BD7DE8E4E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EE94BD84-DB86-4862-B06F-2D09C04DAAF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CE5B35AC-4DC0-46DA-ADCC-84877C1A95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C2FC8832-E220-4E64-8C43-D5B4448D674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83F3D71B-3431-4802-ACCC-DF636E6B745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8542A530-F56A-489D-AC8D-F96106BE009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26E1D6D1-D71B-404B-B2C5-1E748F4128A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09448776-99CD-4860-A0FC-62EF7C78750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357F1197-4458-49A6-892F-54B41A5E0EF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F52FD106-9C8A-47A5-945E-BF4DC442C461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6DC4D06B-8C96-4FB3-B583-5F3DD1506AB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D7F892E2-5AB9-4EA6-B423-CEA482B6499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DDD826E8-5BF2-474A-9DF4-4DB72CE9BCA6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D01F77D5-A830-4A9B-8D5A-CA4DB011217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6A682556-5285-4E68-887D-0663C7FDB54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C45F66AD-7015-4DDC-8FDD-42162F0F334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72432716-C54B-4BC7-8407-6421580CC65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21D25B59-6AF4-4432-B45A-7A89B390982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E8D428FC-B255-451C-914D-2D1B9BE4EAE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F89E40F2-A78A-4482-A5F7-A6D96997F40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85752438-31D8-448E-AB93-664E880BD45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66B5A480-FC2C-433B-8DC9-19B95834F82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C271F393-9B9D-4A2B-B9FD-888D0F12931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DFF165F5-7B13-4774-A12C-E196EA32EBC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D20F9208-DD7B-4EB9-8DF8-FE46ADC5F89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4BDD67EB-8C08-431A-95E7-C0ED1FAA666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C6440A51-F166-4928-8C11-097837CCAA1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7B89B7A7-EA12-4152-9164-C16B37F055E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799F3D1F-CD95-4B68-A8E0-E82DB5FF98E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0BB1197E-8582-4AA8-A1CC-B7FDD82A03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D97E1F72-5041-40BF-9F40-F8738530364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D4BF56B9-1633-497A-A209-61F4EEFB8F1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FE494C89-9A5C-4DE6-BD41-FABDFBAEC4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1C52F340-3ABC-445E-B39C-E8BA9D6669E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93E7A1F6-9B7D-40A0-907E-80F960947E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BB9E2907-AE1B-464C-8DFD-09D7A4BA16F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D6E42B78-DDD4-400A-8112-8B446DEF3DF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6D711ECC-7F19-4F0D-9068-7A44CD7DF08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355D7831-9EC2-4EF6-BDAC-D3565985E9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BB68308B-40BC-4CFC-B6DC-10894B2B80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34131BFC-396A-488E-80C7-38048CFB07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18E46FCD-3B75-4818-93A5-217A65481B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1FFBD2AE-B185-4D61-88F0-87A19C0390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F9B530CE-0464-44F2-A597-30F6C92466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906E7DB4-2FE1-4200-A8C4-00E9696B86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BDBE2B36-E42D-4D2A-ABB9-B5D37D724B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C13E1AB2-5848-4C9F-BCC2-D73B2317967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EBBB38A2-AF0B-487E-B406-F740BB5DA7C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84CED35B-3BF3-43BA-B80B-5159124A181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6673E6D9-E8E2-4CB4-92BD-B1E847B4B7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AA5FDE66-BF60-4C16-938B-A5F5FBAEB2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4D91E200-0344-4A86-88D5-B2E925A3FD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32AFBE2F-3A09-4E70-AE69-7615830C1B5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CF515D3A-C0A1-45BB-A2FB-381790B9CB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72487E7F-2E11-4EE8-BCEF-047F73A9213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779B09BD-4099-4009-A00D-3B001F8D3B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74C39504-F46E-490B-8169-5D627401E4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3B9F58C5-4746-4753-9ACF-DE009C2662A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A4718E92-734F-4526-8DD2-8A8EF822C16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5BDEB559-BD6B-4E54-B0FB-BA91BE8DB4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FE87CEBB-426E-49D9-8B7C-0F4C659311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6F761755-FF94-4309-9C39-2C72077BE0A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F5BB2C10-2412-4D20-9AC7-69EF1AE8542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7C091490-198F-4766-9C3E-61EBEB200B9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1D9D1BD6-A5D0-4C4B-8B4A-F1EC04533BA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FE76DD2D-617C-48A8-A186-48BB5429465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EFB92C3F-A9BE-43F9-BEF3-CC9139B921F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E06BFB88-6F99-4BC7-9ADB-18E06B7A93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6362F22A-0DB8-4D24-B7C6-22B761C2B26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EE9C6A1E-B1CF-4742-808E-B99036054A4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77E9730E-675B-4244-9287-CDA3F593A56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24835380-BE86-4F18-9492-1932A420153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64A6390D-4401-401B-9D3B-81DC7580B0A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CA8B89E2-AF8F-40DB-820C-C13859491DA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617A44E6-6CA7-462C-9426-4235A9E165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9DA0287F-50AB-4F87-9864-F8773CE0F16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7F1745D2-46C1-41FC-8606-C0BAD470F9F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68167C27-678B-4CE5-9762-EA8DB042E29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064E3C88-8BDA-408C-8683-FBD5625935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FCBEE112-725E-4A32-B4A6-39363A7623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1041BBF9-3E2E-4C8C-971A-B78FA4B0EC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5918A7DB-1F70-43E5-A182-9B073A734C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024FFC89-136F-42BD-9F96-C7D444045A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9750B040-C3F0-4BF7-A855-F14E4AC055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C1A9B214-4D9B-4D9C-98CC-D0FA2E375A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1F9303C0-7A5C-467C-8FAD-33D370A8078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710153AF-D3AB-40B0-A571-B31B15160DA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50D35783-74F5-4C20-9906-82E4206B65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380586B1-83D1-4EF4-9000-B3595AF159D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0269E184-46FF-49BE-A479-1D9E1DA1655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135AEAF2-40E8-47C4-8AF5-2FA00C6DA5D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3BF6B11B-97DC-45CB-93A4-E80BFB0A5A4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1C5E19AA-A674-449A-8BD4-F2AB1AA9F9A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971C4193-046C-419F-9378-FF88FA35229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3E3B07C9-9400-4E2F-9621-B1F64D3CE56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53BACAAA-9BF0-4895-AAF3-ADD19721078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A86A8523-8673-4787-BE9A-E1EB8D5CE58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14BE76D8-3D82-42B7-8BFA-C946D25D4D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51D9C52C-BE7F-4D52-AB0E-955A36F78E6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6A8195B1-6915-42C1-B0F3-54B0A5B1A93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DDD9F623-3F5B-408A-9274-7833571633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1C225405-6DE0-431B-9BA8-DFE110121ED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0181742E-7036-437F-BAFF-CB863DE15BF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67B98A33-1F24-45F9-A69D-E9B8F8C858F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647C5BF8-F272-4DEA-8E37-0A9CD644F0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5ACD5D24-AFA8-467B-B787-ADFE96DFE75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1E61AC23-144F-43D5-AA30-91B4D2D9DBE1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43108A1A-00E5-4635-8CE2-F7F21F21F8D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D78DCA5B-22D1-4F59-92DA-3D573701A84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9BC561D8-6427-4FE2-812B-DCD74A57FB6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A2B49154-FBA1-4D51-B232-794BC1CCD40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69F2F5C0-B3B4-4BB6-B922-B649EF3C23F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9CE47524-04B4-467B-AEC3-023016172AF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02DEDEEC-E696-4C0D-A3F2-C8C04AC8ED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87DD933D-86FC-4660-9F8C-CAEF8AD2247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6DB3991C-FA30-4F4E-9E44-A776B4E7189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B7B5A48F-A005-45EB-BE24-50D4173B866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06D69C6A-7A0F-45A9-A353-8DB794FAE30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17F5C67B-175C-4D70-9907-AD74C305A2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8DDCD37D-88EC-40A1-8EBA-78E7A081A4D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ADB7E371-B515-4C23-9305-5AB465962D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7CEB81A1-E55A-4118-BA77-77C6708A270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34BBE7CC-8BC6-4B3B-A7E5-8899C7ECFFB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5520D32F-7EB6-471D-AF5C-8FCCEA7693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97AD2E59-9FA8-4B07-B1B3-45A498F432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65FCE5E3-13DB-40A4-A98B-B9DE2CEA57E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0388997B-55DA-40CA-B49D-990795458C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AFCB27EB-0581-42B8-9D80-22E0A73CC50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0431C3EA-6F49-49FD-864F-962203186A5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7B13858A-8395-46F9-A5FB-945184544A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B62D8097-3BDE-41F3-A619-BB6434DAFE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FC9EA92F-ABA9-4349-82AE-42B0D2AF20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1A2E16C7-BCB4-4E21-BC5D-B6609BA62D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3DD84C75-136D-48EE-88A2-F68F3CCCCF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AD871CC9-5D4B-4113-944B-1BCB439324B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3768DD48-BC3B-4775-81F9-3B05ECF9020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FDF0FE85-8669-4913-9C84-1E680D71529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79CB40A8-641A-47CB-8380-3FA1D5166DB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C5B3157D-B239-4294-AD56-850AB6B5EBE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36A5B8FA-CD78-4CEE-8872-ABCA27B0533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5E2311C5-1643-4607-BD64-6B8A63079B3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A7BA33D1-7B66-4CAF-A7F1-B40928E154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FD53C168-0CF8-45C2-B7D5-55E21B01DF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247A101A-E8CF-4288-9B00-76328E8B41A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8DAE1809-E321-46D4-8C7F-DB3FE08311A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89A0B17E-3CBC-4D58-9893-A1DAD6AD3C6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AAA8C86C-A2EC-45FA-B9AB-65C6DF307D3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103F4155-E71A-4EEC-854C-BD438D1773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5BE693C5-77CF-41E6-8F67-F1DF336163B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8F292907-5D5A-437B-978E-93592B1B0DD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D9729867-C522-467D-901B-090C8180A80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E90B6EDD-2214-4720-B217-7F2819FFAB0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848C2F8E-030A-48D2-A94B-A2E1BD61303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903A41A2-B649-4B64-821F-6415CF51E86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D9C2624E-3135-44BA-BDCF-EA3E5EE069B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5AE42FAF-3E44-467C-B043-37D420DCFD7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B2D03783-3E53-4190-88C8-F712178CD67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35E233BD-6FA8-426C-8FA7-17F56AE315F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721554FB-0EC4-4E69-92BB-D7B848FB4A9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B5EB5775-94D2-4FC2-8994-6AC35D36CF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A7207AA9-5F22-49E7-BF16-B460EFC2B1A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0BC273F4-0982-416F-B945-A328290A614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DEEF457C-6E12-4DBE-934F-1ACA87CC3F0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CA20C414-ECDA-4DDE-86BD-7B15FF6B10C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F293F00E-626B-4901-B676-FA6A398C10D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C142B4BE-0F39-423B-BE64-E236C640DA7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6EFA5F15-81CE-48A3-AA2A-E5F1851E9B9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8ADA14BF-4BDB-4C22-B123-FB28DDCE524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DC1D67FE-A4F5-409B-B6F0-21BFB109B4C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9E83571E-C38E-4F27-86B2-26A7811603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A751FE08-F370-4B5B-844C-3EBC37F0278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B42EB1DD-5ECD-43F0-98C4-9F184FC9F98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9CB0AE9C-C5B2-422F-8455-73AF116D0D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740687CA-085F-45ED-A502-BE018684B8B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FA6E3923-8F77-4D15-9C15-A383DBFDFDD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A421A21B-2002-4290-8448-6060103425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0C1ED9A8-7584-4D13-BB9F-5C3B53FA033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1B1FEA45-6D74-41DF-9A59-F456B1B8D42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4E62E8EF-107E-4325-ACBA-47116D94F5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6E199B02-2257-4221-B056-5EC56B129F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4FBAED68-BF23-41A5-99F4-FE8C92E51E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A3B977BF-0373-4599-92BE-E0C1D9E0C0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360BB5FA-19C6-4887-B6ED-32DAEB6D7B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936D3593-37E5-4EAE-A243-0E4B93952CB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DF68FAF4-5E92-4378-BD36-BBFA28C9392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3C94F6F1-DF87-4CB8-B73C-4345A2C953A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7F2B5C9B-94E8-45F7-A9AD-E8DB1B886F4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A4BAEF22-31CE-45AA-AB1B-72AEEC3E61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F58563BC-442E-4C97-A25E-3FC1BA8AF3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8DF89C27-380A-4E85-8A59-0D1EC02AEBF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E6BCB1BD-C7D5-44D9-B3DA-069414DA70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C8A55071-9052-4BFC-92F7-680BE3967E7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70118ED1-AD65-4FD2-BE5A-F07CBE369C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F6241BBE-6F59-4834-91EF-8A626FE7C0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29CBD8F4-A844-4EA8-B836-C8EAD5E284E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A0355475-5364-4DC0-ABB5-D507EE4070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A2BE8D7B-AAE4-48E7-BF2E-8AD62E1FC5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8499AC71-92CD-403E-A3BA-6D586BE7B3A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8BF789F9-0802-4945-9987-0011871C9FF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C9C56E7A-1AAA-40F9-95D3-A71F1D27DE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FBC8F4A3-3D2E-40ED-8B33-22D4D89F997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6192A0F2-4572-4DAA-A940-81D4881A78D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2AAF2B11-1D5A-46C2-B825-CFDDEB4B05B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BA6DEB99-CE9E-4816-B1D1-1C314268E96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9B4EE512-B241-4CAD-9DE0-08BDC23919B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F7D9E5E8-450F-4696-A270-A4B0F8437E5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A84F4DC9-C79A-40D1-A3E7-96E17830319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6D4E099D-5236-45F3-945F-BE25B6AFB5C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E9E85648-5B08-45D8-9B7A-7BDFCE1E206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188AF080-E0F3-4183-9953-74535651538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73FC941E-F1AD-43C8-BAEE-184741DDA3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567F085B-42CA-4B87-BE05-BBD96AFB8F4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62079432-3488-474A-9F21-E10C9B9DB5B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9BB1B22E-3E4D-4C7B-9483-47297EB16A6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8651A7C7-7775-4DD0-9698-A3A139D3A0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FE8F07A9-D185-495F-8DC3-AD913D7AD45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F9105B20-8810-4EA3-889E-DAE916EFE8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CAEE6F71-2F7F-4772-84E1-80A598837B2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8C867E18-ADE4-4FB6-90A6-DF5060F0592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F6504BE5-14BD-4BA9-9E52-4570077065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A27DB5CA-7F9F-4600-9DCD-430DBF1C602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5FBC51EB-172F-4ECA-8D55-1EAA345D186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1661638F-0503-4244-928E-9EC763B8E7B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728970CE-D98B-473A-BE1F-7EED6EFA799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59C7C1D1-6206-4BC0-9D14-F81FFD614F4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10F41419-2B28-44E9-A9F6-C622341AEDF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B79F212C-EEEA-4AE5-A406-CC704AB6EA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39FB9F9A-5BD5-4E30-B1CE-D07A58D185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B689E405-7AD8-45C1-9462-6520BED023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D1BF136A-FB74-406A-915B-F8502C7082E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84E46FB6-074D-4DF7-AF42-66121334A4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DC5CC2D9-BD06-4A50-BFE5-22C6765385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2FEDBE43-DC51-42F1-A3D3-184E3280505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A0F88EDF-846C-4ED9-8F6C-851E96C80A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B124DAB5-7421-47DA-90F9-7BAC5770213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DC9CDC61-D225-40C3-B8C5-4D958B89E3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90F7F3B7-0284-49F5-87CA-6AFB5DE7A2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EE6F3DB4-D1E1-4FB3-B52F-BFAADF3A3C7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A9F4AF63-FB11-4C2E-934D-526671BC6BD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641762F9-9808-468D-950F-F61FE72B1B8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CD3415E8-0ABB-4E4C-86BD-3470948B0E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45974155-C8C1-4688-8EBC-4D02D8AE77A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93747472-9BBE-4C9D-9CAD-15F09A90036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8FF9AFA9-4D36-465F-8E29-1FF61F8A16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75607696-8BB7-4087-9E5C-8762309E7C6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66655150-6569-43AE-A0A7-48F7CE974D5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1F03E8EB-1834-4468-84E4-A51C1C3A6A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7AC8EE6A-A74C-4CB4-88C9-82280D2C764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F7A93888-22D5-4AB5-A63D-2C659B6E44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21EF3804-098D-4A6A-9367-D2EBF0BD53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CCFBD676-0BBA-4642-96FF-A24A8DAFEAB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C90ED5B7-2605-4B8F-95B9-0F4118F0A7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A6C4233A-8A4E-4717-80F9-67CD522F1C8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6D921BB3-A857-4ECA-8563-043E477B926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F9CDB07B-6AAD-4E66-B220-9B9700F4E5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7A041A3E-43DA-4DD3-8F23-F498B81E7B6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C8BB6AAA-B071-4740-AB66-DAB4DBEE67D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70409082-6251-4A18-A7A6-C9515DD2DD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A4B06EE1-2697-4314-9CD0-CC3898E5A3E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406D7AFA-4A20-4979-AB87-89A30387C25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C8CCAEAF-20F8-4326-A538-4042363C218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11C1BBE8-995D-42B1-9C1A-0420B3167F6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9B5BD91D-5469-46A4-BB65-CF4129193B0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CA4EE57B-1C16-43E8-9811-DEB8D20225D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13221C6C-155B-49F0-8FAA-29FD3DA1C32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51B2A84A-6C0C-4044-8034-6D076787F66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A783CFD1-1879-4A8F-9896-7BC8E54ECEB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149FAC0E-219A-417F-9257-DD11B33EAED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BBA51BE0-3A14-40CB-8FDB-FE5C1C1A4D5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AFA9C6A9-B251-4838-BCD0-6A8010A8080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BDE07B47-5A63-432E-80B6-E077AFBEEAD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64FADFED-B7D8-4FA1-9122-660DC2695B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98D71968-908D-4E23-9398-402788FCE6A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6FC455E4-9AB9-4665-A2C6-2E2DBFD1DE9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A605B7BA-DB2C-40D9-BD9C-CA9BD901235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61645D01-0F28-4B51-8423-0EBE2B30BD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5DF74647-2D3E-4E5A-99D5-BD71EC8D024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A5D0453F-D021-4EF4-B435-9281A96DA02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D615366E-0216-43E4-B530-307F74773F2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3312161F-CFA9-47BD-93F0-E5FB217E7D2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6A1CA5F6-9EDC-4AE0-8626-EBDDAB564D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15AC1A69-B0CA-4479-B9FF-1E238FA6E8E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F066D954-650C-4F51-AFDB-8B0B1996A28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7D33C6BE-C1A7-4AF5-BFCC-20FBFC9A392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6043E930-5207-48A3-9DD2-825B169FA5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24DEDF6F-85F6-47B0-9F14-E405A3E30D7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46565752-3985-44CD-ADA9-E345F7BCF43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914DC2A3-AD0C-4C17-BB0A-27C9A2A166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47D08560-88E0-47E3-8A7B-3C17DEFBC3C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BCC9C1CB-3989-4D0D-856E-9494B2762E7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3C9642FC-F606-4B9E-9E31-2050A2410F0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F5DC81D1-4CB4-4681-AF98-35BB6478FFE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37548E3E-8D47-4199-AF64-C267751A40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0B6EAB54-44BF-4A7C-8C61-22DA3AAFE5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82218109-65FA-4280-81AF-B2BF9BD5B24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44BDD6CB-76F4-4E54-9810-B04400DF87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C707BB51-0FBC-41F9-9678-B661D2AFEC8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7E31B316-51CF-4061-84E4-6433DD0E60F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90342B2D-7A46-4608-9DD4-E8CB1E4A69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A6A9BC32-53AC-4A21-B849-7FF673B7EF3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DC0B1F5F-F0EE-4428-9153-AA3BE8C9BE1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E39117D8-03E5-48C1-AF97-7B3FF24299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9D5E5521-88C8-42E4-93D0-2F5DFC8E2F8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745040E8-3A8F-4223-BC2F-D67CA819B1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C5B38C61-B5B6-41EB-B026-8420F545185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E208B389-D154-4985-95A9-0E4B0EBAE3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25712CD4-59E0-4570-BEBB-E24046C373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A5C7DC34-4610-4170-9F47-0D85B1C30AC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98B14D00-42B8-418F-B004-42F13B70B7E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9F1D8495-6508-4C69-A741-775E3A392E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E53CC97E-B8D0-4C5C-967F-DA3201A6CA8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2F366143-A720-486E-A69D-443837A584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8BE2BBEE-CF6E-4F6F-ACB1-5071ACB029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53ECCC59-CE37-4C00-9EEA-203D4873B3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8C47F207-8C7D-470C-905B-A23289FD9A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98E40A3D-7C8D-47C1-8E7F-D83FE2F6FF8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DFEB029E-E662-4679-8211-50A2C2330E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1A6D54BF-9248-46D4-A6F8-ECC0999649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22D8E380-A31E-4A02-94BE-5B81D447716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F485D394-2C6F-496F-B273-2DE9D50B8B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3CD1A25F-D39F-47AE-9574-F82D26544E4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56C4630E-C513-4246-B0D1-89E77A5C95C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64F9EE31-16E9-4213-8C2F-0BB470A637D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51978026-0432-431D-9209-B8206F940C9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BA04B2A9-7671-46B0-9792-6B95A53DA3B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83BEB400-5ED6-4C7D-BF84-1C84EB8EC91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EF193628-630B-43C0-8B7A-E98B51F2CC9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D9CD83A7-BA40-4988-A6BD-A85ECC6EFD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D4CA0322-A612-4FEC-A185-E32AD0167F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95351EE3-D355-4EE6-9A46-E045C685BBA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D885B1A7-4AE5-46BE-858D-8E497F22497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A0844CD1-7135-4D40-94B4-17676785B03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13DAF0C8-F7B2-4D01-8C12-56BE7F0E1B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9079BD9D-9A89-4B07-A636-DCD7631B318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DBDCA8EC-9D2D-4513-ADAE-32C6CE8FB2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E64B483D-4555-4C8E-8786-6D52831FAEC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49BA1DA6-ECE6-4BD1-BB5D-29DE03FF7EB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3BEE9E4A-2F20-4C03-B1E4-DFDA99E5C92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D8882108-7738-4129-B318-DA5AC6ADE8A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17BFB3EF-779B-4288-A556-EBBBF6FC573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B7D6D764-B9E3-46C5-8C6B-1AE7BD1E3F5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08991E89-2AC0-4CDB-81C7-069F0D5F817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06479F04-E7E9-4BCE-9A71-23EFE05EE38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A189B617-D390-4F12-8CC2-6C0089E5A5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4A67AC03-F73F-4262-B13F-6FA0D778558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A932418D-4FC4-470D-9712-5FE9713505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DB7F942F-CC5F-4768-B2A6-93F8A0FB2C5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3E7F9223-A863-496B-ADF7-68E1BB1B3C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098183D9-4819-4B15-9417-DC8D20A4E9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E78ED0CA-F92E-4368-8EDA-B85E18448E8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9CDF3DAB-3CF1-43ED-88DA-D9531173F6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801233C4-D6BC-46BE-88B2-B0F1C8BCA6A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8C685D10-D9C9-4D34-86EF-6C4F03DD5FD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7EDEC1E9-F320-4AFC-81DB-7231D7BA793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1E1BBA2F-3570-4276-BD23-6600BBEE1F3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FAD7A7AA-A84E-4C70-877C-24FB165F31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5689D726-D39F-46D7-A2C1-94CF4F6E3C0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61F9DC63-D6E7-4295-9A03-EACF989964C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1A6611FA-4538-4C03-9B4B-F1C28460177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876AD541-30F3-4FAA-9AB8-34D287E1F09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DB9E02DF-ED77-4154-8088-C45591A715C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7679584C-FF8C-42CB-B32D-6F1165E222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1F5AE4FE-9021-407D-8D1C-DB911AF70C8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01221E9D-FAB9-4361-ADB0-FF595A0D40B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298AD2E8-FECF-4867-B1CA-63BD4CDBFFF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7B4FEE01-DE04-44F7-A6AC-A26B0C9B1A7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A6BBB53F-760A-40AF-A1C8-CC5D566D07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B123FB1F-4FE8-4FDF-9BEB-DA1F09F047B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8FE46B5B-614B-489E-BAA1-5DE8F515B6C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00896F2F-3829-4897-8600-4687C3F2EF5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92435F93-EE34-4037-9CBE-F3727F60FD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43A5E835-DB58-42F5-A5F0-87DE476AAC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E82CFF14-7CC5-4F33-9367-4F56B5FA22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B9593B5D-958C-420E-9175-5F80F6E2D9D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519F282F-23A4-4EDA-81D1-1E0C17ABA72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5C9BBCC9-7845-45BC-9A7F-E0877A985AC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F7F35710-6BF4-43D6-8772-E38BB73C180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C0DF9908-F8E0-4EE7-A93B-C9DC896FF16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D3A8ACEF-3B69-4D98-8DBB-71C8965FC8B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D0DA9D83-4DC3-4328-ADC6-1F81CD356AD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F3048530-8BBB-4D08-A976-77B25B3F4D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30B4D431-FF61-4688-B466-517FE156C48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B9D1BBAF-047E-4749-9421-69CC9C9904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2837C3EB-CEDB-4962-B2D7-364FA02AEE2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5E453045-B69C-42B5-9681-3E4B96DA71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2EE7E76E-B59C-4B51-9B7F-B896B24947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F77E1D9C-9BFA-422F-ACF2-F275DCE561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74360813-23F3-41A6-8ABE-EBD47AA7306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55940329-7044-4AB1-8259-C15B997300B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081C0BB3-4E2F-4B5A-83B1-C8D3EC0FB67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01BF19D2-848B-46F0-8990-9BFCCDB705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8CC9407E-4444-4CE0-B7C8-CF41FB5001A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BE0A1AC0-A342-4CF4-8B36-742705FDA3F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0DDE8CE5-3ECE-460C-8712-0496F43F4A5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B6878102-4B04-4113-9003-98084060800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7879F1F2-C7B8-418F-B50D-FC3B666194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DA70A1D4-DAAE-428A-8CA5-59C680E467E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3B78D09F-3232-468C-9612-1171BDFD116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E06ED12E-E329-439D-AFAB-A28B131593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FDB05CDF-6A69-4A1B-8989-61D22F5BD79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5D11BD16-E3CA-4B89-A9CE-13B5A20A312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8D6A8C22-1BF6-46F9-969B-B8451D83BC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4171238B-ECAA-49E5-BE27-ACF719C76F3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ACCFB486-9C1D-4505-9F9C-2333EEF4B73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9592D5BE-7B1F-468A-8837-4D1D301621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7181AB2D-FF16-4995-9063-42CBAC189DE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159BC939-5FB1-47A8-BBCA-569A1E7144A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63DBCE48-699E-4A26-BC40-F0A700834D2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2EB42B84-F287-4B88-A9B0-67C85FB470D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BD14F515-7B37-42E7-AD9D-8F9A6317CCF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C3F800C4-0D36-4421-BE0F-FBC581E0C53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D6EA76FB-FE14-4AA1-948A-BA34A63054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7E0A8022-FD3F-40FE-A553-1CF4A49BF3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7CCF306D-286C-4A49-938A-D8572D659A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9916A300-5813-45E9-9C1F-A5E5BFB694F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6F380038-5AD8-42FB-B57F-3585F2C1E30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C1D93FD1-3683-4180-8E4D-C67DB86D53E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33117C24-1BC4-4B84-B95C-7FDDF9097BA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47A7173F-5ED7-4212-9D77-92CAB97B372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2219FDDD-CFFA-422E-9539-9E7A48F6BF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1C869966-9FBC-4491-A5FC-8E83621C297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488FEADC-AE7F-4379-9618-00FCF5A9202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D800BB43-E650-4422-967D-C58D075A87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AC745172-54B6-4A5B-BC77-791FF9ADF23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85621F04-6411-42FA-8EAB-819650AD45E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A208DDE6-7720-439B-969E-6868B0C6AF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5211F290-09CB-420E-82D1-ADFDDA07EB5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6EBA7224-F27C-4C14-B759-4A85ACD71B1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85573DD2-CB6C-41B9-879F-9F31984E9F1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FF9D6820-65CC-4349-9D56-9594D278157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BE12C2A2-4D1B-4C56-A246-D974575FEA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E26519F0-391D-4423-83E7-BBE66AB6220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7855CC07-0D3F-4EAD-89EE-ACDD817D25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AFA6EB23-8D8E-480A-808B-D4878305883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DF562C9D-6A56-4B7B-ACF9-02CF4CBFFB0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2C171014-143C-4CD8-B821-3DFE5220FFD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5FECA7FA-40F1-4F4C-88C5-CD17FE586F3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EC2411D4-AF60-430D-B2FA-FCEEBC92245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39FE331B-FD99-4B50-8C84-A4020C6E41F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A6967169-3124-4126-B1AC-D4E938C5AFB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745DA0C1-FF9C-4A7C-9A27-44EBC00FB9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2723EFB2-B618-47BC-A0C4-BF96E0866D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F65DA267-4CD4-47FE-8C3B-6C213B84083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CF026DBE-9565-4238-8C7C-1909BF68DEE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8EDC0855-CCC0-4944-8425-C03917CC9BF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C9C5CDD2-6BF3-451E-906D-1EDCC227CB3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4ECA80BD-EF26-4371-9579-4967C94A3EB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841ED952-A6AA-4772-A5BF-707B2653021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D2C92993-B534-4E8C-9D45-F1C2A8A8233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FCAB2BDD-3BFB-47CC-96AC-D5E57F0DF7F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DD11351C-276C-49A9-A5E5-44E36048FAA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B197D491-5571-468B-BEC4-E6EE8C7FCA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62F1C0B1-B04A-47ED-A226-BCCFA8A0DF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3F340369-CC6A-41AD-B754-034211254ED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67319FDE-03EC-44DA-858F-2ED28E71333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A6AF2EBA-35CA-4A46-A27E-073338006F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6012EFAE-B286-4A6C-BFED-026EB3E34C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55964BC0-8D25-46F2-B78B-B0A1D889AA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ED66E31C-5641-4DA8-9C66-AF6A75DEB9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E2AAD6E1-47D5-484E-8C8B-7EEB7B392D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67C9C358-AB4F-4A0B-81AE-86C8BE1C3C4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EC6CC439-D79D-45A7-B302-DEC6FCD5AB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F6F9A6A0-A5BD-4E0B-995B-DD4A3114AE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D8D6F9A6-0DB7-4D9F-A0F8-9CDB562903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4C975893-CED9-4B1F-9775-70AE88416EF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82A9241B-F65C-4475-B519-07A11AA480B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52B9D96D-E8A9-475D-AC41-18751016AF9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55A2C4B6-70ED-4F4E-B7BF-8C1FF5E4F40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553D268D-73E1-4CDD-9045-A4781FE7748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650AE823-5270-430A-8FAA-7E85123E67C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EDA99DAD-8E3F-4366-B192-79401FC423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FB0254E6-74CC-4414-9D54-ED58822CE95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FF08BC87-AA08-406D-B9B1-532988019D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16E5813B-9E62-4F0B-8BA7-C2A024A9AEF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604E8D6F-0901-445D-B4B8-FE613043371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4B9EC8A4-DEDB-4A81-91C7-DD43B73F0F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8F52B952-FCB0-483B-A597-0CC7ACB333D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F442AC1C-94B6-42B7-B551-6BBC74A6C5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4922A690-FA18-4C9F-BEDD-AE87C1C2776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7CC68702-121E-40E6-BE62-960E4B85F04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1D2C8F8A-1BBA-4C42-8BA7-32122168367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42D1BC62-EBC9-4C61-B9BA-FCC68020442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F3F32835-5AA0-4A89-941D-FBC9C26A353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B05DA6D4-5C1E-4C8B-A2D0-69A96281BAF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2BEDBC8A-7276-4B83-8088-841545A408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19983659-02B6-4773-A18B-6618981A86A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43671FAE-93DF-452F-8F7F-8586D0DF2E3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1B088FEF-46D9-4233-B04D-D43EF37FC8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07BEF67B-0414-441D-9CF3-8565C7FD440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F04E1ED1-3927-4EA9-B754-29A9D68EBA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81EF4DA3-A9F1-4719-A197-FAA99B8E90F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ABEFDD41-99E3-483D-8DA9-E8BC56884FF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3949CA0D-34F6-4AFE-9420-481493498A7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EFE0C5CB-CACC-4F8B-AF7A-D6ACB1B920A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546BCD5E-F654-4BE5-A664-DC5D0ADFA6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79999255-4CD0-4E25-8CA5-40F7F6F26E5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58BE07CB-BE87-4553-AEEC-FB715F022E7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BA8885F9-17DD-4C1A-9E60-5294A515F15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6EF9E4D6-A854-4384-AB23-737248CC559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2404B2D4-8049-4A7A-A5B8-5DA8ECA6D2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63389724-1FA8-4A62-992A-68DD9442F98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5990DC5E-6C95-47EF-B645-9A7F17DD16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D2913397-34DD-4FE0-8F05-D65FE10EBF7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591FFE3F-6484-4CBD-A7F6-E5E417545D7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4EF96D57-67ED-4C54-A9A2-7FA81032FAE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ADA966BC-5809-4891-A973-1396454F174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F85B9815-8740-4F0E-864F-73F8344B7DD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2F31192F-09F0-4ED5-B618-ADB6A6304C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EA0BBF9A-9D72-46BB-9A62-EE66747129F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BF496B16-A7E1-4603-A149-EECF4812B5B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BAD443CD-DCBB-467B-8746-50AED17746E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2C3C9719-0686-4C12-889B-1AE1DCE2788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1D7740C2-FDC9-4B4F-A92E-11C4ED35148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70BDD24D-1F74-4BE7-9777-69690A9C5C0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C678C8F7-E1B3-4F42-A605-5B44C55519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243682BA-69CF-4A5F-8A61-25C25BDCA2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925D832F-A4A5-4642-8973-35090A01058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03D3FC11-430F-44D3-9E3D-FA49DC64388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4D01F513-B2B9-4213-8A54-D4B9B795AEF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F8CFC849-28D0-4C4D-BF77-40A400B3277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0D34A92F-BF37-410A-9CDF-DCD30FEAA0F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87FEF3CA-D0C0-47CE-BD9D-2042FAA1B7D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50B17254-4EE5-40CE-9506-7FB135E603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19D8D2BD-1CEE-4172-95F3-CFFC3501F4B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FC140290-E11B-4CD1-BF7B-462339F4C9E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D2EE039C-AE5A-4CDB-87B7-1825CFC7071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4963E64B-06A6-4968-867B-B14B3C6FDFB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DAC545AF-DDB8-47E4-A32E-1D8106B5935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B97D2602-B679-402C-BAFE-74497F48F0C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DC7EAE28-427F-4638-B5D9-36D88992AD9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AE8172CF-728B-49FA-A24D-79BDCE19342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7D9DF3F2-E4E8-4C10-BEAB-68E6E582DF5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DE75AE84-A903-463C-B773-D7285756D1D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BBC80A3F-3C94-41CB-85F0-912383143D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1477A778-95F0-4F58-8155-287ABB359A4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38FFFDE4-76AF-42EB-9435-735BBD50460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E7113E6A-9378-4D63-A353-70F3D6582FC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5F48C1D9-263B-4325-9383-9A3BA7AD02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8D960B66-A655-4940-A5E9-03C8D381E1A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FEE27A2A-D612-49CD-9CB4-F8B0C144A7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7177CBC0-9406-4A32-A874-20030A2344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07A5855D-3578-448E-8800-BB783272EF3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8755A712-7690-4D64-8BAD-0E21146655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FD64BAF9-97CF-45A5-A91E-17F8DAC189D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B2AF54A7-B3D4-4DF0-A0DF-13663A054F0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5D749C3A-4180-49C0-AE60-0C76D1D2AA3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49B5DC72-10C6-40DE-B93E-4F6269DA0EF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63AAB58D-EF14-4123-8976-AB0C6999907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6592E59D-F330-4668-89C9-577B92C3CBC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E7A3A6CB-D6EF-4A84-B525-F9CDF8870B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A8E2F73C-BAC5-4753-9F31-A2BAD797AA2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0137DE57-9875-47DE-9699-8BB347A1103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4246A18B-B2D1-4AC5-9F03-3BAE57A093A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5BC3FB8B-B700-4FC9-8D3D-E53956B663D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B8330042-7F05-40A1-9180-F59686EA70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4C42B41E-6C6D-4845-8189-1A881227CB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5972D301-A724-4214-A0BF-2AACDF5558A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F4216987-8BB0-4BB6-8282-72EB39D3F1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3EB9F214-473A-401D-8C3C-6973E99CDAA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A73493FD-4D86-45C1-BA37-A403F7727A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E0ECE4F0-68FF-4364-883B-EDA238BEA5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394EA070-403D-4B6E-A592-7FBF30218C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B58825FE-988C-4650-8801-CDE2DD3599C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8C01BCFB-7B07-4B74-92A6-426D40E078E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0AA3C679-CC99-4CE2-8D71-53F90402B1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541A8C02-ADA4-49E9-98BF-ACA455B4D20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78CBFEDE-56CC-416E-8BA0-140DD8AB2F5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80537E3A-01FB-477C-961F-4CADA360C79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D787B9CF-90D4-4BE1-9F20-39D3B4E5641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177CCDB4-F7E8-4FF5-ACDE-34915661506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29A8FDD8-D833-4E3A-AFA2-317C443791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5B41FDC3-E81B-4F3B-9E21-844CFDD0CFD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EEAE0F00-9D4E-4859-8F18-98F6D923492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CF5FEBC9-0A64-4D8C-9923-519D68FA48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224D18B2-39C0-43B8-AF07-279ED879F2B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3B7E8F60-DE6F-4381-AFED-9B8C09B54D9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CF9E14EF-6DCB-4B0B-876B-56A9926886B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C80536E2-126A-43F6-B098-04D8564ADA3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1C05B56B-3A0C-4A88-B78B-B9CF00B49B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2BC126C6-B8AC-4656-9343-495AEA3BC0F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DDA9A6AB-0B30-433D-8E66-39B130CF4B3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2D19C5BE-4B15-4A3A-AB50-80E446C8342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C5894752-F312-469B-AC9B-B721ECE9445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D7EEC1D3-A03F-40CC-82DC-DED9B474EB5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B08D60DC-E07C-4BB6-8A23-63A24B97F7A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1E82B9FE-9BBA-418E-94AC-296510475A0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53F1058F-7DDF-42F5-B91C-BC6ED570BD4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56C5C069-AFC1-46B7-8B45-9475DE3274E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39D74469-C718-474B-888B-7074EEC8A4D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61CADD15-601E-456E-96F0-AE44DAEB244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4D66FA6E-81C1-4049-B3C6-D8B002DC229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A780CAF3-F18C-4883-A1C7-8F5B5972C0F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F916AA2E-30A3-4477-9BE4-E8704D08EA8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2ABE85CC-64FD-44AE-BB3F-0C4F56417E5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7A1B4C49-8AF9-4ACA-9CCC-71D9944E369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7F0B1986-FDE5-4C95-97C3-ABE47280D7F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679AFA2F-80DD-4B4A-8351-CBA5BD7C993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7C99A4EB-C0F9-499E-8FC3-1EFC47F9A91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C54CD2B0-4F52-42B4-8779-B2DF39CEE72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9EFCEA7A-9EBC-4F85-80FA-740EB5996D5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E66B7257-3695-433C-BA60-3C67154708A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8B70C5D9-D675-4482-AFE7-BD435AA3A1A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955369D8-E003-4AC9-BBF6-9DC10B5E528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6EC999D5-97CA-4B52-842C-D048E70FDB6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1479B171-DA73-40BC-8AFC-776A6365AEF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EDC2060E-3B1E-4AD4-BDCA-70538D36D12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FB4FC7D0-5931-4116-AF22-AEB1F5FE94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3A415F21-769C-4429-8AC8-DF7D20CD66A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F1F7C856-395C-4E75-8D76-D4717BDDE7C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2F48D5AE-85CF-47A8-9D3C-9830C0D3F30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5811E9A4-CEDD-4052-8C5F-69C395EACB1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927FAC17-809E-4E92-A4BF-3B7B013A884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98515966-9DDE-4481-9BFC-5B48D1822D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1A192F43-2585-46C7-82C2-8CC5FF6E96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FEAB7B22-210F-4BB5-86CF-8423EBD1D12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C3941A54-B5D7-4AB3-902B-409CF5E0230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651344C4-757F-44CC-975C-97DBB19937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B26FF878-B83C-4346-96EE-3A28F0762D4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5FB905C1-AF89-46E1-BF0B-82CB90291F7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6D8151FD-5ABE-4D1E-B119-563CF037603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0F96F4B8-C5CE-4F54-8FF1-D6628AC5B94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DBCD9B71-B1E6-4D3B-BB92-DFB778E732F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FD790731-707B-4E7B-AF4B-7499CE7EED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A89CC5A8-4531-4594-BE88-4FBDB58A9DF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6FD93FBD-14F5-428B-8666-EE078D1DC6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9A032B48-60AE-429C-8221-5EC5CA68763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1C638CB7-2EAC-462B-80AB-A2232E7C7B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28DDDFBC-9982-4727-BF1B-1E87824642D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B6279818-282E-4F33-A976-DAFE57147FB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73904FF4-3BD0-4A6C-A4D6-85328F9DDF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9235A13D-5D0A-465D-8A2F-F37EDDE740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0A0B1C8F-2D92-4AEA-9071-67B420448B2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9554B036-AA4E-436E-AEDE-DDAEEC4759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738F2A09-7D10-47E6-9DBD-8261E2ED5A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5D771368-13A2-4C3C-93F7-48E732AA41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E9316E15-76CA-4D47-856F-273019F1FC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DB9812C6-ED0F-4444-B2F9-AD7AC1B61DD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D34E5567-2052-4957-A5EC-563CB51033B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8832E4FD-E6C4-4F8F-BF67-678C75DA888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5B8829CB-C255-49CA-91D4-8A3DAF91326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6C8EDFF9-C2CA-436A-8B29-5C50BB17D5A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8BABF285-C118-4B76-9218-59B851821AB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BB7746FF-F9F6-4C48-A693-71E301EACC4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5F846BEA-1757-4FA7-A9D5-9772CF2B4C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7A4FAF5F-EC1D-444A-9774-99E3157C3F5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8783D86A-6BE0-42CF-AD07-E9DB5D49D4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51C047A4-6657-4E32-9A44-2BCEE3CE27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5A7EE8F6-C0C8-45F5-8846-13D0423608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F044F566-CCE3-4428-8A7C-054E36CF33F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C6448A38-D32E-4093-B9B5-DF6B9DBC860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4ACD9BDB-15F7-4CA8-890B-E9B4E14238A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DF907B1B-BEA2-4621-8210-AF2832F4C4A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6DCEE5CC-6EC4-4994-8316-8E6C3D27DCF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BDA7E155-E7D3-4833-AC8E-28D994D7164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F7986695-C557-467D-9CC1-1542B6521D3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8249ABCC-E96E-4F3A-8664-C54C37AE739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8646E64A-C842-4EE4-B71C-46D7840F134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4CF9D19A-4904-4DD0-B3D2-2196B0BAB51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D4855EEF-D803-4130-BBD5-94031BE291C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5982F873-C827-4638-AF0F-498B431724C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BC185930-CDB0-46B4-8550-B9C3B11FD2B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DD4892F3-8A16-4CA9-9C23-82DE5292847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B83E343C-3C6F-482D-8C66-4414363AC1B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C21C61BB-E4AD-46CD-BA80-9E7A9F9F2B1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69D5B1DC-3435-41A7-B7D6-341E6CB4549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637EF667-8DF4-47D7-89A4-E22C2DEA39F6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68460F12-9804-4596-AFAE-A11DABFA5BF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3F3FC606-995A-4A53-B3E9-37DBFDEE05A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229B64D7-9159-4660-8DB2-B6F07E2E76E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3170D8F2-3A88-478F-9137-91A779BAE64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192FE3B5-C3F6-47F4-A8D8-E3394D91B396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83ACAD20-A5DF-4F30-8DDE-767E08F3B3B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A91BE0C6-D2A7-428C-BAAC-C1BEEB3FF3C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65AA1FDF-1746-4783-9404-264EA3E772B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0ACE03D0-5F9D-40EF-B32C-31C0A4A87E7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2C189F2D-C282-4053-86CB-71801C5168F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963ED7B2-D567-4223-B142-CDA3380C4AC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C1D41906-9E79-46B4-B70C-C1642BEB08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AAEB51EF-B90D-4B07-BDD6-30516313867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2ED05003-F812-4261-8B25-B7F48B7EDDF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0860DA4E-3B99-4F83-A036-599E4C7C442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35A3AFE5-9FB2-48C7-9670-3897C7D0041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B923639B-C5BC-4476-9944-E9F0635480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EEE6536C-5B2B-4B4F-B9F1-A023652F333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7574ADC2-83CC-4910-B5DB-59AE1D20C66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A251D63F-D36B-4486-B683-684273D4F4C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713EA7C8-5E0D-453A-B391-3C73874FD51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D29F8426-888A-4D01-80E2-7B872E9F23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3B9BB08D-758B-4204-9555-F4B7D429C75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7F90CC70-2483-457D-B481-C6A22E61BD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225A1F84-CAAB-408B-BDCF-05618A13F7C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EEB45FAE-3B34-429B-9A47-7DB6D8D1337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CA6A3540-4E5A-495E-9FAD-297A9F6409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26224F66-0475-4813-8BFD-A7EBE52703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05AA67FA-E9A4-4F61-9665-A86C596F177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8C625F89-7EB1-4114-88C7-49636F7700A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76459498-F962-4C30-8BED-701C50466B7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22F77B4B-43E4-4E0A-9DE9-22E4E10CF6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E88FFC81-35B0-426B-93F2-DB75ECF0AD2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C9E7AF5A-504D-4A2F-BD95-E6BC40F1C0E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69275775-0FEE-4546-96B1-42D6F598572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F26D5041-B962-4E60-BAF6-9E89330E254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E29A61A3-F52E-4C4A-8C2C-E11D4F9B876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5DAB0FFB-EC89-4071-A8B3-A17CC42439A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D2878FC9-C0A6-40BB-B3BE-D2483F178E9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FD1FCB6E-CB2E-4D9F-A921-F8C322937B0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61442A25-5382-4089-ACE4-5D5BDA6CA5D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491658CB-6ADE-471E-BF52-8658ADAB17C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773A0796-D68F-4E1A-84D7-62D0E9266F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DCAF781D-F6EB-4FAF-B7E5-FAFC66F3FF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BA934660-16AE-4380-A1B5-3A81B03B6CD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B46D05CE-02B9-46A7-9E2B-EF08B3FED12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3F17519F-D2DD-4548-BAE9-1EB66B6847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9C938515-F836-4BE7-B75A-D2544BF6C9D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9A69DE37-C8EF-46A4-86B3-EFA94C21A6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0ABFE0F7-14F2-470C-8899-5C80411DB2C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903CE45D-907F-4122-9E19-976FCD6175B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2D507787-BC0C-4339-8B5D-2160479AAD8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1126766D-27A2-4102-BFA4-4CE983BAAE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972B23D9-F55D-486F-BA5B-73F9C61CBC5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CF3E56C0-C468-452C-877B-FA6B03F0C86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118772BA-8DEE-4BCB-BD0E-E5E5E63CD0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5A4FD187-A7E0-4443-A3D0-5E54A739D57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FA0B3390-A858-4048-8AB1-41DEB1AB22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40CCBEFF-13BC-4D51-9668-9B700081972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2E8E018F-F372-4674-A46D-07D2EC9C9E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6FE53820-0FA0-4183-B76A-C34EAF10B6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C91CDDBE-205C-4E5C-B316-62818038184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37879C77-A9C0-40BF-A618-43723911FD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DA366638-4899-4EAD-B4B1-1865DF9C0D3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F99E884C-BFBD-44C6-B526-4C85EB2842E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801FB56A-2AE7-4917-B89A-87AFE7A8811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EBF053D7-6CDA-4F21-916B-C44FB26C833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A7C9C0AF-4A54-4DD6-9FE3-4E92FD54334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F6219A98-EAAE-4DB1-93F7-07792F551976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376EE8B3-0DF2-45FC-9B10-1798B9687A4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C8192361-679F-4FC4-8A74-D5B6A75DDA46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A59A934F-8655-4079-97F1-702AE3647AE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A686C8C6-48F1-4627-AF7B-EBC98F0FAB6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2C8D1E7F-DF83-41B3-AC75-3F316D54BB3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EB5C6ED7-2E7D-42B7-B4E3-1EA79AF15C4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2B53B212-6EE8-4131-B8BB-A8CE3F9D8CE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D9578202-6B73-437B-BCCF-BB34EB179EE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8EFD6E3C-BD09-42DD-A57B-EBB13166031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AC662BB8-287E-4082-91A8-D692459BF5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6E26218E-5F0C-414D-ADC4-7C8C6FC901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42E01C91-579A-4920-AEC6-CDD2042B5F1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C506B096-201A-4C18-834C-89D6E5181A2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62AC444F-728C-4402-8A6C-5840331B2A9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DF9D09CF-B72A-4458-8C03-C29533E3D86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43640F14-FF62-4930-A3EA-790E4B67D68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2A73FFB2-9D81-43F3-9C9E-98760A79E78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2F91B459-F88D-4F3B-A526-3253AB764A5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81FE575E-0DE6-4F44-84E2-D57DE63D657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99AA9213-1D91-4373-92AC-9BBDECD8984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CA1596CA-90E8-4385-B353-0E7161B8F98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8457FE94-3432-4469-BC85-75744F35BD5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385A51E2-1AE7-4026-B931-AB2E4F6EBD4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92D2B077-349A-444F-B758-4BBCBD14A6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051DA87C-274A-4320-A391-9F61354D53D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516E1460-877A-473C-AAAA-44CB87265BF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DCD72586-5F75-46CB-A97B-BE314BE005A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8F04C363-DBE4-483B-8F27-60E1DE95BCD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C1CBAF13-E2A9-4165-AF3E-23A9E15B20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E9757361-7B1B-47B1-A947-D5D0D0D12BE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921B74FB-D818-44F6-B424-97E1780BB98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CE56B013-F994-494E-9D40-4281F72A8A5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7E0FC2B5-6533-49FC-876E-8417F3BB2B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FD706D85-90DB-459C-9F80-2EAF3288FEA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021024B0-7045-468F-BDA0-15FA8205B2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C878F49B-DC82-4089-94E9-A79EB512BF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2F37EDA6-6F50-4A57-B8CB-111FFB4D122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E549F98A-8C04-43F2-9579-7616760048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E83B8EC6-A999-4F1C-814C-19FD314D7B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DC7FA7D0-E6C2-4CB5-8FE4-4A5718DDA12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78F4F705-B3B2-41C0-B4CC-9F81532A20E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823F0541-289A-4929-B631-2EC583CF61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B94CD369-101B-4C58-A0ED-902F0E709C9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D0E3FDA2-E1DE-44DA-A1EE-A76C11E0D48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8938357F-0ADC-4605-AC53-C3EF4183875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4B517D01-2AD8-486C-AFAA-B7600822E17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F1ADFEA9-5C1C-4967-9099-E1FD6E4EAA8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54DDDF26-6B65-49B4-935A-4B20BA04E61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B633347E-1E66-4FB8-87FF-F0063640D76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5366EF4C-ACE8-458B-8756-574E4658BC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1E14F2E2-F4B6-4D05-9030-EB635C69D2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AC203FF9-BC7B-4662-AEB1-30E479FF875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3E633C57-6AC9-40C5-98E7-6E75F0CFBC0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FE9708AD-2DD8-4F7A-83A9-8C838CCDB6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0954D8AD-7DDE-48E1-B789-C6A2B4A8740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16948DED-931D-4AD4-A555-56E0A83476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4394BFCE-00D4-420F-B1B8-436EE775F9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D036D3A6-3A1A-471F-9311-0896CEEB716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4A2EB551-03DB-457D-98CC-3168913CBE1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FE6EEFD6-3769-4E3F-93D7-F7F3BB74A7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33427F53-38C1-4125-B4CA-20ADB7B97AC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E7EEDF2D-F564-456A-AEBD-88A6FBF1EB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7068CF29-7BF4-42E9-83D0-9E8DE985EA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1F32A191-8068-41B7-B4E7-9D4C57CBF3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59EBF4D4-045C-4F6A-9DE5-677AD8F225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10916153-60CC-4775-92D0-D61444540E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2681F19B-7FF6-42CE-8DA2-BC2EDEEBF5B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44E57300-B132-4A1C-9CBF-8F39953D9C2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CD64961A-2B31-40A8-A5ED-F0FAA05746A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9F852D6A-B815-4C27-BE3E-2B83855FE7A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E26FF729-4DAF-4931-AF1D-24D3F05BD10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C614321A-A441-4476-91FB-55086DFD4A7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D296B7DD-C331-47A9-A426-AD20E791AEF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9022335F-1C36-4480-89B1-9C47793466E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662E61D5-9C61-44D6-A5BD-A5CF8D19B3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C7A4FF36-0D0C-48D4-83E8-930BA231105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4B054C60-A80E-438C-AD13-A60B9048247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6B620332-24F6-45FD-AE4E-EE3B85514EC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B4A70E9F-E15F-4D0B-875C-2334EFD699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A109A433-47F4-4A7A-A3B0-26D23EE512F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6919A7FD-7E76-405D-93EF-0E9AB0D4F16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97F51F5B-3179-4714-9FAB-474B78C3BB3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2E0B975D-17FC-4B05-9C5D-F5FB5761C6D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AA153527-089C-4634-A3F4-DAC61B3FB22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4949BFBF-8A3A-49C4-B2C5-51408E8195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B61082E6-EFD0-43D3-9B81-21F16850C7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6D7463E6-268F-4462-8370-48A6901DCA1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1DDDD383-2156-4B38-9805-EE68E4C5603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87213CFD-650D-4317-90C6-A56DCAA7F95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EFE64861-602F-4F77-B9EE-F4C26D148E8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5DD49969-DE7D-4630-932E-1992D15AF38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30DA3A5E-81E1-4ECF-B0F5-292B252B8C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06251612-7F3D-4ADC-97AB-C5649EA4D0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70CA534F-8C55-4EDD-B668-B127C8B41E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9074E0DB-3D5C-4FAE-AD70-9D1BF190E4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DA4AE659-EDD4-4B34-A582-EC89165D6F0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2684A1B3-D4D4-4FAA-AD80-295C4C4158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95CBC917-5516-4A7C-88F0-4CCA697217B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DF3C606F-4DFD-449A-A06D-1D0B975556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D50C9A9F-0CCB-4DE5-B00A-5E9301CBA8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AF32C68A-00F0-4BE4-B394-01F09764FDE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3EBFD4E9-2D1B-4972-9806-C1451C5FAD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A4CB96E3-C64C-4889-95DD-283F124135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D3031B53-2444-416C-8DE0-DB6FA7081BC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CAFD18E6-83C5-4EF5-9DA9-7F99B801F2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76DC312B-3CE2-4A3D-90D2-BBD95F804D4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20EBCCAD-1515-407E-81EA-5F151A5AE79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924597CF-0B03-460F-83AD-50091DB170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D4D46446-DB78-42D9-95B1-53726F7C61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03F22044-5CFE-43FC-85EA-8B87E54CE73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D2FC61F2-0949-441E-A11E-457AB3DBFCA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C6605369-8BE6-4834-937F-1438D6C3AB0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0C02C549-2085-4BD6-A335-808DBB5FC87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2EB567C5-C9E2-4F7D-965F-B3F44AB0705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42595B56-A130-475B-99F3-64B31AB5FEF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54C2B704-509E-4E79-99C8-73DC50523E76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B8FF883F-EFB9-4705-B2F8-F284FCED284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1494F7A2-956E-4D3A-957B-6D398504C4F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43258D84-DE51-446E-9469-E4E8E2E9811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7A239D86-8E99-4BF2-88A3-D487F7EB5E2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E00E2922-462D-47B0-98CE-BD2D185ED59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5B57FCE7-1E71-46D8-93CC-0FB6620A5ED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7CA2BCFC-7627-412E-BD55-7F4861E0F0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A3A81149-BB20-46E3-9E19-5390D873416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1DE15F38-03E9-41CB-A8B8-6BCD0254A2F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8AF12DD8-CBDD-4F47-AA91-0DBB9B56760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C42FED0D-30AD-45AF-B964-4988598B1D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0ABC2075-F443-4CDC-84A5-6296B95842E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06B88578-789D-4800-9600-4DB7A6ED83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6874AD10-BBA2-4ECC-A970-918D8E3FEA5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9B653E9C-B116-40D5-885C-ADC68B64B9A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37E0C31E-87B8-4203-A97B-997DFC0E46C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E429E14E-3F2D-4EE7-BDB4-B7C0DDDAB95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5902010E-95DF-4A39-858D-209F985AD1D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01C52D64-CC44-4556-A4DA-E9ECBD36BD3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19C0AE9E-BEBE-4FFB-BC79-223979D587E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D0638654-C16A-4C8C-A594-D4BFAEDDADB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F3B5EDCD-2F46-4298-BB23-159FD734395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6C12365D-C9C4-4552-8E4C-3362A0FA621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CF5B1AAB-9DB4-414C-85AF-3A13985E633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897FD62E-BE45-466B-89E3-B95F2F733A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BDF7C959-5234-4A13-978E-F1D38EACE2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CA9F3616-C47B-426A-B894-F2DD1265D83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72CEF244-EE5A-43A5-AE6C-C1885F7E99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B1F46ABA-79AC-48BA-85FA-26E3155413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3EEEEAA3-198C-4E80-9E97-5D595515D75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295507DB-15A6-477F-B9D8-76F02CD06F7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3B22385F-CE58-4F1B-8C96-055A33B8EC9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A7824D43-EA87-41F7-8016-322F75339F2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99848685-885E-4962-83B1-DDA23DDAFD5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B6377A28-A0C2-4E1C-B1C7-3BCB40AE12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BF84FF79-19AA-4C7D-A6B8-7D9506A244E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E40482C9-3453-4C2D-A56E-E68C3561C6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673494CD-BEAE-477A-9B0C-5123A684D48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75E412F4-CD10-461B-890D-0AE9344E4C2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904A4715-7157-4C54-AD23-2EBAC79B08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54AD02DB-D86E-4231-B03D-8C7140C7F67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F98EE2B3-3027-408B-B2E2-0B594F1F032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E6C428E0-0D67-42C3-8C1C-089DB6682EC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7860FEF3-73A8-449A-A827-064AA0A40B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4BFB2B04-0DE2-4B02-AF34-B307440E55F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E6DE99DA-B04B-4ADC-AD24-E4209579BA8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EC2FCF82-524D-468F-A375-72A7A41CC6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B19FDD21-5533-4388-8814-434B91BA2C6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035AD4F6-07F9-410E-B5DB-2CAB5172E77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1816D186-A45B-42A8-94C6-1F41D2135CF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E67F066A-5302-47FF-880E-B4D62FC3AC0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1BD305EE-3ED7-4882-AEA9-733FAF3EF4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5D48B283-0170-4759-B387-3D0B4171C97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C666243A-F5F7-428B-83F6-7FA57D385D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4F507336-F673-4BDE-9F02-EC1D625142D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D2CABD37-0607-4262-8F6F-0BB92DDD259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F7B7B800-ADBC-4200-96E7-BB1356F4EA1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670D7734-44F3-451A-B8F6-8902A3FB84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2B26A64E-78AD-454E-8B17-DC8C4B2DCB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88F350C0-5529-493A-860E-C7BD7D2CC3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73C1C05B-A647-4877-A8E5-43261BB345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B1CF0224-6616-4340-9511-833D74B2DE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42D7E861-D1B7-4231-B090-3C42C7833D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EF7A5AB7-C64F-4126-A88E-6ABA0D133D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8F1A509D-063C-4E50-8CF9-4ECA9062A8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8E33626D-A615-4F98-9763-CC3190AD535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91897724-A4A6-4427-8FFC-11DDE6652CB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3A0BEB0A-1FE4-44E3-A72D-48B17B2D49A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782EFDE0-39C9-4904-9298-5C473D8EA11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79A3EFD4-16CB-483E-88FF-684B8FE060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964B06DE-6DAD-4D86-AE6D-3A09255387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E180D709-AE41-42DB-8ED1-3CBD73DB8D9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00C1BE2F-82E6-4344-A308-6CD8E0D6FAB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65125B44-39A7-4B1E-9255-4230A7D1B2A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12948DE5-8945-40B0-9503-48D9070707B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F871DD02-3A55-4C46-AA9B-444FF92DE75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E3E2204B-AA0C-402B-80EB-6394EBFE6B5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27E5C6D4-9350-4E86-BA0A-5070EA04AE6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C516994F-42C7-42E0-B5FE-CA4B74F057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D213E848-7A95-42B2-973F-A5578C77C37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0E848171-7DC5-4002-A9F4-D68383D0434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59CE7797-F94F-42AE-A5BF-02455A06D1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67209F91-F10C-4B8A-9BCE-E60A04B72B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594ED76F-BC06-4D1A-A188-D6EFF52B5D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210DC1C0-F8A9-4B41-BC2B-0535DD4F17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A35A704D-CAA2-484D-BA07-99C61B8D28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24522F48-E01D-4B46-8241-2EAE2915776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363AF51C-842F-4AF3-861F-0D1975A165E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CE70B744-0873-4FC1-B025-98DD7A6C81F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58B4ADD2-E152-496F-B284-38F8E8C82CA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2ECC460C-CEA7-48AC-9EA9-62868D40CA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F9857B7C-1C3B-4961-A5BC-203200E403D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2BA9FD2B-A179-4B80-A872-90D021AA752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8D5BAA36-A4BF-4A3B-85E1-7F6D2AD129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30732FA9-F503-4470-AD44-1C19806D4A1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07F92411-9EE2-457F-94DA-3E367B4328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84524A9F-49AE-4808-ABD1-3A09BB45693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81FA77B3-67A6-4F35-B31A-9DA4710E8D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3CC234B6-9D7C-4FFD-A9C5-F82CEE16CCD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A08CA958-8AAC-4135-83E1-607D6026575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D2380ECF-A9EA-474B-BE94-3659F7F4E2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F03DCCB1-C305-42F3-A263-1EBF4609E3D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84B555CC-D161-416E-8B06-467FBA8D98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DFEF893B-76D0-4EDE-88E1-FA93C60B7C6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3BCCE45C-CCB7-4EA1-8F30-9939A62C19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F2947FE4-D616-43AC-9419-8073F36E41A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DCEFD0E5-E465-4903-8A53-A2F35D96A1A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83FF9A03-44C0-41DA-9A74-3976CF3D34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08C9C7B5-7CD5-4AAC-9813-73ECFC92A1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AD98EA14-23C3-425A-9364-F52C9F9A7A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3278B32C-4CD9-4A7D-9B03-E6A3CF10083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DD418067-AC60-455F-B63E-C3E3479668B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148DE904-0B46-4DFC-9374-F7EECE8DBA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357CBB8E-1D76-4DC9-B1E9-748BD274993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789C2161-4F41-40D5-A82B-5D32B43D7F7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80805954-041B-4355-BD40-0575E1CFFE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0851FBF1-FE3A-4211-AF56-05CBBC3EAA3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48A624EA-D8FD-4061-A768-2E954E2501D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BE0FDC1F-E9C6-4349-8B89-4C7D328F313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C569BFF2-BD5B-43CA-AEA2-E694C960828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175AC9F9-C877-4167-A63C-4DA33F0F425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8CE236C1-0392-4B77-8689-A9C72D00415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5CF4D5E5-8F31-424D-AAEC-B95BAB331A5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A8A0D8B5-FE49-4AE6-B27B-37337B23E52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3ABBF202-2D7C-4CAF-A435-E14039FF6B3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02B662AD-9EF8-4C41-9964-1F011A90579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0B5B79E7-D07F-4E93-B1A8-0445C8FEAF2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99E2AA74-8C38-45F2-9D6D-F7E75906E2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353EC363-BC97-475C-A914-7D8954E02E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5279D0C8-214E-4A15-9D04-90923D7B6C0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DBA047EB-6C36-4328-83B0-98EEFF792B2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79427EEE-4588-4BE0-8FF3-60939432B9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66B4A1EE-BCC2-4B46-B9C5-A90108E6F4F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B6FE414A-004A-4125-BF42-8C22904512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A0C5FC33-5B7B-41D4-AD91-E73D9A5D0C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A23F6868-6BA5-4C70-B996-D2D1CB9E8ED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062A295D-896A-4E8A-8A6E-464AC1E95A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5B5C7504-471A-46E3-84B1-C3D602B9D19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C9FF6F77-A31A-422C-8149-572E7F8CE2F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EE275EB4-D071-4D31-8735-0BEAFF7B424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822D067C-B8DB-4BDF-B52B-9563791E41D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26A774B0-D76B-4CE8-A6FE-6746E29EBA4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BCC74E9B-1ACA-4366-9461-AE41E0EC09E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3A30921E-4C70-49A8-BB1B-C78983A909A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89B381DC-C05D-4843-9B42-455DBBC48A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AEBBECB6-7E50-44E7-8B55-D20314872A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9F36FEB2-7F58-4195-A73D-E58C4E02258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27B41489-F258-4EDF-B48A-322D462E584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A1ECF960-8EC8-4F3A-B700-F6E4803955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51FF97C9-D83C-4A11-BCE6-4C3D53D4567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E08EAF9D-4742-400C-B8A5-98A9C27C572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E56EAD71-16A9-4151-895E-E2BC1F3568E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E3913BFC-2165-47E6-9EEA-1C060D448CA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6E09B055-5284-40ED-810B-9684D1642B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B276A2DB-E83F-448A-BDC6-5522A5DC68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FBC5CD13-CE79-4729-ADDA-E232C2C7F6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136DF7D5-1641-49BD-B7A9-C005091BC8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06E09578-CA55-452A-AC99-746E63C7D60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7637EF5E-8B49-434C-89A3-2EDD74BF86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34F7A788-EF55-486E-B76B-8685C8D1BC6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A3567EFC-72B7-4F02-B210-91C462C0D56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EAF70AD2-BB70-46E0-A312-35FDA1CF9B1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501438CA-F9B9-44AF-AB00-89C4D5B0F37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D69F1CDD-1B48-4649-85AB-A88D295F82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4158E6F8-448F-4520-87C5-13207BA9038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1675EF37-88B5-461D-BD81-6751E16B998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A9AEFAD0-F77F-4194-A2EB-72CF7F5766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153F5C7C-568F-490D-994C-FD199F079C7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2A306132-3F19-4C44-B3CC-99C833407C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08E0554C-8E64-40D2-8C85-2686BBCE056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212DD5F9-0BFA-4571-9199-F165CB4611B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2B40D2F9-A1A4-4279-9427-6F6CB0453F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565598DB-C5D0-4AF4-A137-3D04D3859E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8D39339D-3FC9-4237-A369-1E2A7AD573E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39BAB9E4-4A06-47B9-A507-9282CE0AB72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A9282477-E603-435B-9AD4-EF881D2600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D49432F2-411A-4765-AE06-5FB798F6EA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9B967008-293B-470E-8856-96E1877E93E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55431920-490C-496A-AD1F-AF23475D954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EB4C1083-65E1-420B-8CDD-3684BF6D91D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C3E3DFEE-BA1C-4A92-A4B2-58683E159D0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BC3E6218-6C1C-4AC1-AD72-2EEB1903CDE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D61BDEA8-3BEB-4FC1-B27B-6BA8C960AE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231F8410-5A11-4F04-B136-D27A27E42D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EC955F69-30AC-4976-8599-BD62D4358C5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EA1559B1-0145-41FB-8CD3-1C6366822C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CCB203F2-DFF4-43AC-97D4-12C06A3E7F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45F05BFD-7106-4A46-B238-AE785D7A154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6960E266-ECA7-4397-AE7F-6D1B51CB60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FDE8C9FA-74D8-4792-AA91-C8E55E4DD86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9A74705A-F919-4ECA-BA85-0F9F8DE0BD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BEECD0C0-A0C2-40C3-AA14-966C6AB4BD4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7AD03C02-32AA-4CBD-B143-D2A601A4CD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4F6A7A37-7BE3-41AF-BF2A-96668CD4FF7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B2FF794A-8DB2-4E91-8C36-459B1E059F6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3C9FA8A3-CDF7-4749-A34E-24F949C2F4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55D8818B-D93D-4AD3-95B7-37330470363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C78DE4A5-E548-4A96-B41D-4E00ADB6DF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FDF3CF6F-F702-4B22-B52D-DD40D975503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90D37743-7906-4306-9AC4-3BF70393040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311A4B29-6F04-41D3-8FE1-7D1178AE4F4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FD78D09D-7C16-428F-9878-0C66F9A04C2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0D815738-D879-4265-9E32-250A7989DD9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3A3DFCA5-1467-440E-A6BD-21A00BA02A7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1399677D-F92B-4D8D-B5D8-5A77E9948F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CAF9042F-CE9E-4ED3-AD47-A3E5698AEF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45543B8B-2A4E-4B55-953B-227DFBA2C0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B30EF8C9-B4CB-48C7-A1E6-61CD6682896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848FC427-3ACB-4D0B-9E7C-9FD854863D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40F80A6D-2AEC-4C40-9F41-E8144092711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30307EEB-2590-41E6-AA2F-F768F67E73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4037CAE0-8CBD-45C5-9135-1D74E9219F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D1C6BF91-E7E5-4756-8785-BF666D4488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B6E8E57C-1588-4C1A-983D-6B07D6B27CE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9452E583-47AE-44C6-94D6-0321317097A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398B34DD-9F67-434F-B86C-2CFAD70440F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3169C54B-6229-41F4-8ECA-FD834C789E3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DA1B0CC8-3BED-4900-92AA-CF78C8AED4A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DCEF411E-E86D-4E31-88F6-7A11828B05F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7FCD5BEB-8E03-45C6-BD29-EC547D5463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12AD0B32-C034-4F37-934C-D47DF876942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F04FF010-69C1-4BB1-8E50-2A9423CC95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72E6C1B7-CED1-4923-9D73-596580E607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4223A701-2675-4BC5-A294-AB5A60930A8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6418B0AA-435C-48C7-B7FA-106FBDB0C94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1A3F73B3-265A-4B53-A4D4-39BB05CC9C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CC96CFC5-DF04-4F7F-8A41-8EF0E19FC6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A6CA9DCA-EEAB-45C0-9C93-546AD4E1842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8163DBED-4F76-4D0C-A41E-55B7C4B5C1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18C33A54-8C4A-411C-9F7A-1A9418811B2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DFFB9142-8013-4F29-AEBE-05A2D5357D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95A153B3-974B-4DA0-9AD2-A9A59DA5A3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27899CFB-1A91-41CF-9D26-8D0150F08FF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74BC8154-1A45-452B-92A7-9375B590F98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03C5C656-1412-4324-88C3-BD81764E3B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F3CB7962-DF49-46D2-A989-BA7B9CED424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44458A98-6E8D-4871-A81C-31C497DC106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F0D5271C-EB75-487C-A95D-A9F71807D8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26C15A6D-2053-49EB-8307-781B82DB081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5B15D972-8C1F-4F40-AC2E-ED7DD3EF4FF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DF6798B4-32D8-4C79-AD99-9122182DC65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DAD510ED-D57A-402F-9F8F-CADD30CF014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BB6882A6-FC6C-4070-AC0D-3AEEC115E1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C351DD22-0351-4B7A-8A61-76A9DD0854B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1BECC7C7-E4F7-4045-8728-CD1AF6C7C4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2ADD5E75-2F6A-42BF-8801-B46BE9A302B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7D59BEA3-789C-491E-B0FF-59066B153C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C08210CB-00E9-4E04-9B6A-17B065C8C2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D9A87FC7-FE38-4717-A324-019C219C7DC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E21E4D20-6EE5-4A26-980B-800E5C95554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704569DD-A84E-4F1A-9E43-44B03E660C7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711364DB-D155-448B-81BA-A8606287D08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24C19B45-2559-4155-BDC5-560D00186CA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F80AFD9E-5007-4384-A73C-43ABDBA83B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BC005569-E049-4DFF-9AC9-4FC9D89225B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6FA457C0-697C-41B9-98FC-E8428DE19F3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4386DD2D-A58A-4C91-84EF-A195438830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1356D551-30A6-4307-8100-74232265BA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F7792A0B-719F-43A4-AF1E-D58B47E998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F3FC084B-C852-4681-BA67-3F7C4871562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0A7606C2-A55D-490A-8DDC-AC4E33CB897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D0F53F16-563D-4AE9-A155-12ECF006DF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DD8E0675-3923-48B8-915A-C4C30B0EB7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D8523D3D-C1F1-4BA9-B207-E6F01D5DC41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6A456144-ED9F-4EFC-85C4-54FEFC58BFC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210DA839-C7AC-4B08-B58F-FF00EDCA8CA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FBD87052-E3A9-4CC5-BD34-CF945B638C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B017328B-A0F2-49DB-B077-AEB9EAF26D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66B1803F-78C0-4283-AF54-BEF59E35B9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7D4E8174-CC85-493B-8DB9-951F629C4A6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0A991876-95E6-4964-A1C1-F9A6F53399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A3AF552A-8544-4814-B4E7-B787BB005E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0989EBE2-4AE4-4C44-A53B-A2A0A7D9D50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BBBD65A4-CFA6-4E42-B98D-75BE624B42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9595A425-0F8D-4CA1-96AC-2DDA58E5AEF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930EE711-31BC-4CFA-A3DE-48A8AD9AB9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39F10AB8-7BCB-41DD-93DE-C974FC4DA72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7FB9DB13-9BDC-4FDE-A0EF-43A89DE455D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30FA7ED8-21D8-4CA0-AAAB-C97A1403C87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384F515E-2A21-40D7-A94A-DA7ECE2424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4D5164E4-B8F1-4DD3-B9E0-AF6B90809A1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2A0D2127-E71F-4926-892B-D6E985F30D8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5EF63FFD-2CE2-408F-8B05-DF9EB808100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EEF85C1B-AEFA-460A-8B6F-39CC0D0D6D5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F38DAAF3-1B10-4FAE-8E4F-D103B4F471E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78B00CA3-F59D-4E13-9BA6-A95915C32DD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D560EAAD-4821-4F80-861F-534A50DFB93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1AB276AF-0ADA-4A74-B7BB-3B56CFD93AA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78D0CC0D-F2FB-4FA5-A884-D43AB2313A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D03B2F1B-E91C-49A0-928F-C153B2A743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551751FC-56ED-40E9-B84B-49B23A92F95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B7F01345-BDC9-4C27-BE83-569B814AD14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BC633E1A-C45E-46A9-BED8-5B3BAD2317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0D5DE16A-935B-49B6-9DC8-E63DCF1AEAE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4EEEAFA3-0026-4E0E-9709-2D8861F5F9C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E7DA83D2-2FF4-4599-9BE0-51BCE5B2E2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F25ACBEC-2EAC-417C-874E-343FAE13B7F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099A0077-9DBC-4188-BB3E-3239B1B668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460C67F2-8254-4D5E-9DC4-7B28FC3E11A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3805FE26-A323-43A1-B632-E482AE69CA7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747722A9-CB5D-451E-9C6D-8ACFD9278A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EA4F41C2-1DC5-4433-AF2C-21AE2878FB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5300D84E-3D63-405C-9171-7EED0415A2C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D490A6E4-013F-44FF-8D86-1BD5512446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76C4EC94-21D1-4F36-84E1-90E69A53904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C894E1C2-0720-4831-B964-45FCEE71F35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4907BE0A-5B59-41D4-8A7A-BAC1968F7BD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B4694733-EDCE-4104-A20C-310CD4C7963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A28DF244-76C9-4340-8563-0B32D9D2ED5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DD298756-3B10-4886-8FE9-C2A5DAC2EE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8E7C82A7-BCE2-4242-9C4B-E7E023B101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430507E2-17B1-44FF-AF29-69CEC35C83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308B7CD5-EA1A-48EB-8FB4-6EBB9A84FF3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C17A4BC5-443B-47D3-9C55-770D28C4E9A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AFFEC6B5-8060-4F4F-B6D6-CB24C53590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4BEE6AF7-596F-4F01-96CD-D89231B4C2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5FFEFCFB-7B60-451E-B8F5-CA0C06A7AE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91A5A6B0-D167-49FD-9FCE-D8A7B36336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5A2BDC19-BA1D-4A9B-ACE2-97AD14CCE1B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C3FC56FF-9F99-42FB-883C-A24CC42FC3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60514F38-15CF-4B91-83F7-2C840D7502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E1A0A831-4DFC-4549-B691-DFDE1330956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C810C168-6AC2-4DE2-BFC7-30A71986BCF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6CF2D186-2868-4C9E-A644-25AF51E2C0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D6845DD5-22A7-4C34-B97F-FA40D2BB262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48F62B48-8F70-488A-B09C-113FB2DB9F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A8A9708B-3F16-4E9B-ACA9-470DF26DEF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8E56FBA9-3F88-44F8-9F3C-A11CE4315F2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2798815F-8019-40F4-9ACC-E98D978CAD4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79DDA3C5-2F08-4E8F-AA00-14DA89BFE4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3E55F3AA-8625-461D-86DE-EC4CB34A34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FE6E1297-9425-4E47-B7C5-2886CE17C54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231F4B44-BA9F-4BFF-948A-F452E39F000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3563DCB6-051F-45C0-944B-8FAB69DCD1C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CD5B17C0-0603-4970-BB95-C36D454CA90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BD3842A9-A81B-4955-B659-C91AACEF58B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D2A78D25-CB3E-4E38-B15F-262018FC51C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943CA4DE-6EEA-4EE2-8AA8-2596446378C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D370108D-E7EE-49C8-8DA6-7C900B27DC4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5826CF6C-94EE-4A4F-84C2-8C23651F06A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38CED8F5-36E8-427D-AE68-A5F85FEE43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6F9664F2-8778-41CC-AFF0-B3FB08EE5E3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6BDDE858-D880-4029-85A9-6F89D7CA099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1F32958E-163C-46A0-A94F-BA35EA6AB13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A7E8B75B-756D-48DE-BA76-8428F704FE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6011C0EA-0F5E-46BE-8F93-51FFDE26DB2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E5422986-5315-4265-9779-713E98C527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4955EF07-AB21-401D-9B3C-390FB85F417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35D36A03-8C76-42A4-8D52-53EB339112B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9053A65F-CB29-435D-ACE4-0A090426330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67A97605-69CC-4A57-8A52-461CF0D13D0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31D97B99-6C35-4F3A-8105-7D3B1035E2D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5DD9D947-B4FE-440D-9675-56DE18FDEC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C8D7BDC9-3B00-4F23-A907-9797AE7859D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C8390A0A-A757-444D-B15B-B1EDAD95CBB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1C7ACBD0-EE3D-4EE4-B246-2BF01EE096C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A78857EE-434B-4BD9-89C5-BF6097D79FE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D68FA692-0462-4E35-904D-0B11B09672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64B94926-513C-452F-A6EA-8AC8BE2DB6C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AFDF50FD-D20A-48B2-B7C2-C723F9B976F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591C78F1-A5FA-4616-B96C-F93975E625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6F8C9C6A-351F-4925-AC00-F6173D1134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35DBBFA2-AD60-4B88-9558-75AE7AC8BC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FEAAD017-8D29-4DE5-9060-805DDCADF1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E98779A9-4DE9-4598-ADF3-60825D4598A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888C9D37-EF86-4D45-91DB-EA9C5684929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FB3CF667-4552-4B78-9CF6-04BCF333BCC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86587BDA-ACA1-4638-98EF-AFDCE819303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6ED7A90C-BF66-4734-9006-432962AC72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5491EC8A-CB2A-4888-9148-D617EB28A7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87E14795-451D-466F-9FCF-615FD9B1440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CEE72747-6364-4C85-A326-BD6F10362AC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32551F47-86FA-4A03-B0BC-28A3BC5F74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66F5606F-A3A8-42C3-A9E0-2924062F338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6C7F-8731-490A-A1C6-2B3EC8F42849}">
  <sheetPr>
    <tabColor rgb="FFCCCCFF"/>
  </sheetPr>
  <dimension ref="A1:M215"/>
  <sheetViews>
    <sheetView tabSelected="1" zoomScale="80" zoomScaleNormal="80" workbookViewId="0">
      <selection activeCell="B13" sqref="B13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  <col min="9" max="9" width="27.28515625" style="1" customWidth="1"/>
    <col min="10" max="10" width="18.42578125" customWidth="1"/>
  </cols>
  <sheetData>
    <row r="1" spans="1:13" ht="20.25" x14ac:dyDescent="0.3">
      <c r="A1" s="116" t="s">
        <v>276</v>
      </c>
      <c r="B1" s="117"/>
      <c r="C1" s="117"/>
      <c r="D1" s="117"/>
      <c r="E1" s="117"/>
      <c r="F1" s="117"/>
      <c r="G1" s="117"/>
      <c r="H1" s="117"/>
      <c r="I1" s="118"/>
    </row>
    <row r="2" spans="1:13" ht="21" x14ac:dyDescent="0.35">
      <c r="A2" s="119" t="s">
        <v>275</v>
      </c>
      <c r="B2" s="120"/>
      <c r="C2" s="120"/>
      <c r="D2" s="120"/>
      <c r="E2" s="120"/>
      <c r="F2" s="120"/>
      <c r="G2" s="120"/>
      <c r="H2" s="120"/>
      <c r="I2" s="121"/>
    </row>
    <row r="3" spans="1:13" ht="20.25" customHeight="1" x14ac:dyDescent="0.3">
      <c r="A3" s="122" t="s">
        <v>344</v>
      </c>
      <c r="B3" s="123"/>
      <c r="C3" s="123"/>
      <c r="D3" s="123"/>
      <c r="E3" s="123"/>
      <c r="F3" s="123"/>
      <c r="G3" s="123"/>
      <c r="H3" s="123"/>
      <c r="I3" s="124"/>
    </row>
    <row r="4" spans="1:13" ht="21" x14ac:dyDescent="0.35">
      <c r="A4" s="83"/>
      <c r="B4" s="78"/>
      <c r="C4" s="78"/>
      <c r="D4" s="78"/>
      <c r="E4" s="78"/>
      <c r="F4" s="82"/>
      <c r="G4" s="84"/>
      <c r="H4" s="78"/>
      <c r="I4" s="81"/>
    </row>
    <row r="5" spans="1:13" s="75" customFormat="1" ht="24.75" customHeight="1" x14ac:dyDescent="0.35">
      <c r="A5" s="125" t="s">
        <v>274</v>
      </c>
      <c r="B5" s="126"/>
      <c r="C5" s="126"/>
      <c r="D5" s="126"/>
      <c r="E5" s="126"/>
      <c r="F5" s="126"/>
      <c r="G5" s="126"/>
      <c r="H5" s="126"/>
      <c r="I5" s="127"/>
    </row>
    <row r="6" spans="1:13" s="75" customFormat="1" ht="27" customHeight="1" x14ac:dyDescent="0.35">
      <c r="A6" s="80"/>
      <c r="B6" s="79" t="s">
        <v>273</v>
      </c>
      <c r="C6" s="119"/>
      <c r="D6" s="120"/>
      <c r="E6" s="120"/>
      <c r="F6" s="120"/>
      <c r="G6" s="120"/>
      <c r="H6" s="120"/>
      <c r="I6" s="121"/>
    </row>
    <row r="7" spans="1:13" s="75" customFormat="1" ht="27.75" customHeight="1" thickBot="1" x14ac:dyDescent="0.4">
      <c r="A7" s="77"/>
      <c r="B7" s="76" t="s">
        <v>272</v>
      </c>
      <c r="C7" s="128"/>
      <c r="D7" s="129"/>
      <c r="E7" s="129"/>
      <c r="F7" s="129"/>
      <c r="G7" s="129"/>
      <c r="H7" s="129"/>
      <c r="I7" s="130"/>
    </row>
    <row r="8" spans="1:13" s="75" customFormat="1" ht="26.25" customHeight="1" x14ac:dyDescent="0.35">
      <c r="A8" s="106" t="s">
        <v>271</v>
      </c>
      <c r="B8" s="108" t="s">
        <v>270</v>
      </c>
      <c r="C8" s="110" t="s">
        <v>269</v>
      </c>
      <c r="D8" s="112" t="s">
        <v>268</v>
      </c>
      <c r="E8" s="114" t="s">
        <v>267</v>
      </c>
      <c r="F8" s="114" t="s">
        <v>266</v>
      </c>
      <c r="G8" s="102" t="s">
        <v>265</v>
      </c>
      <c r="H8" s="102" t="s">
        <v>264</v>
      </c>
      <c r="I8" s="104" t="s">
        <v>263</v>
      </c>
    </row>
    <row r="9" spans="1:13" s="75" customFormat="1" ht="4.5" customHeight="1" thickBot="1" x14ac:dyDescent="0.4">
      <c r="A9" s="107"/>
      <c r="B9" s="109"/>
      <c r="C9" s="111"/>
      <c r="D9" s="113"/>
      <c r="E9" s="115"/>
      <c r="F9" s="115"/>
      <c r="G9" s="103"/>
      <c r="H9" s="103"/>
      <c r="I9" s="105"/>
    </row>
    <row r="10" spans="1:13" s="69" customFormat="1" ht="34.5" customHeight="1" x14ac:dyDescent="0.35">
      <c r="A10" s="73" t="s">
        <v>99</v>
      </c>
      <c r="B10" s="73" t="s">
        <v>261</v>
      </c>
      <c r="C10" s="66" t="s">
        <v>262</v>
      </c>
      <c r="D10" s="68">
        <v>43853</v>
      </c>
      <c r="E10" s="72">
        <v>121072.5</v>
      </c>
      <c r="F10" s="68">
        <v>43974</v>
      </c>
      <c r="G10" s="85"/>
      <c r="H10" s="72">
        <f>+E10-G10</f>
        <v>121072.5</v>
      </c>
      <c r="I10" s="71" t="s">
        <v>214</v>
      </c>
      <c r="J10" s="48"/>
      <c r="K10" s="70"/>
      <c r="L10" s="13"/>
      <c r="M10" s="48"/>
    </row>
    <row r="11" spans="1:13" s="69" customFormat="1" ht="50.25" customHeight="1" x14ac:dyDescent="0.35">
      <c r="A11" s="73" t="s">
        <v>99</v>
      </c>
      <c r="B11" s="73" t="s">
        <v>261</v>
      </c>
      <c r="C11" s="66" t="s">
        <v>260</v>
      </c>
      <c r="D11" s="68">
        <v>43826</v>
      </c>
      <c r="E11" s="72">
        <v>64483.45</v>
      </c>
      <c r="F11" s="68">
        <v>43948</v>
      </c>
      <c r="G11" s="85"/>
      <c r="H11" s="72">
        <f>+E11</f>
        <v>64483.45</v>
      </c>
      <c r="I11" s="71" t="s">
        <v>214</v>
      </c>
      <c r="K11" s="70"/>
      <c r="L11" s="13"/>
      <c r="M11" s="48"/>
    </row>
    <row r="12" spans="1:13" s="69" customFormat="1" ht="21.95" customHeight="1" x14ac:dyDescent="0.35">
      <c r="A12" s="73" t="s">
        <v>259</v>
      </c>
      <c r="B12" s="73" t="s">
        <v>9</v>
      </c>
      <c r="C12" s="66" t="s">
        <v>103</v>
      </c>
      <c r="D12" s="68">
        <v>44034</v>
      </c>
      <c r="E12" s="72">
        <v>354000</v>
      </c>
      <c r="F12" s="68">
        <v>44157</v>
      </c>
      <c r="G12" s="85"/>
      <c r="H12" s="72">
        <f>+E12-G12</f>
        <v>354000</v>
      </c>
      <c r="I12" s="71" t="s">
        <v>214</v>
      </c>
      <c r="K12" s="70"/>
      <c r="L12" s="13"/>
      <c r="M12" s="48"/>
    </row>
    <row r="13" spans="1:13" s="69" customFormat="1" ht="21.95" customHeight="1" x14ac:dyDescent="0.35">
      <c r="A13" s="73" t="s">
        <v>258</v>
      </c>
      <c r="B13" s="73" t="s">
        <v>9</v>
      </c>
      <c r="C13" s="66" t="s">
        <v>257</v>
      </c>
      <c r="D13" s="68">
        <v>44036</v>
      </c>
      <c r="E13" s="72">
        <v>259600</v>
      </c>
      <c r="F13" s="68">
        <v>44159</v>
      </c>
      <c r="G13" s="85"/>
      <c r="H13" s="72">
        <f>+E13</f>
        <v>259600</v>
      </c>
      <c r="I13" s="71" t="s">
        <v>214</v>
      </c>
      <c r="K13" s="70"/>
      <c r="L13" s="13"/>
      <c r="M13" s="48"/>
    </row>
    <row r="14" spans="1:13" s="69" customFormat="1" ht="21.95" customHeight="1" x14ac:dyDescent="0.35">
      <c r="A14" s="73" t="s">
        <v>256</v>
      </c>
      <c r="B14" s="73" t="s">
        <v>9</v>
      </c>
      <c r="C14" s="66" t="s">
        <v>255</v>
      </c>
      <c r="D14" s="68">
        <v>44027</v>
      </c>
      <c r="E14" s="72">
        <v>177000</v>
      </c>
      <c r="F14" s="68">
        <v>44150</v>
      </c>
      <c r="G14" s="85"/>
      <c r="H14" s="72">
        <f>+E14</f>
        <v>177000</v>
      </c>
      <c r="I14" s="71" t="s">
        <v>214</v>
      </c>
      <c r="K14" s="70"/>
      <c r="L14" s="13"/>
      <c r="M14" s="48"/>
    </row>
    <row r="15" spans="1:13" s="69" customFormat="1" ht="21.95" customHeight="1" x14ac:dyDescent="0.35">
      <c r="A15" s="73" t="s">
        <v>254</v>
      </c>
      <c r="B15" s="73" t="s">
        <v>9</v>
      </c>
      <c r="C15" s="66" t="s">
        <v>253</v>
      </c>
      <c r="D15" s="68">
        <v>44035</v>
      </c>
      <c r="E15" s="72">
        <v>708000</v>
      </c>
      <c r="F15" s="68">
        <v>44150</v>
      </c>
      <c r="G15" s="85"/>
      <c r="H15" s="72">
        <f>+E15</f>
        <v>708000</v>
      </c>
      <c r="I15" s="71" t="s">
        <v>214</v>
      </c>
      <c r="K15" s="70"/>
      <c r="L15" s="13"/>
      <c r="M15" s="48"/>
    </row>
    <row r="16" spans="1:13" s="69" customFormat="1" ht="21.95" customHeight="1" x14ac:dyDescent="0.35">
      <c r="A16" s="73" t="s">
        <v>252</v>
      </c>
      <c r="B16" s="73" t="s">
        <v>9</v>
      </c>
      <c r="C16" s="66" t="s">
        <v>251</v>
      </c>
      <c r="D16" s="68">
        <v>44034</v>
      </c>
      <c r="E16" s="72">
        <v>1500000</v>
      </c>
      <c r="F16" s="68">
        <v>44157</v>
      </c>
      <c r="G16" s="85"/>
      <c r="H16" s="72">
        <f>+E16</f>
        <v>1500000</v>
      </c>
      <c r="I16" s="71" t="s">
        <v>214</v>
      </c>
      <c r="K16" s="70"/>
      <c r="L16" s="13"/>
      <c r="M16" s="48"/>
    </row>
    <row r="17" spans="1:13" s="69" customFormat="1" ht="21.95" customHeight="1" x14ac:dyDescent="0.35">
      <c r="A17" s="73" t="s">
        <v>250</v>
      </c>
      <c r="B17" s="73" t="s">
        <v>9</v>
      </c>
      <c r="C17" s="66" t="s">
        <v>249</v>
      </c>
      <c r="D17" s="68">
        <v>44035</v>
      </c>
      <c r="E17" s="72">
        <v>1062000</v>
      </c>
      <c r="F17" s="68">
        <v>44158</v>
      </c>
      <c r="G17" s="85"/>
      <c r="H17" s="72">
        <f>+E17</f>
        <v>1062000</v>
      </c>
      <c r="I17" s="71" t="s">
        <v>214</v>
      </c>
      <c r="K17" s="70"/>
      <c r="L17" s="13"/>
      <c r="M17" s="48"/>
    </row>
    <row r="18" spans="1:13" s="69" customFormat="1" ht="21.95" customHeight="1" x14ac:dyDescent="0.35">
      <c r="A18" s="73" t="s">
        <v>248</v>
      </c>
      <c r="B18" s="73" t="s">
        <v>9</v>
      </c>
      <c r="C18" s="66" t="s">
        <v>247</v>
      </c>
      <c r="D18" s="68">
        <v>44044</v>
      </c>
      <c r="E18" s="72">
        <v>180000</v>
      </c>
      <c r="F18" s="68">
        <v>44166</v>
      </c>
      <c r="G18" s="85"/>
      <c r="H18" s="72">
        <f>+E18-G18</f>
        <v>180000</v>
      </c>
      <c r="I18" s="71" t="s">
        <v>214</v>
      </c>
      <c r="K18" s="70"/>
      <c r="L18" s="13"/>
      <c r="M18" s="48"/>
    </row>
    <row r="19" spans="1:13" s="69" customFormat="1" ht="31.5" customHeight="1" x14ac:dyDescent="0.35">
      <c r="A19" s="73" t="s">
        <v>221</v>
      </c>
      <c r="B19" s="73" t="s">
        <v>220</v>
      </c>
      <c r="C19" s="66" t="s">
        <v>246</v>
      </c>
      <c r="D19" s="68">
        <v>44255</v>
      </c>
      <c r="E19" s="72">
        <v>8302417.04</v>
      </c>
      <c r="F19" s="68">
        <v>44375</v>
      </c>
      <c r="G19" s="72"/>
      <c r="H19" s="72">
        <f>+E19-G19</f>
        <v>8302417.04</v>
      </c>
      <c r="I19" s="71" t="s">
        <v>214</v>
      </c>
      <c r="K19" s="70"/>
      <c r="L19" s="13"/>
      <c r="M19" s="48"/>
    </row>
    <row r="20" spans="1:13" s="69" customFormat="1" ht="31.5" customHeight="1" x14ac:dyDescent="0.35">
      <c r="A20" s="73" t="s">
        <v>221</v>
      </c>
      <c r="B20" s="73" t="s">
        <v>245</v>
      </c>
      <c r="C20" s="66" t="s">
        <v>244</v>
      </c>
      <c r="D20" s="68">
        <v>44197</v>
      </c>
      <c r="E20" s="72">
        <v>1258798.32</v>
      </c>
      <c r="F20" s="68">
        <v>44317</v>
      </c>
      <c r="G20" s="72"/>
      <c r="H20" s="72">
        <f>+E20-G20</f>
        <v>1258798.32</v>
      </c>
      <c r="I20" s="71" t="s">
        <v>214</v>
      </c>
      <c r="K20" s="70"/>
      <c r="L20" s="13"/>
      <c r="M20" s="48"/>
    </row>
    <row r="21" spans="1:13" s="69" customFormat="1" ht="31.5" customHeight="1" x14ac:dyDescent="0.35">
      <c r="A21" s="73" t="s">
        <v>221</v>
      </c>
      <c r="B21" s="73" t="s">
        <v>243</v>
      </c>
      <c r="C21" s="66" t="s">
        <v>242</v>
      </c>
      <c r="D21" s="68">
        <v>44197</v>
      </c>
      <c r="E21" s="72">
        <v>66987.179999999993</v>
      </c>
      <c r="F21" s="68">
        <v>44317</v>
      </c>
      <c r="G21" s="72"/>
      <c r="H21" s="72">
        <f>+E21-G21</f>
        <v>66987.179999999993</v>
      </c>
      <c r="I21" s="71" t="s">
        <v>214</v>
      </c>
      <c r="K21" s="70"/>
      <c r="L21" s="13"/>
      <c r="M21" s="48"/>
    </row>
    <row r="22" spans="1:13" s="69" customFormat="1" ht="31.5" customHeight="1" x14ac:dyDescent="0.35">
      <c r="A22" s="73" t="s">
        <v>241</v>
      </c>
      <c r="B22" s="73" t="s">
        <v>240</v>
      </c>
      <c r="C22" s="66" t="s">
        <v>239</v>
      </c>
      <c r="D22" s="68">
        <v>44294</v>
      </c>
      <c r="E22" s="72">
        <v>583278.54</v>
      </c>
      <c r="F22" s="68">
        <v>44416</v>
      </c>
      <c r="G22" s="72"/>
      <c r="H22" s="72">
        <f t="shared" ref="H22:H29" si="0">+E22</f>
        <v>583278.54</v>
      </c>
      <c r="I22" s="71" t="s">
        <v>214</v>
      </c>
      <c r="K22" s="70"/>
      <c r="L22" s="13"/>
      <c r="M22" s="48"/>
    </row>
    <row r="23" spans="1:13" s="69" customFormat="1" ht="31.5" customHeight="1" x14ac:dyDescent="0.35">
      <c r="A23" s="73" t="s">
        <v>221</v>
      </c>
      <c r="B23" s="73" t="s">
        <v>220</v>
      </c>
      <c r="C23" s="66" t="s">
        <v>189</v>
      </c>
      <c r="D23" s="68">
        <v>44287</v>
      </c>
      <c r="E23" s="72">
        <v>66414.64</v>
      </c>
      <c r="F23" s="68">
        <v>44409</v>
      </c>
      <c r="G23" s="72"/>
      <c r="H23" s="72">
        <f t="shared" si="0"/>
        <v>66414.64</v>
      </c>
      <c r="I23" s="71" t="s">
        <v>214</v>
      </c>
      <c r="K23" s="70"/>
      <c r="L23" s="13"/>
      <c r="M23" s="48"/>
    </row>
    <row r="24" spans="1:13" s="69" customFormat="1" ht="31.5" customHeight="1" x14ac:dyDescent="0.35">
      <c r="A24" s="73" t="s">
        <v>4</v>
      </c>
      <c r="B24" s="73" t="s">
        <v>135</v>
      </c>
      <c r="C24" s="66" t="s">
        <v>238</v>
      </c>
      <c r="D24" s="68">
        <v>44211</v>
      </c>
      <c r="E24" s="72">
        <v>9332435</v>
      </c>
      <c r="F24" s="68">
        <v>44331</v>
      </c>
      <c r="G24" s="72"/>
      <c r="H24" s="72">
        <f t="shared" si="0"/>
        <v>9332435</v>
      </c>
      <c r="I24" s="71" t="s">
        <v>214</v>
      </c>
      <c r="K24" s="70"/>
      <c r="L24" s="13"/>
      <c r="M24" s="48"/>
    </row>
    <row r="25" spans="1:13" s="69" customFormat="1" ht="31.5" customHeight="1" x14ac:dyDescent="0.35">
      <c r="A25" s="73" t="s">
        <v>4</v>
      </c>
      <c r="B25" s="73" t="s">
        <v>135</v>
      </c>
      <c r="C25" s="66" t="s">
        <v>237</v>
      </c>
      <c r="D25" s="68">
        <v>44267</v>
      </c>
      <c r="E25" s="72">
        <v>4131355</v>
      </c>
      <c r="F25" s="68">
        <v>44389</v>
      </c>
      <c r="G25" s="72"/>
      <c r="H25" s="72">
        <f t="shared" si="0"/>
        <v>4131355</v>
      </c>
      <c r="I25" s="71" t="s">
        <v>214</v>
      </c>
      <c r="K25" s="70"/>
      <c r="L25" s="13"/>
      <c r="M25" s="48"/>
    </row>
    <row r="26" spans="1:13" s="69" customFormat="1" ht="31.5" customHeight="1" x14ac:dyDescent="0.35">
      <c r="A26" s="73" t="s">
        <v>221</v>
      </c>
      <c r="B26" s="73" t="s">
        <v>220</v>
      </c>
      <c r="C26" s="66" t="s">
        <v>109</v>
      </c>
      <c r="D26" s="68">
        <v>44287</v>
      </c>
      <c r="E26" s="72">
        <f>22404*58</f>
        <v>1299432</v>
      </c>
      <c r="F26" s="68">
        <v>44409</v>
      </c>
      <c r="G26" s="72"/>
      <c r="H26" s="72">
        <f t="shared" si="0"/>
        <v>1299432</v>
      </c>
      <c r="I26" s="71" t="s">
        <v>214</v>
      </c>
      <c r="K26" s="70"/>
      <c r="L26" s="13"/>
      <c r="M26" s="48"/>
    </row>
    <row r="27" spans="1:13" s="69" customFormat="1" ht="31.5" customHeight="1" x14ac:dyDescent="0.35">
      <c r="A27" s="73" t="s">
        <v>221</v>
      </c>
      <c r="B27" s="73" t="s">
        <v>220</v>
      </c>
      <c r="C27" s="66" t="s">
        <v>236</v>
      </c>
      <c r="D27" s="68">
        <v>44285</v>
      </c>
      <c r="E27" s="72">
        <f>832*58</f>
        <v>48256</v>
      </c>
      <c r="F27" s="68">
        <v>44407</v>
      </c>
      <c r="G27" s="72"/>
      <c r="H27" s="72">
        <f t="shared" si="0"/>
        <v>48256</v>
      </c>
      <c r="I27" s="71" t="s">
        <v>214</v>
      </c>
      <c r="K27" s="70"/>
      <c r="L27" s="13"/>
      <c r="M27" s="48"/>
    </row>
    <row r="28" spans="1:13" s="69" customFormat="1" ht="31.5" customHeight="1" x14ac:dyDescent="0.35">
      <c r="A28" s="73" t="s">
        <v>235</v>
      </c>
      <c r="B28" s="73" t="s">
        <v>6</v>
      </c>
      <c r="C28" s="74" t="s">
        <v>234</v>
      </c>
      <c r="D28" s="17">
        <v>44343</v>
      </c>
      <c r="E28" s="72">
        <v>29500</v>
      </c>
      <c r="F28" s="68">
        <v>44466</v>
      </c>
      <c r="G28" s="72"/>
      <c r="H28" s="72">
        <f t="shared" si="0"/>
        <v>29500</v>
      </c>
      <c r="I28" s="71" t="s">
        <v>214</v>
      </c>
      <c r="K28" s="70"/>
      <c r="L28" s="13"/>
      <c r="M28" s="48"/>
    </row>
    <row r="29" spans="1:13" s="69" customFormat="1" ht="31.5" customHeight="1" x14ac:dyDescent="0.35">
      <c r="A29" s="73" t="s">
        <v>233</v>
      </c>
      <c r="B29" s="73" t="s">
        <v>232</v>
      </c>
      <c r="C29" s="66" t="s">
        <v>231</v>
      </c>
      <c r="D29" s="17">
        <v>44378</v>
      </c>
      <c r="E29" s="72">
        <v>188800</v>
      </c>
      <c r="F29" s="68">
        <v>44501</v>
      </c>
      <c r="G29" s="72"/>
      <c r="H29" s="72">
        <f t="shared" si="0"/>
        <v>188800</v>
      </c>
      <c r="I29" s="71" t="s">
        <v>214</v>
      </c>
      <c r="K29" s="70"/>
      <c r="L29" s="13"/>
      <c r="M29" s="48"/>
    </row>
    <row r="30" spans="1:13" s="69" customFormat="1" ht="31.5" customHeight="1" x14ac:dyDescent="0.35">
      <c r="A30" s="73" t="s">
        <v>230</v>
      </c>
      <c r="B30" s="73" t="s">
        <v>9</v>
      </c>
      <c r="C30" s="66" t="s">
        <v>229</v>
      </c>
      <c r="D30" s="17">
        <v>44302</v>
      </c>
      <c r="E30" s="72">
        <v>157998.6</v>
      </c>
      <c r="F30" s="68">
        <v>44424</v>
      </c>
      <c r="G30" s="72"/>
      <c r="H30" s="72">
        <f t="shared" ref="H30:H36" si="1">+E30-G30</f>
        <v>157998.6</v>
      </c>
      <c r="I30" s="71" t="s">
        <v>214</v>
      </c>
      <c r="K30" s="70"/>
      <c r="L30" s="13"/>
      <c r="M30" s="48"/>
    </row>
    <row r="31" spans="1:13" s="69" customFormat="1" ht="31.5" customHeight="1" x14ac:dyDescent="0.35">
      <c r="A31" s="73" t="s">
        <v>221</v>
      </c>
      <c r="B31" s="73" t="s">
        <v>228</v>
      </c>
      <c r="C31" s="66" t="s">
        <v>227</v>
      </c>
      <c r="D31" s="17">
        <v>44347</v>
      </c>
      <c r="E31" s="72">
        <v>66414.64</v>
      </c>
      <c r="F31" s="1" t="s">
        <v>226</v>
      </c>
      <c r="G31" s="72"/>
      <c r="H31" s="72">
        <f t="shared" si="1"/>
        <v>66414.64</v>
      </c>
      <c r="I31" s="71" t="s">
        <v>214</v>
      </c>
      <c r="K31" s="70"/>
      <c r="L31" s="13"/>
      <c r="M31" s="48"/>
    </row>
    <row r="32" spans="1:13" s="69" customFormat="1" ht="31.5" customHeight="1" x14ac:dyDescent="0.35">
      <c r="A32" s="73" t="s">
        <v>225</v>
      </c>
      <c r="B32" s="73" t="s">
        <v>16</v>
      </c>
      <c r="C32" s="66" t="s">
        <v>224</v>
      </c>
      <c r="D32" s="17">
        <v>44427</v>
      </c>
      <c r="E32" s="72">
        <v>35400</v>
      </c>
      <c r="F32" s="68">
        <v>44549</v>
      </c>
      <c r="G32" s="72"/>
      <c r="H32" s="72">
        <f t="shared" si="1"/>
        <v>35400</v>
      </c>
      <c r="I32" s="71" t="s">
        <v>214</v>
      </c>
      <c r="K32" s="70"/>
      <c r="L32" s="13"/>
      <c r="M32" s="48"/>
    </row>
    <row r="33" spans="1:13" s="69" customFormat="1" ht="31.5" customHeight="1" x14ac:dyDescent="0.35">
      <c r="A33" s="73" t="s">
        <v>223</v>
      </c>
      <c r="B33" s="73" t="s">
        <v>16</v>
      </c>
      <c r="C33" s="66" t="s">
        <v>47</v>
      </c>
      <c r="D33" s="17">
        <v>44391</v>
      </c>
      <c r="E33" s="72">
        <v>17700</v>
      </c>
      <c r="F33" s="68">
        <v>44514</v>
      </c>
      <c r="G33" s="72"/>
      <c r="H33" s="72">
        <f t="shared" si="1"/>
        <v>17700</v>
      </c>
      <c r="I33" s="71" t="s">
        <v>214</v>
      </c>
      <c r="K33" s="70"/>
      <c r="L33" s="13"/>
      <c r="M33" s="48"/>
    </row>
    <row r="34" spans="1:13" s="69" customFormat="1" ht="31.5" customHeight="1" x14ac:dyDescent="0.35">
      <c r="A34" s="6" t="s">
        <v>221</v>
      </c>
      <c r="B34" s="67" t="s">
        <v>220</v>
      </c>
      <c r="C34" s="66" t="s">
        <v>222</v>
      </c>
      <c r="D34" s="65">
        <v>44409</v>
      </c>
      <c r="E34" s="52">
        <v>66758.16</v>
      </c>
      <c r="F34" s="17">
        <v>44531</v>
      </c>
      <c r="G34" s="2"/>
      <c r="H34" s="52">
        <f t="shared" si="1"/>
        <v>66758.16</v>
      </c>
      <c r="I34" s="1" t="s">
        <v>214</v>
      </c>
      <c r="J34"/>
      <c r="K34" s="70"/>
      <c r="L34" s="13"/>
      <c r="M34" s="48"/>
    </row>
    <row r="35" spans="1:13" ht="21" x14ac:dyDescent="0.35">
      <c r="A35" s="6" t="s">
        <v>221</v>
      </c>
      <c r="B35" s="67" t="s">
        <v>220</v>
      </c>
      <c r="C35" s="66" t="s">
        <v>219</v>
      </c>
      <c r="D35" s="65">
        <v>44440</v>
      </c>
      <c r="E35" s="52">
        <v>66414.64</v>
      </c>
      <c r="F35" s="17">
        <v>44562</v>
      </c>
      <c r="H35" s="52">
        <f t="shared" si="1"/>
        <v>66414.64</v>
      </c>
      <c r="I35" s="1" t="s">
        <v>214</v>
      </c>
      <c r="K35" s="9"/>
      <c r="L35" s="13"/>
      <c r="M35" s="48"/>
    </row>
    <row r="36" spans="1:13" ht="21" x14ac:dyDescent="0.35">
      <c r="A36" s="6" t="s">
        <v>218</v>
      </c>
      <c r="B36" s="67" t="s">
        <v>16</v>
      </c>
      <c r="C36" s="66" t="s">
        <v>217</v>
      </c>
      <c r="D36" s="65">
        <v>44265</v>
      </c>
      <c r="E36" s="52">
        <v>106200</v>
      </c>
      <c r="F36" s="68">
        <v>44387</v>
      </c>
      <c r="H36" s="52">
        <f t="shared" si="1"/>
        <v>106200</v>
      </c>
      <c r="I36" s="1" t="s">
        <v>214</v>
      </c>
      <c r="K36" s="9"/>
      <c r="L36" s="13"/>
      <c r="M36" s="48"/>
    </row>
    <row r="37" spans="1:13" ht="21" x14ac:dyDescent="0.35">
      <c r="A37" s="6" t="s">
        <v>216</v>
      </c>
      <c r="B37" s="67" t="s">
        <v>9</v>
      </c>
      <c r="C37" s="66" t="s">
        <v>215</v>
      </c>
      <c r="D37" s="65">
        <v>44610</v>
      </c>
      <c r="E37" s="52">
        <v>354000</v>
      </c>
      <c r="F37" s="17">
        <v>44730</v>
      </c>
      <c r="G37" s="52"/>
      <c r="H37" s="52">
        <f>+E37</f>
        <v>354000</v>
      </c>
      <c r="I37" s="1" t="s">
        <v>214</v>
      </c>
      <c r="J37" s="14"/>
      <c r="K37" s="9"/>
      <c r="L37" s="13"/>
      <c r="M37" s="48"/>
    </row>
    <row r="38" spans="1:13" ht="21" x14ac:dyDescent="0.35">
      <c r="A38" s="8" t="s">
        <v>213</v>
      </c>
      <c r="B38" s="20" t="s">
        <v>9</v>
      </c>
      <c r="C38" s="53" t="s">
        <v>212</v>
      </c>
      <c r="D38" s="18">
        <v>45030</v>
      </c>
      <c r="E38" s="16">
        <v>141600</v>
      </c>
      <c r="F38" s="17">
        <v>45152</v>
      </c>
      <c r="H38" s="52">
        <f>E38</f>
        <v>141600</v>
      </c>
      <c r="I38" s="1" t="s">
        <v>1</v>
      </c>
      <c r="J38" s="14">
        <v>45078</v>
      </c>
      <c r="K38" s="9"/>
      <c r="L38" s="13"/>
      <c r="M38" s="48"/>
    </row>
    <row r="39" spans="1:13" ht="21" x14ac:dyDescent="0.35">
      <c r="A39" s="8" t="s">
        <v>211</v>
      </c>
      <c r="B39" s="20" t="s">
        <v>9</v>
      </c>
      <c r="C39" s="19" t="s">
        <v>210</v>
      </c>
      <c r="D39" s="18">
        <v>45098</v>
      </c>
      <c r="E39" s="16">
        <v>88500</v>
      </c>
      <c r="F39" s="17">
        <v>45220</v>
      </c>
      <c r="H39" s="52">
        <f>E39</f>
        <v>88500</v>
      </c>
      <c r="I39" s="1" t="s">
        <v>1</v>
      </c>
      <c r="J39" s="14">
        <v>45111</v>
      </c>
      <c r="K39" s="9"/>
      <c r="L39" s="13"/>
      <c r="M39" s="48"/>
    </row>
    <row r="40" spans="1:13" ht="21" x14ac:dyDescent="0.35">
      <c r="A40" s="49" t="s">
        <v>205</v>
      </c>
      <c r="B40" s="37" t="s">
        <v>62</v>
      </c>
      <c r="C40" s="36" t="s">
        <v>209</v>
      </c>
      <c r="D40" s="35">
        <v>45118</v>
      </c>
      <c r="E40" s="33">
        <v>18240000</v>
      </c>
      <c r="F40" s="34">
        <v>45241</v>
      </c>
      <c r="G40" s="86">
        <v>8500000</v>
      </c>
      <c r="H40" s="32">
        <f t="shared" ref="H40:H103" si="2">+E40-G40</f>
        <v>9740000</v>
      </c>
      <c r="I40" s="31" t="s">
        <v>1</v>
      </c>
      <c r="J40" s="30">
        <v>45125</v>
      </c>
      <c r="K40" s="9"/>
      <c r="L40" s="13"/>
      <c r="M40" s="48"/>
    </row>
    <row r="41" spans="1:13" ht="21" x14ac:dyDescent="0.35">
      <c r="A41" s="49" t="s">
        <v>205</v>
      </c>
      <c r="B41" s="37" t="s">
        <v>62</v>
      </c>
      <c r="C41" s="36" t="s">
        <v>208</v>
      </c>
      <c r="D41" s="35">
        <v>45118</v>
      </c>
      <c r="E41" s="33">
        <v>13280400</v>
      </c>
      <c r="F41" s="34">
        <v>45241</v>
      </c>
      <c r="G41" s="86">
        <v>10644000</v>
      </c>
      <c r="H41" s="32">
        <f t="shared" si="2"/>
        <v>2636400</v>
      </c>
      <c r="I41" s="31" t="s">
        <v>1</v>
      </c>
      <c r="J41" s="30">
        <v>45125</v>
      </c>
      <c r="K41" s="9"/>
      <c r="L41" s="13"/>
      <c r="M41" s="48"/>
    </row>
    <row r="42" spans="1:13" ht="21" x14ac:dyDescent="0.35">
      <c r="A42" s="8" t="s">
        <v>205</v>
      </c>
      <c r="B42" s="20" t="s">
        <v>62</v>
      </c>
      <c r="C42" s="19" t="s">
        <v>207</v>
      </c>
      <c r="D42" s="18">
        <v>45118</v>
      </c>
      <c r="E42" s="16">
        <v>17263200</v>
      </c>
      <c r="F42" s="17">
        <v>45241</v>
      </c>
      <c r="H42" s="52">
        <f t="shared" si="2"/>
        <v>17263200</v>
      </c>
      <c r="I42" s="1" t="s">
        <v>1</v>
      </c>
      <c r="J42" s="14">
        <v>45125</v>
      </c>
      <c r="K42" s="9"/>
      <c r="L42" s="13"/>
      <c r="M42" s="48"/>
    </row>
    <row r="43" spans="1:13" ht="21" x14ac:dyDescent="0.35">
      <c r="A43" s="8" t="s">
        <v>205</v>
      </c>
      <c r="B43" s="20" t="s">
        <v>62</v>
      </c>
      <c r="C43" s="19" t="s">
        <v>206</v>
      </c>
      <c r="D43" s="18">
        <v>45082</v>
      </c>
      <c r="E43" s="16">
        <v>5690400</v>
      </c>
      <c r="F43" s="17">
        <v>45082</v>
      </c>
      <c r="H43" s="52">
        <f t="shared" si="2"/>
        <v>5690400</v>
      </c>
      <c r="I43" s="1" t="s">
        <v>1</v>
      </c>
      <c r="J43" s="14">
        <v>45142</v>
      </c>
      <c r="K43" s="9"/>
      <c r="L43" s="13"/>
      <c r="M43" s="48"/>
    </row>
    <row r="44" spans="1:13" ht="21" x14ac:dyDescent="0.35">
      <c r="A44" s="8" t="s">
        <v>205</v>
      </c>
      <c r="B44" s="20" t="s">
        <v>62</v>
      </c>
      <c r="C44" s="19" t="s">
        <v>204</v>
      </c>
      <c r="D44" s="18">
        <v>45155</v>
      </c>
      <c r="E44" s="16">
        <v>6613200</v>
      </c>
      <c r="F44" s="17">
        <v>45277</v>
      </c>
      <c r="H44" s="52">
        <f t="shared" si="2"/>
        <v>6613200</v>
      </c>
      <c r="I44" s="1" t="s">
        <v>1</v>
      </c>
      <c r="J44" s="14">
        <v>45159</v>
      </c>
      <c r="K44" s="9"/>
      <c r="L44" s="13"/>
      <c r="M44" s="48"/>
    </row>
    <row r="45" spans="1:13" ht="21" x14ac:dyDescent="0.35">
      <c r="A45" s="7" t="s">
        <v>4</v>
      </c>
      <c r="B45" s="20" t="s">
        <v>135</v>
      </c>
      <c r="C45" s="19" t="s">
        <v>203</v>
      </c>
      <c r="D45" s="18">
        <v>45169</v>
      </c>
      <c r="E45" s="59">
        <v>3980570</v>
      </c>
      <c r="F45" s="58">
        <v>45291</v>
      </c>
      <c r="G45" s="87"/>
      <c r="H45" s="57">
        <f t="shared" si="2"/>
        <v>3980570</v>
      </c>
      <c r="I45" s="56" t="s">
        <v>1</v>
      </c>
      <c r="J45" s="51">
        <v>45191</v>
      </c>
      <c r="K45" s="9"/>
      <c r="L45" s="13"/>
      <c r="M45" s="48"/>
    </row>
    <row r="46" spans="1:13" ht="33" x14ac:dyDescent="0.35">
      <c r="A46" s="55" t="s">
        <v>111</v>
      </c>
      <c r="B46" s="37" t="s">
        <v>201</v>
      </c>
      <c r="C46" s="64" t="s">
        <v>202</v>
      </c>
      <c r="D46" s="35">
        <v>45198</v>
      </c>
      <c r="E46" s="63">
        <v>847189.39</v>
      </c>
      <c r="F46" s="62">
        <v>45320</v>
      </c>
      <c r="G46" s="88">
        <v>169437.88</v>
      </c>
      <c r="H46" s="61">
        <f t="shared" si="2"/>
        <v>677751.51</v>
      </c>
      <c r="I46" s="60" t="s">
        <v>1</v>
      </c>
      <c r="J46" s="54">
        <v>45209</v>
      </c>
      <c r="K46" s="9"/>
      <c r="L46" s="13"/>
      <c r="M46" s="48"/>
    </row>
    <row r="47" spans="1:13" ht="33" x14ac:dyDescent="0.35">
      <c r="A47" s="55" t="s">
        <v>111</v>
      </c>
      <c r="B47" s="37" t="s">
        <v>201</v>
      </c>
      <c r="C47" s="64" t="s">
        <v>200</v>
      </c>
      <c r="D47" s="35">
        <v>45198</v>
      </c>
      <c r="E47" s="63">
        <v>1923504.74</v>
      </c>
      <c r="F47" s="62">
        <v>45320</v>
      </c>
      <c r="G47" s="88">
        <v>384700.95</v>
      </c>
      <c r="H47" s="61">
        <f t="shared" si="2"/>
        <v>1538803.79</v>
      </c>
      <c r="I47" s="60" t="s">
        <v>1</v>
      </c>
      <c r="J47" s="54">
        <v>45210</v>
      </c>
      <c r="K47" s="9"/>
      <c r="L47" s="13"/>
      <c r="M47" s="48"/>
    </row>
    <row r="48" spans="1:13" ht="21" x14ac:dyDescent="0.35">
      <c r="A48" s="55" t="s">
        <v>111</v>
      </c>
      <c r="B48" s="37"/>
      <c r="C48" s="64" t="s">
        <v>199</v>
      </c>
      <c r="D48" s="35">
        <v>45198</v>
      </c>
      <c r="E48" s="63">
        <v>3779246.76</v>
      </c>
      <c r="F48" s="62">
        <v>45320</v>
      </c>
      <c r="G48" s="88">
        <v>755849.35</v>
      </c>
      <c r="H48" s="61">
        <f t="shared" si="2"/>
        <v>3023397.4099999997</v>
      </c>
      <c r="I48" s="60" t="s">
        <v>1</v>
      </c>
      <c r="J48" s="54">
        <v>45210</v>
      </c>
      <c r="K48" s="9"/>
      <c r="L48" s="13"/>
      <c r="M48" s="48"/>
    </row>
    <row r="49" spans="1:13" ht="48.75" x14ac:dyDescent="0.35">
      <c r="A49" s="55" t="s">
        <v>125</v>
      </c>
      <c r="B49" s="37" t="s">
        <v>198</v>
      </c>
      <c r="C49" s="64" t="s">
        <v>197</v>
      </c>
      <c r="D49" s="35">
        <v>45210</v>
      </c>
      <c r="E49" s="63">
        <v>1177041.07</v>
      </c>
      <c r="F49" s="62">
        <v>45333</v>
      </c>
      <c r="G49" s="88">
        <v>235408.21</v>
      </c>
      <c r="H49" s="61">
        <f t="shared" si="2"/>
        <v>941632.8600000001</v>
      </c>
      <c r="I49" s="60" t="s">
        <v>1</v>
      </c>
      <c r="J49" s="54">
        <v>45219</v>
      </c>
      <c r="K49" s="9"/>
      <c r="L49" s="13"/>
      <c r="M49" s="48"/>
    </row>
    <row r="50" spans="1:13" ht="21" x14ac:dyDescent="0.35">
      <c r="A50" s="7" t="s">
        <v>4</v>
      </c>
      <c r="B50" s="20" t="s">
        <v>135</v>
      </c>
      <c r="C50" s="53" t="s">
        <v>196</v>
      </c>
      <c r="D50" s="18">
        <v>45230</v>
      </c>
      <c r="E50" s="59">
        <v>4168305</v>
      </c>
      <c r="F50" s="58">
        <v>45350</v>
      </c>
      <c r="G50" s="87"/>
      <c r="H50" s="57">
        <f t="shared" si="2"/>
        <v>4168305</v>
      </c>
      <c r="I50" s="56" t="s">
        <v>1</v>
      </c>
      <c r="J50" s="51">
        <v>45231</v>
      </c>
      <c r="K50" s="9"/>
      <c r="L50" s="13"/>
      <c r="M50" s="48"/>
    </row>
    <row r="51" spans="1:13" ht="21" x14ac:dyDescent="0.35">
      <c r="A51" s="7" t="s">
        <v>195</v>
      </c>
      <c r="B51" s="20" t="s">
        <v>16</v>
      </c>
      <c r="C51" s="53" t="s">
        <v>194</v>
      </c>
      <c r="D51" s="18">
        <v>45225</v>
      </c>
      <c r="E51" s="59">
        <v>118000</v>
      </c>
      <c r="F51" s="58">
        <v>45348</v>
      </c>
      <c r="G51" s="87"/>
      <c r="H51" s="57">
        <f t="shared" si="2"/>
        <v>118000</v>
      </c>
      <c r="I51" s="56" t="s">
        <v>1</v>
      </c>
      <c r="J51" s="51">
        <v>45238</v>
      </c>
      <c r="K51" s="9"/>
      <c r="L51" s="13"/>
      <c r="M51" s="48"/>
    </row>
    <row r="52" spans="1:13" ht="21" x14ac:dyDescent="0.35">
      <c r="A52" s="7" t="s">
        <v>4</v>
      </c>
      <c r="B52" s="20" t="s">
        <v>135</v>
      </c>
      <c r="C52" s="53" t="s">
        <v>193</v>
      </c>
      <c r="D52" s="18">
        <v>45230</v>
      </c>
      <c r="E52" s="59">
        <v>4519465</v>
      </c>
      <c r="F52" s="58">
        <v>45350</v>
      </c>
      <c r="G52" s="87"/>
      <c r="H52" s="57">
        <f t="shared" si="2"/>
        <v>4519465</v>
      </c>
      <c r="I52" s="56" t="s">
        <v>1</v>
      </c>
      <c r="J52" s="51">
        <v>45251</v>
      </c>
      <c r="K52" s="9"/>
      <c r="L52" s="13"/>
      <c r="M52" s="48"/>
    </row>
    <row r="53" spans="1:13" ht="33" x14ac:dyDescent="0.35">
      <c r="A53" s="55" t="s">
        <v>125</v>
      </c>
      <c r="B53" s="37" t="s">
        <v>186</v>
      </c>
      <c r="C53" s="64" t="s">
        <v>192</v>
      </c>
      <c r="D53" s="35">
        <v>45226</v>
      </c>
      <c r="E53" s="63">
        <v>1134307.32</v>
      </c>
      <c r="F53" s="62">
        <v>45349</v>
      </c>
      <c r="G53" s="88">
        <v>226861.46</v>
      </c>
      <c r="H53" s="61">
        <f t="shared" si="2"/>
        <v>907445.8600000001</v>
      </c>
      <c r="I53" s="60" t="s">
        <v>1</v>
      </c>
      <c r="J53" s="54">
        <v>45250</v>
      </c>
      <c r="K53" s="9"/>
      <c r="L53" s="13"/>
      <c r="M53" s="48"/>
    </row>
    <row r="54" spans="1:13" ht="33" x14ac:dyDescent="0.35">
      <c r="A54" s="7" t="s">
        <v>191</v>
      </c>
      <c r="B54" s="20" t="s">
        <v>113</v>
      </c>
      <c r="C54" s="53" t="s">
        <v>190</v>
      </c>
      <c r="D54" s="18">
        <v>45237</v>
      </c>
      <c r="E54" s="59">
        <v>270470.15999999997</v>
      </c>
      <c r="F54" s="58">
        <v>45358</v>
      </c>
      <c r="G54" s="87"/>
      <c r="H54" s="57">
        <f t="shared" si="2"/>
        <v>270470.15999999997</v>
      </c>
      <c r="I54" s="56" t="s">
        <v>1</v>
      </c>
      <c r="J54" s="51">
        <v>45273</v>
      </c>
      <c r="K54" s="9"/>
      <c r="L54" s="13"/>
      <c r="M54" s="48"/>
    </row>
    <row r="55" spans="1:13" ht="21" x14ac:dyDescent="0.35">
      <c r="A55" s="7" t="s">
        <v>4</v>
      </c>
      <c r="B55" s="20" t="s">
        <v>135</v>
      </c>
      <c r="C55" s="53" t="s">
        <v>188</v>
      </c>
      <c r="D55" s="18">
        <v>45260</v>
      </c>
      <c r="E55" s="59">
        <v>4131885</v>
      </c>
      <c r="F55" s="58">
        <v>45381</v>
      </c>
      <c r="G55" s="87"/>
      <c r="H55" s="57">
        <f t="shared" si="2"/>
        <v>4131885</v>
      </c>
      <c r="I55" s="56" t="s">
        <v>1</v>
      </c>
      <c r="J55" s="51">
        <v>45282</v>
      </c>
      <c r="K55" s="9"/>
      <c r="L55" s="13"/>
      <c r="M55" s="48"/>
    </row>
    <row r="56" spans="1:13" ht="21" x14ac:dyDescent="0.35">
      <c r="A56" s="7" t="s">
        <v>4</v>
      </c>
      <c r="B56" s="20" t="s">
        <v>135</v>
      </c>
      <c r="C56" s="53" t="s">
        <v>187</v>
      </c>
      <c r="D56" s="18">
        <v>45293</v>
      </c>
      <c r="E56" s="59">
        <v>4802705</v>
      </c>
      <c r="F56" s="58">
        <v>45414</v>
      </c>
      <c r="G56" s="87"/>
      <c r="H56" s="57">
        <f t="shared" si="2"/>
        <v>4802705</v>
      </c>
      <c r="I56" s="56" t="s">
        <v>1</v>
      </c>
      <c r="J56" s="51">
        <v>45327</v>
      </c>
      <c r="K56" s="9"/>
      <c r="L56" s="13"/>
      <c r="M56" s="48"/>
    </row>
    <row r="57" spans="1:13" ht="33" x14ac:dyDescent="0.35">
      <c r="A57" s="55" t="s">
        <v>125</v>
      </c>
      <c r="B57" s="37" t="s">
        <v>186</v>
      </c>
      <c r="C57" s="36" t="s">
        <v>185</v>
      </c>
      <c r="D57" s="35">
        <v>45338</v>
      </c>
      <c r="E57" s="33">
        <v>837534.34</v>
      </c>
      <c r="F57" s="34">
        <v>45466</v>
      </c>
      <c r="G57" s="33">
        <v>837534.34</v>
      </c>
      <c r="H57" s="32">
        <f t="shared" si="2"/>
        <v>0</v>
      </c>
      <c r="I57" s="31" t="s">
        <v>38</v>
      </c>
      <c r="J57" s="54">
        <v>45385</v>
      </c>
      <c r="K57" s="9"/>
      <c r="L57" s="13"/>
      <c r="M57" s="48"/>
    </row>
    <row r="58" spans="1:13" ht="21" x14ac:dyDescent="0.35">
      <c r="A58" s="7" t="s">
        <v>4</v>
      </c>
      <c r="B58" s="20" t="s">
        <v>135</v>
      </c>
      <c r="C58" s="19" t="s">
        <v>184</v>
      </c>
      <c r="D58" s="18">
        <v>45351</v>
      </c>
      <c r="E58" s="16">
        <v>4042810</v>
      </c>
      <c r="F58" s="17">
        <v>45472</v>
      </c>
      <c r="H58" s="52">
        <f t="shared" si="2"/>
        <v>4042810</v>
      </c>
      <c r="I58" s="1" t="s">
        <v>1</v>
      </c>
      <c r="J58" s="51">
        <v>45394</v>
      </c>
      <c r="K58" s="9"/>
      <c r="L58" s="13"/>
      <c r="M58" s="48"/>
    </row>
    <row r="59" spans="1:13" ht="21" x14ac:dyDescent="0.35">
      <c r="A59" s="7" t="s">
        <v>4</v>
      </c>
      <c r="B59" s="20" t="s">
        <v>135</v>
      </c>
      <c r="C59" s="19" t="s">
        <v>183</v>
      </c>
      <c r="D59" s="18">
        <v>45412</v>
      </c>
      <c r="E59" s="16">
        <v>4497345</v>
      </c>
      <c r="F59" s="17">
        <v>45534</v>
      </c>
      <c r="H59" s="52">
        <f t="shared" si="2"/>
        <v>4497345</v>
      </c>
      <c r="I59" s="1" t="s">
        <v>1</v>
      </c>
      <c r="J59" s="51">
        <v>45412</v>
      </c>
      <c r="K59" s="9"/>
      <c r="L59" s="13"/>
      <c r="M59" s="48"/>
    </row>
    <row r="60" spans="1:13" ht="21" x14ac:dyDescent="0.35">
      <c r="A60" s="7" t="s">
        <v>182</v>
      </c>
      <c r="B60" s="20" t="s">
        <v>6</v>
      </c>
      <c r="C60" s="19" t="s">
        <v>168</v>
      </c>
      <c r="D60" s="18">
        <v>45444</v>
      </c>
      <c r="E60" s="16">
        <v>94400</v>
      </c>
      <c r="F60" s="17">
        <v>45566</v>
      </c>
      <c r="H60" s="52">
        <f t="shared" si="2"/>
        <v>94400</v>
      </c>
      <c r="I60" s="1" t="s">
        <v>1</v>
      </c>
      <c r="J60" s="51">
        <v>45448</v>
      </c>
      <c r="K60" s="9"/>
      <c r="L60" s="13"/>
      <c r="M60" s="48"/>
    </row>
    <row r="61" spans="1:13" ht="33" x14ac:dyDescent="0.35">
      <c r="A61" s="7" t="s">
        <v>181</v>
      </c>
      <c r="B61" s="20" t="s">
        <v>180</v>
      </c>
      <c r="C61" s="19" t="s">
        <v>179</v>
      </c>
      <c r="D61" s="18">
        <v>45433</v>
      </c>
      <c r="E61" s="16">
        <v>3372498.34</v>
      </c>
      <c r="F61" s="17">
        <v>45556</v>
      </c>
      <c r="H61" s="52">
        <f t="shared" si="2"/>
        <v>3372498.34</v>
      </c>
      <c r="I61" s="1" t="s">
        <v>1</v>
      </c>
      <c r="J61" s="51">
        <v>45448</v>
      </c>
      <c r="K61" s="9"/>
      <c r="L61" s="13"/>
      <c r="M61" s="48"/>
    </row>
    <row r="62" spans="1:13" ht="61.5" x14ac:dyDescent="0.35">
      <c r="A62" s="7" t="s">
        <v>60</v>
      </c>
      <c r="B62" s="20" t="s">
        <v>53</v>
      </c>
      <c r="C62" s="19" t="s">
        <v>178</v>
      </c>
      <c r="D62" s="18">
        <v>45344</v>
      </c>
      <c r="E62" s="16">
        <v>2385252.5099999998</v>
      </c>
      <c r="F62" s="17">
        <v>45465</v>
      </c>
      <c r="H62" s="52">
        <f t="shared" si="2"/>
        <v>2385252.5099999998</v>
      </c>
      <c r="I62" s="1" t="s">
        <v>1</v>
      </c>
      <c r="J62" s="51">
        <v>45455</v>
      </c>
      <c r="K62" s="9"/>
      <c r="L62" s="13"/>
      <c r="M62" s="48"/>
    </row>
    <row r="63" spans="1:13" ht="21" x14ac:dyDescent="0.35">
      <c r="A63" s="7" t="s">
        <v>177</v>
      </c>
      <c r="B63" s="20" t="s">
        <v>6</v>
      </c>
      <c r="C63" s="19" t="s">
        <v>176</v>
      </c>
      <c r="D63" s="18">
        <v>45439</v>
      </c>
      <c r="E63" s="16">
        <v>88500</v>
      </c>
      <c r="F63" s="17">
        <v>45562</v>
      </c>
      <c r="H63" s="52">
        <f t="shared" si="2"/>
        <v>88500</v>
      </c>
      <c r="I63" s="1" t="s">
        <v>1</v>
      </c>
      <c r="J63" s="51">
        <v>45456</v>
      </c>
      <c r="K63" s="9"/>
      <c r="L63" s="13"/>
      <c r="M63" s="48"/>
    </row>
    <row r="64" spans="1:13" ht="21" x14ac:dyDescent="0.35">
      <c r="A64" s="7" t="s">
        <v>175</v>
      </c>
      <c r="B64" s="20" t="s">
        <v>174</v>
      </c>
      <c r="C64" s="19" t="s">
        <v>173</v>
      </c>
      <c r="D64" s="18">
        <v>45383</v>
      </c>
      <c r="E64" s="16">
        <v>1342857.84</v>
      </c>
      <c r="F64" s="17">
        <v>45505</v>
      </c>
      <c r="H64" s="52">
        <f t="shared" si="2"/>
        <v>1342857.84</v>
      </c>
      <c r="I64" s="1" t="s">
        <v>1</v>
      </c>
      <c r="J64" s="51">
        <v>45464</v>
      </c>
      <c r="K64" s="9"/>
      <c r="L64" s="13"/>
      <c r="M64" s="48"/>
    </row>
    <row r="65" spans="1:13" ht="21" x14ac:dyDescent="0.35">
      <c r="A65" s="7" t="s">
        <v>4</v>
      </c>
      <c r="B65" s="20" t="s">
        <v>172</v>
      </c>
      <c r="C65" s="53" t="s">
        <v>171</v>
      </c>
      <c r="D65" s="18">
        <v>45443</v>
      </c>
      <c r="E65" s="16">
        <v>5067075</v>
      </c>
      <c r="F65" s="17" t="s">
        <v>170</v>
      </c>
      <c r="H65" s="52">
        <f t="shared" si="2"/>
        <v>5067075</v>
      </c>
      <c r="I65" s="1" t="s">
        <v>1</v>
      </c>
      <c r="J65" s="51">
        <v>45471</v>
      </c>
      <c r="K65" s="9"/>
      <c r="L65" s="13"/>
      <c r="M65" s="48"/>
    </row>
    <row r="66" spans="1:13" ht="21" x14ac:dyDescent="0.35">
      <c r="A66" s="7" t="s">
        <v>169</v>
      </c>
      <c r="B66" s="20" t="s">
        <v>16</v>
      </c>
      <c r="C66" s="53" t="s">
        <v>168</v>
      </c>
      <c r="D66" s="18">
        <v>45485</v>
      </c>
      <c r="E66" s="16">
        <v>94400</v>
      </c>
      <c r="F66" s="17">
        <v>45608</v>
      </c>
      <c r="H66" s="52">
        <f t="shared" si="2"/>
        <v>94400</v>
      </c>
      <c r="I66" s="1" t="s">
        <v>1</v>
      </c>
      <c r="J66" s="51">
        <v>45495</v>
      </c>
      <c r="K66" s="9"/>
      <c r="L66" s="13"/>
      <c r="M66" s="48"/>
    </row>
    <row r="67" spans="1:13" ht="21" x14ac:dyDescent="0.35">
      <c r="A67" s="7" t="s">
        <v>167</v>
      </c>
      <c r="B67" s="20" t="s">
        <v>16</v>
      </c>
      <c r="C67" s="53" t="s">
        <v>166</v>
      </c>
      <c r="D67" s="18">
        <v>45484</v>
      </c>
      <c r="E67" s="16">
        <v>94400</v>
      </c>
      <c r="F67" s="17">
        <v>45607</v>
      </c>
      <c r="H67" s="52">
        <f t="shared" si="2"/>
        <v>94400</v>
      </c>
      <c r="I67" s="1" t="s">
        <v>1</v>
      </c>
      <c r="J67" s="51">
        <v>45496</v>
      </c>
      <c r="K67" s="9"/>
      <c r="L67" s="13"/>
      <c r="M67" s="48"/>
    </row>
    <row r="68" spans="1:13" ht="21" x14ac:dyDescent="0.35">
      <c r="A68" s="7" t="s">
        <v>4</v>
      </c>
      <c r="B68" s="20" t="s">
        <v>135</v>
      </c>
      <c r="C68" s="53" t="s">
        <v>165</v>
      </c>
      <c r="D68" s="18">
        <v>45474</v>
      </c>
      <c r="E68" s="16">
        <v>4159995</v>
      </c>
      <c r="F68" s="17">
        <v>45597</v>
      </c>
      <c r="H68" s="52">
        <f t="shared" si="2"/>
        <v>4159995</v>
      </c>
      <c r="I68" s="1" t="s">
        <v>1</v>
      </c>
      <c r="J68" s="51">
        <v>45504</v>
      </c>
      <c r="K68" s="9"/>
      <c r="L68" s="13"/>
      <c r="M68" s="48"/>
    </row>
    <row r="69" spans="1:13" ht="31.5" x14ac:dyDescent="0.35">
      <c r="A69" s="7" t="s">
        <v>163</v>
      </c>
      <c r="B69" s="20" t="s">
        <v>162</v>
      </c>
      <c r="C69" s="53" t="s">
        <v>161</v>
      </c>
      <c r="D69" s="18">
        <v>45509</v>
      </c>
      <c r="E69" s="16">
        <v>39696540</v>
      </c>
      <c r="F69" s="17">
        <v>45631</v>
      </c>
      <c r="H69" s="52">
        <f t="shared" si="2"/>
        <v>39696540</v>
      </c>
      <c r="I69" s="1" t="s">
        <v>1</v>
      </c>
      <c r="J69" s="51">
        <v>45525</v>
      </c>
      <c r="K69" s="9"/>
      <c r="L69" s="13"/>
      <c r="M69" s="48"/>
    </row>
    <row r="70" spans="1:13" ht="21" x14ac:dyDescent="0.35">
      <c r="A70" s="7" t="s">
        <v>160</v>
      </c>
      <c r="B70" s="20" t="s">
        <v>16</v>
      </c>
      <c r="C70" s="53" t="s">
        <v>159</v>
      </c>
      <c r="D70" s="18">
        <v>45516</v>
      </c>
      <c r="E70" s="16">
        <v>61360</v>
      </c>
      <c r="F70" s="17">
        <v>45638</v>
      </c>
      <c r="H70" s="52">
        <f t="shared" si="2"/>
        <v>61360</v>
      </c>
      <c r="I70" s="1" t="s">
        <v>1</v>
      </c>
      <c r="J70" s="51">
        <v>45527</v>
      </c>
      <c r="K70" s="9"/>
      <c r="L70" s="13"/>
      <c r="M70" s="48"/>
    </row>
    <row r="71" spans="1:13" ht="21" x14ac:dyDescent="0.35">
      <c r="A71" s="7" t="s">
        <v>4</v>
      </c>
      <c r="B71" s="20" t="s">
        <v>158</v>
      </c>
      <c r="C71" s="53" t="s">
        <v>157</v>
      </c>
      <c r="D71" s="18">
        <v>45504</v>
      </c>
      <c r="E71" s="16">
        <v>4258275</v>
      </c>
      <c r="F71" s="17">
        <v>45626</v>
      </c>
      <c r="H71" s="52">
        <f t="shared" si="2"/>
        <v>4258275</v>
      </c>
      <c r="I71" s="1" t="s">
        <v>1</v>
      </c>
      <c r="J71" s="51">
        <v>45538</v>
      </c>
      <c r="K71" s="9"/>
      <c r="L71" s="13"/>
      <c r="M71" s="48"/>
    </row>
    <row r="72" spans="1:13" ht="21" x14ac:dyDescent="0.35">
      <c r="A72" s="7" t="s">
        <v>4</v>
      </c>
      <c r="B72" s="20" t="s">
        <v>135</v>
      </c>
      <c r="C72" s="53" t="s">
        <v>156</v>
      </c>
      <c r="D72" s="18">
        <v>45537</v>
      </c>
      <c r="E72" s="16">
        <v>4247230</v>
      </c>
      <c r="F72" s="17">
        <v>45293</v>
      </c>
      <c r="H72" s="52">
        <f t="shared" si="2"/>
        <v>4247230</v>
      </c>
      <c r="I72" s="1" t="s">
        <v>1</v>
      </c>
      <c r="J72" s="51">
        <v>45562</v>
      </c>
      <c r="K72" s="9"/>
      <c r="L72" s="13"/>
      <c r="M72" s="48"/>
    </row>
    <row r="73" spans="1:13" ht="33" x14ac:dyDescent="0.35">
      <c r="A73" s="7" t="s">
        <v>155</v>
      </c>
      <c r="B73" s="20" t="s">
        <v>154</v>
      </c>
      <c r="C73" s="53" t="s">
        <v>153</v>
      </c>
      <c r="D73" s="18">
        <v>45539</v>
      </c>
      <c r="E73" s="16">
        <v>601142.98</v>
      </c>
      <c r="F73" s="17">
        <v>45661</v>
      </c>
      <c r="H73" s="52">
        <f t="shared" si="2"/>
        <v>601142.98</v>
      </c>
      <c r="I73" s="1" t="s">
        <v>1</v>
      </c>
      <c r="J73" s="51">
        <v>45567</v>
      </c>
      <c r="K73" s="9"/>
      <c r="L73" s="13"/>
      <c r="M73" s="48"/>
    </row>
    <row r="74" spans="1:13" ht="21" x14ac:dyDescent="0.35">
      <c r="A74" s="7" t="s">
        <v>152</v>
      </c>
      <c r="B74" s="20" t="s">
        <v>9</v>
      </c>
      <c r="C74" s="19" t="s">
        <v>151</v>
      </c>
      <c r="D74" s="18">
        <v>45562</v>
      </c>
      <c r="E74" s="16">
        <v>59000</v>
      </c>
      <c r="F74" s="17">
        <v>45927</v>
      </c>
      <c r="H74" s="15">
        <f t="shared" si="2"/>
        <v>59000</v>
      </c>
      <c r="I74" s="1" t="s">
        <v>1</v>
      </c>
      <c r="J74" s="51">
        <v>45575</v>
      </c>
      <c r="K74" s="9"/>
      <c r="L74" s="13"/>
      <c r="M74" s="48"/>
    </row>
    <row r="75" spans="1:13" ht="21" x14ac:dyDescent="0.35">
      <c r="A75" s="7" t="s">
        <v>150</v>
      </c>
      <c r="B75" s="20" t="s">
        <v>149</v>
      </c>
      <c r="C75" s="19" t="s">
        <v>148</v>
      </c>
      <c r="D75" s="18">
        <v>45511</v>
      </c>
      <c r="E75" s="16">
        <v>118000</v>
      </c>
      <c r="F75" s="17">
        <v>45633</v>
      </c>
      <c r="H75" s="15">
        <f t="shared" si="2"/>
        <v>118000</v>
      </c>
      <c r="I75" s="1" t="s">
        <v>1</v>
      </c>
      <c r="J75" s="51">
        <v>45576</v>
      </c>
      <c r="K75" s="9"/>
      <c r="L75" s="13"/>
      <c r="M75" s="48"/>
    </row>
    <row r="76" spans="1:13" ht="21" x14ac:dyDescent="0.35">
      <c r="A76" s="7" t="s">
        <v>147</v>
      </c>
      <c r="B76" s="20" t="s">
        <v>9</v>
      </c>
      <c r="C76" s="19" t="s">
        <v>146</v>
      </c>
      <c r="D76" s="18">
        <v>45562</v>
      </c>
      <c r="E76" s="16">
        <v>88500</v>
      </c>
      <c r="F76" s="17">
        <v>45684</v>
      </c>
      <c r="H76" s="15">
        <f t="shared" si="2"/>
        <v>88500</v>
      </c>
      <c r="I76" s="1" t="s">
        <v>1</v>
      </c>
      <c r="J76" s="51">
        <v>45575</v>
      </c>
      <c r="K76" s="9"/>
      <c r="L76" s="13"/>
      <c r="M76" s="48"/>
    </row>
    <row r="77" spans="1:13" ht="21" x14ac:dyDescent="0.35">
      <c r="A77" s="8" t="s">
        <v>145</v>
      </c>
      <c r="B77" s="20" t="s">
        <v>144</v>
      </c>
      <c r="C77" s="50" t="s">
        <v>143</v>
      </c>
      <c r="D77" s="18">
        <v>45547</v>
      </c>
      <c r="E77" s="16">
        <v>1369980</v>
      </c>
      <c r="F77" s="17">
        <v>45669</v>
      </c>
      <c r="G77" s="89"/>
      <c r="H77" s="15">
        <f t="shared" si="2"/>
        <v>1369980</v>
      </c>
      <c r="I77" s="1" t="s">
        <v>1</v>
      </c>
      <c r="J77" s="14">
        <v>45583</v>
      </c>
      <c r="K77" s="9"/>
      <c r="L77" s="13"/>
      <c r="M77" s="48"/>
    </row>
    <row r="78" spans="1:13" ht="21" x14ac:dyDescent="0.35">
      <c r="A78" s="8" t="s">
        <v>4</v>
      </c>
      <c r="B78" s="20" t="s">
        <v>142</v>
      </c>
      <c r="C78" s="19" t="s">
        <v>141</v>
      </c>
      <c r="D78" s="18">
        <v>45565</v>
      </c>
      <c r="E78" s="16">
        <v>4147585</v>
      </c>
      <c r="F78" s="17">
        <v>45687</v>
      </c>
      <c r="H78" s="15">
        <f t="shared" si="2"/>
        <v>4147585</v>
      </c>
      <c r="I78" s="1" t="s">
        <v>1</v>
      </c>
      <c r="J78" s="14">
        <v>45590</v>
      </c>
      <c r="K78" s="9"/>
      <c r="L78" s="13"/>
      <c r="M78" s="48"/>
    </row>
    <row r="79" spans="1:13" ht="21" x14ac:dyDescent="0.35">
      <c r="A79" s="49" t="s">
        <v>140</v>
      </c>
      <c r="B79" s="37" t="s">
        <v>139</v>
      </c>
      <c r="C79" s="36" t="s">
        <v>138</v>
      </c>
      <c r="D79" s="35">
        <v>45566</v>
      </c>
      <c r="E79" s="33">
        <v>1187965</v>
      </c>
      <c r="F79" s="34">
        <v>45323</v>
      </c>
      <c r="G79" s="86">
        <f>237593+163048</f>
        <v>400641</v>
      </c>
      <c r="H79" s="32">
        <f t="shared" si="2"/>
        <v>787324</v>
      </c>
      <c r="I79" s="31" t="s">
        <v>1</v>
      </c>
      <c r="J79" s="30">
        <v>45590</v>
      </c>
      <c r="K79" s="9"/>
      <c r="L79" s="13"/>
      <c r="M79" s="48"/>
    </row>
    <row r="80" spans="1:13" ht="21" x14ac:dyDescent="0.35">
      <c r="A80" s="6" t="s">
        <v>137</v>
      </c>
      <c r="B80" s="20" t="s">
        <v>6</v>
      </c>
      <c r="C80" s="19" t="s">
        <v>136</v>
      </c>
      <c r="D80" s="18">
        <v>45584</v>
      </c>
      <c r="E80" s="16">
        <v>88500</v>
      </c>
      <c r="F80" s="17">
        <v>45707</v>
      </c>
      <c r="G80" s="16"/>
      <c r="H80" s="15">
        <f t="shared" si="2"/>
        <v>88500</v>
      </c>
      <c r="I80" s="1" t="s">
        <v>1</v>
      </c>
      <c r="J80" s="14">
        <v>45597</v>
      </c>
      <c r="K80" s="9"/>
      <c r="L80" s="13"/>
      <c r="M80" s="48"/>
    </row>
    <row r="81" spans="1:12" x14ac:dyDescent="0.25">
      <c r="A81" s="6" t="s">
        <v>4</v>
      </c>
      <c r="B81" s="20" t="s">
        <v>135</v>
      </c>
      <c r="C81" s="19" t="s">
        <v>134</v>
      </c>
      <c r="D81" s="18">
        <v>45596</v>
      </c>
      <c r="E81" s="16">
        <v>4216590</v>
      </c>
      <c r="F81" s="17">
        <v>45716</v>
      </c>
      <c r="G81" s="16"/>
      <c r="H81" s="15">
        <f t="shared" si="2"/>
        <v>4216590</v>
      </c>
      <c r="I81" s="1" t="s">
        <v>1</v>
      </c>
      <c r="J81" s="14">
        <v>45618</v>
      </c>
      <c r="K81" s="9"/>
      <c r="L81" s="13"/>
    </row>
    <row r="82" spans="1:12" x14ac:dyDescent="0.25">
      <c r="A82" s="6" t="s">
        <v>119</v>
      </c>
      <c r="B82" s="20" t="s">
        <v>62</v>
      </c>
      <c r="C82" s="5" t="s">
        <v>133</v>
      </c>
      <c r="D82" s="18">
        <v>45595</v>
      </c>
      <c r="E82" s="16">
        <v>5000000</v>
      </c>
      <c r="F82" s="17">
        <v>45716</v>
      </c>
      <c r="G82" s="16">
        <v>518457.07</v>
      </c>
      <c r="H82" s="15">
        <f t="shared" si="2"/>
        <v>4481542.93</v>
      </c>
      <c r="I82" s="1" t="s">
        <v>1</v>
      </c>
      <c r="J82" s="14">
        <v>45628</v>
      </c>
      <c r="K82" s="9"/>
      <c r="L82" s="13"/>
    </row>
    <row r="83" spans="1:12" x14ac:dyDescent="0.25">
      <c r="A83" s="6" t="s">
        <v>66</v>
      </c>
      <c r="B83" s="20" t="s">
        <v>9</v>
      </c>
      <c r="C83" s="19" t="s">
        <v>132</v>
      </c>
      <c r="D83" s="18">
        <v>45603</v>
      </c>
      <c r="E83" s="16">
        <v>177000</v>
      </c>
      <c r="F83" s="17">
        <v>45723</v>
      </c>
      <c r="G83" s="16"/>
      <c r="H83" s="15">
        <f t="shared" si="2"/>
        <v>177000</v>
      </c>
      <c r="I83" s="1" t="s">
        <v>1</v>
      </c>
      <c r="J83" s="14">
        <v>45629</v>
      </c>
      <c r="K83" s="9"/>
      <c r="L83" s="13"/>
    </row>
    <row r="84" spans="1:12" x14ac:dyDescent="0.25">
      <c r="A84" s="47" t="s">
        <v>131</v>
      </c>
      <c r="B84" s="46" t="s">
        <v>65</v>
      </c>
      <c r="C84" s="45" t="s">
        <v>130</v>
      </c>
      <c r="D84" s="44">
        <v>45604</v>
      </c>
      <c r="E84" s="42">
        <v>4299159.71</v>
      </c>
      <c r="F84" s="43">
        <v>45724</v>
      </c>
      <c r="G84" s="42">
        <v>869831.94</v>
      </c>
      <c r="H84" s="41">
        <f t="shared" si="2"/>
        <v>3429327.77</v>
      </c>
      <c r="I84" s="40" t="s">
        <v>1</v>
      </c>
      <c r="J84" s="39">
        <v>45629</v>
      </c>
      <c r="K84" s="9"/>
      <c r="L84" s="13"/>
    </row>
    <row r="85" spans="1:12" x14ac:dyDescent="0.25">
      <c r="A85" s="6" t="s">
        <v>129</v>
      </c>
      <c r="B85" s="20" t="s">
        <v>9</v>
      </c>
      <c r="C85" s="19" t="s">
        <v>128</v>
      </c>
      <c r="D85" s="18">
        <v>45593</v>
      </c>
      <c r="E85" s="16">
        <v>118000</v>
      </c>
      <c r="F85" s="17">
        <v>45716</v>
      </c>
      <c r="G85" s="16"/>
      <c r="H85" s="15">
        <f t="shared" si="2"/>
        <v>118000</v>
      </c>
      <c r="I85" s="1" t="s">
        <v>1</v>
      </c>
      <c r="J85" s="14">
        <v>45631</v>
      </c>
      <c r="K85" s="9"/>
      <c r="L85" s="13"/>
    </row>
    <row r="86" spans="1:12" x14ac:dyDescent="0.25">
      <c r="A86" s="6" t="s">
        <v>127</v>
      </c>
      <c r="B86" s="20" t="s">
        <v>9</v>
      </c>
      <c r="C86" s="19" t="s">
        <v>126</v>
      </c>
      <c r="D86" s="18">
        <v>45597</v>
      </c>
      <c r="E86" s="16">
        <v>59000</v>
      </c>
      <c r="F86" s="17">
        <v>45717</v>
      </c>
      <c r="G86" s="16"/>
      <c r="H86" s="15">
        <f t="shared" si="2"/>
        <v>59000</v>
      </c>
      <c r="I86" s="1" t="s">
        <v>1</v>
      </c>
      <c r="J86" s="14">
        <v>45631</v>
      </c>
      <c r="K86" s="9"/>
      <c r="L86" s="13"/>
    </row>
    <row r="87" spans="1:12" x14ac:dyDescent="0.25">
      <c r="A87" s="90" t="s">
        <v>125</v>
      </c>
      <c r="B87" s="91" t="s">
        <v>51</v>
      </c>
      <c r="C87" s="92" t="s">
        <v>124</v>
      </c>
      <c r="D87" s="93">
        <v>45602</v>
      </c>
      <c r="E87" s="94">
        <v>1801699.33</v>
      </c>
      <c r="F87" s="95">
        <v>45722</v>
      </c>
      <c r="G87" s="94">
        <v>1801699.33</v>
      </c>
      <c r="H87" s="96">
        <f t="shared" si="2"/>
        <v>0</v>
      </c>
      <c r="I87" s="97" t="s">
        <v>38</v>
      </c>
      <c r="J87" s="98">
        <v>45631</v>
      </c>
      <c r="K87" s="9" t="s">
        <v>366</v>
      </c>
      <c r="L87" s="13"/>
    </row>
    <row r="88" spans="1:12" x14ac:dyDescent="0.25">
      <c r="A88" s="90" t="s">
        <v>121</v>
      </c>
      <c r="B88" s="91" t="s">
        <v>9</v>
      </c>
      <c r="C88" s="92" t="s">
        <v>120</v>
      </c>
      <c r="D88" s="93">
        <v>45597</v>
      </c>
      <c r="E88" s="94">
        <v>59000</v>
      </c>
      <c r="F88" s="95">
        <v>45717</v>
      </c>
      <c r="G88" s="94">
        <v>59000</v>
      </c>
      <c r="H88" s="96">
        <f t="shared" si="2"/>
        <v>0</v>
      </c>
      <c r="I88" s="97" t="s">
        <v>38</v>
      </c>
      <c r="J88" s="98">
        <v>45635</v>
      </c>
      <c r="K88" s="99" t="s">
        <v>335</v>
      </c>
      <c r="L88" s="13"/>
    </row>
    <row r="89" spans="1:12" ht="31.5" x14ac:dyDescent="0.25">
      <c r="A89" s="6" t="s">
        <v>119</v>
      </c>
      <c r="B89" s="20" t="s">
        <v>62</v>
      </c>
      <c r="C89" s="5" t="s">
        <v>118</v>
      </c>
      <c r="D89" s="18">
        <v>45615</v>
      </c>
      <c r="E89" s="16">
        <v>15396437.380000001</v>
      </c>
      <c r="F89" s="17">
        <v>45735</v>
      </c>
      <c r="G89" s="16"/>
      <c r="H89" s="15">
        <f t="shared" si="2"/>
        <v>15396437.380000001</v>
      </c>
      <c r="I89" s="1" t="s">
        <v>1</v>
      </c>
      <c r="J89" s="14">
        <v>45635</v>
      </c>
      <c r="K89" s="9"/>
      <c r="L89" s="13"/>
    </row>
    <row r="90" spans="1:12" ht="31.5" x14ac:dyDescent="0.25">
      <c r="A90" s="6" t="s">
        <v>84</v>
      </c>
      <c r="B90" s="20" t="s">
        <v>9</v>
      </c>
      <c r="C90" s="19" t="s">
        <v>117</v>
      </c>
      <c r="D90" s="18">
        <v>45611</v>
      </c>
      <c r="E90" s="16">
        <v>5192000</v>
      </c>
      <c r="F90" s="17">
        <v>45742</v>
      </c>
      <c r="G90" s="16"/>
      <c r="H90" s="15">
        <f t="shared" si="2"/>
        <v>5192000</v>
      </c>
      <c r="I90" s="1" t="s">
        <v>1</v>
      </c>
      <c r="J90" s="14">
        <v>45636</v>
      </c>
      <c r="K90" s="9"/>
      <c r="L90" s="13"/>
    </row>
    <row r="91" spans="1:12" x14ac:dyDescent="0.25">
      <c r="A91" s="6" t="s">
        <v>116</v>
      </c>
      <c r="B91" s="20" t="s">
        <v>9</v>
      </c>
      <c r="C91" s="19" t="s">
        <v>115</v>
      </c>
      <c r="D91" s="18">
        <v>45599</v>
      </c>
      <c r="E91" s="16">
        <v>413000</v>
      </c>
      <c r="F91" s="17" t="s">
        <v>114</v>
      </c>
      <c r="G91" s="16"/>
      <c r="H91" s="15">
        <f t="shared" si="2"/>
        <v>413000</v>
      </c>
      <c r="I91" s="1" t="s">
        <v>1</v>
      </c>
      <c r="J91" s="14">
        <v>45636</v>
      </c>
      <c r="K91" s="9"/>
      <c r="L91" s="13"/>
    </row>
    <row r="92" spans="1:12" x14ac:dyDescent="0.25">
      <c r="A92" s="38" t="s">
        <v>107</v>
      </c>
      <c r="B92" s="37" t="s">
        <v>12</v>
      </c>
      <c r="C92" s="36" t="s">
        <v>112</v>
      </c>
      <c r="D92" s="35">
        <v>45569</v>
      </c>
      <c r="E92" s="33">
        <v>3964847.2</v>
      </c>
      <c r="F92" s="34">
        <v>45692</v>
      </c>
      <c r="G92" s="33">
        <v>792969.44</v>
      </c>
      <c r="H92" s="32">
        <f t="shared" si="2"/>
        <v>3171877.7600000002</v>
      </c>
      <c r="I92" s="31" t="s">
        <v>1</v>
      </c>
      <c r="J92" s="30">
        <v>45636</v>
      </c>
      <c r="K92" s="9"/>
      <c r="L92" s="13"/>
    </row>
    <row r="93" spans="1:12" ht="31.5" x14ac:dyDescent="0.25">
      <c r="A93" s="90" t="s">
        <v>111</v>
      </c>
      <c r="B93" s="91" t="s">
        <v>110</v>
      </c>
      <c r="C93" s="92" t="s">
        <v>109</v>
      </c>
      <c r="D93" s="93">
        <v>45603</v>
      </c>
      <c r="E93" s="94">
        <v>1373214.33</v>
      </c>
      <c r="F93" s="95">
        <v>45723</v>
      </c>
      <c r="G93" s="94">
        <v>1373214.33</v>
      </c>
      <c r="H93" s="96">
        <f t="shared" si="2"/>
        <v>0</v>
      </c>
      <c r="I93" s="97" t="s">
        <v>38</v>
      </c>
      <c r="J93" s="98">
        <v>45636</v>
      </c>
      <c r="K93" s="99" t="s">
        <v>361</v>
      </c>
      <c r="L93" s="13"/>
    </row>
    <row r="94" spans="1:12" x14ac:dyDescent="0.25">
      <c r="A94" s="38" t="s">
        <v>107</v>
      </c>
      <c r="B94" s="37" t="s">
        <v>12</v>
      </c>
      <c r="C94" s="36" t="s">
        <v>108</v>
      </c>
      <c r="D94" s="35">
        <v>45609</v>
      </c>
      <c r="E94" s="33">
        <v>2364720</v>
      </c>
      <c r="F94" s="34">
        <v>45729</v>
      </c>
      <c r="G94" s="33">
        <v>472944</v>
      </c>
      <c r="H94" s="32">
        <f t="shared" si="2"/>
        <v>1891776</v>
      </c>
      <c r="I94" s="31" t="s">
        <v>1</v>
      </c>
      <c r="J94" s="30">
        <v>45636</v>
      </c>
      <c r="K94" s="9"/>
      <c r="L94" s="13"/>
    </row>
    <row r="95" spans="1:12" x14ac:dyDescent="0.25">
      <c r="A95" s="38" t="s">
        <v>107</v>
      </c>
      <c r="B95" s="37" t="s">
        <v>12</v>
      </c>
      <c r="C95" s="36" t="s">
        <v>106</v>
      </c>
      <c r="D95" s="35">
        <v>45616</v>
      </c>
      <c r="E95" s="33">
        <v>1859261.1</v>
      </c>
      <c r="F95" s="34">
        <v>45736</v>
      </c>
      <c r="G95" s="33">
        <v>371852.22</v>
      </c>
      <c r="H95" s="32">
        <f t="shared" si="2"/>
        <v>1487408.8800000001</v>
      </c>
      <c r="I95" s="31" t="s">
        <v>1</v>
      </c>
      <c r="J95" s="30">
        <v>45637</v>
      </c>
      <c r="K95" s="9"/>
      <c r="L95" s="13"/>
    </row>
    <row r="96" spans="1:12" x14ac:dyDescent="0.25">
      <c r="A96" s="6" t="s">
        <v>105</v>
      </c>
      <c r="B96" s="20" t="s">
        <v>9</v>
      </c>
      <c r="C96" s="19" t="s">
        <v>104</v>
      </c>
      <c r="D96" s="18">
        <v>45604</v>
      </c>
      <c r="E96" s="16">
        <v>236000</v>
      </c>
      <c r="F96" s="17">
        <v>45724</v>
      </c>
      <c r="G96" s="16"/>
      <c r="H96" s="15">
        <f t="shared" si="2"/>
        <v>236000</v>
      </c>
      <c r="I96" s="1" t="s">
        <v>1</v>
      </c>
      <c r="J96" s="14">
        <v>45637</v>
      </c>
      <c r="K96" s="9"/>
      <c r="L96" s="13"/>
    </row>
    <row r="97" spans="1:12" x14ac:dyDescent="0.25">
      <c r="A97" s="29" t="s">
        <v>102</v>
      </c>
      <c r="B97" s="28" t="s">
        <v>9</v>
      </c>
      <c r="C97" s="27" t="s">
        <v>101</v>
      </c>
      <c r="D97" s="26">
        <v>45621</v>
      </c>
      <c r="E97" s="24">
        <v>723418.66</v>
      </c>
      <c r="F97" s="25">
        <v>45741</v>
      </c>
      <c r="G97" s="24">
        <v>723418.66</v>
      </c>
      <c r="H97" s="23">
        <f t="shared" si="2"/>
        <v>0</v>
      </c>
      <c r="I97" s="22" t="s">
        <v>38</v>
      </c>
      <c r="J97" s="21">
        <v>45608</v>
      </c>
      <c r="K97" s="9"/>
      <c r="L97" s="13"/>
    </row>
    <row r="98" spans="1:12" x14ac:dyDescent="0.25">
      <c r="A98" s="6" t="s">
        <v>78</v>
      </c>
      <c r="B98" s="20" t="s">
        <v>9</v>
      </c>
      <c r="C98" s="19" t="s">
        <v>100</v>
      </c>
      <c r="D98" s="18">
        <v>45601</v>
      </c>
      <c r="E98" s="16">
        <v>1239000</v>
      </c>
      <c r="F98" s="17">
        <v>45721</v>
      </c>
      <c r="G98" s="16"/>
      <c r="H98" s="15">
        <f t="shared" si="2"/>
        <v>1239000</v>
      </c>
      <c r="I98" s="1" t="s">
        <v>1</v>
      </c>
      <c r="J98" s="14">
        <v>45608</v>
      </c>
      <c r="K98" s="9"/>
      <c r="L98" s="13"/>
    </row>
    <row r="99" spans="1:12" x14ac:dyDescent="0.25">
      <c r="A99" s="90" t="s">
        <v>97</v>
      </c>
      <c r="B99" s="91" t="s">
        <v>43</v>
      </c>
      <c r="C99" s="92" t="s">
        <v>96</v>
      </c>
      <c r="D99" s="93">
        <v>45632</v>
      </c>
      <c r="E99" s="94">
        <v>2586560</v>
      </c>
      <c r="F99" s="95">
        <v>45753</v>
      </c>
      <c r="G99" s="94">
        <v>2586560</v>
      </c>
      <c r="H99" s="96">
        <f t="shared" si="2"/>
        <v>0</v>
      </c>
      <c r="I99" s="97" t="s">
        <v>38</v>
      </c>
      <c r="J99" s="98">
        <v>45643</v>
      </c>
      <c r="K99" s="99" t="s">
        <v>333</v>
      </c>
      <c r="L99" s="13"/>
    </row>
    <row r="100" spans="1:12" x14ac:dyDescent="0.25">
      <c r="A100" s="6" t="s">
        <v>95</v>
      </c>
      <c r="B100" s="20" t="s">
        <v>12</v>
      </c>
      <c r="C100" s="19" t="s">
        <v>94</v>
      </c>
      <c r="D100" s="18">
        <v>45545</v>
      </c>
      <c r="E100" s="16">
        <v>1555830</v>
      </c>
      <c r="F100" s="17">
        <v>45667</v>
      </c>
      <c r="G100" s="16"/>
      <c r="H100" s="15">
        <f t="shared" si="2"/>
        <v>1555830</v>
      </c>
      <c r="I100" s="1" t="s">
        <v>1</v>
      </c>
      <c r="J100" s="14">
        <v>45643</v>
      </c>
      <c r="K100" s="9"/>
      <c r="L100" s="13"/>
    </row>
    <row r="101" spans="1:12" ht="31.5" x14ac:dyDescent="0.25">
      <c r="A101" s="90" t="s">
        <v>93</v>
      </c>
      <c r="B101" s="91" t="s">
        <v>92</v>
      </c>
      <c r="C101" s="92" t="s">
        <v>91</v>
      </c>
      <c r="D101" s="93">
        <v>45631</v>
      </c>
      <c r="E101" s="94">
        <v>750000</v>
      </c>
      <c r="F101" s="95">
        <v>45752</v>
      </c>
      <c r="G101" s="94">
        <v>750000</v>
      </c>
      <c r="H101" s="96">
        <f t="shared" si="2"/>
        <v>0</v>
      </c>
      <c r="I101" s="97" t="s">
        <v>38</v>
      </c>
      <c r="J101" s="98">
        <v>45643</v>
      </c>
      <c r="K101" s="9" t="s">
        <v>369</v>
      </c>
      <c r="L101" s="13"/>
    </row>
    <row r="102" spans="1:12" ht="31.5" x14ac:dyDescent="0.25">
      <c r="A102" s="6" t="s">
        <v>84</v>
      </c>
      <c r="B102" s="20" t="s">
        <v>9</v>
      </c>
      <c r="C102" s="19" t="s">
        <v>90</v>
      </c>
      <c r="D102" s="18">
        <v>45632</v>
      </c>
      <c r="E102" s="16">
        <v>2183000</v>
      </c>
      <c r="F102" s="17">
        <v>45753</v>
      </c>
      <c r="G102" s="16"/>
      <c r="H102" s="15">
        <f t="shared" si="2"/>
        <v>2183000</v>
      </c>
      <c r="I102" s="1" t="s">
        <v>1</v>
      </c>
      <c r="J102" s="14">
        <v>45643</v>
      </c>
      <c r="K102" s="9"/>
      <c r="L102" s="13"/>
    </row>
    <row r="103" spans="1:12" x14ac:dyDescent="0.25">
      <c r="A103" s="6" t="s">
        <v>89</v>
      </c>
      <c r="B103" s="20" t="s">
        <v>88</v>
      </c>
      <c r="C103" s="19" t="s">
        <v>87</v>
      </c>
      <c r="D103" s="18">
        <v>45641</v>
      </c>
      <c r="E103" s="16">
        <v>302891.63</v>
      </c>
      <c r="F103" s="17">
        <v>45762</v>
      </c>
      <c r="G103" s="16"/>
      <c r="H103" s="15">
        <f t="shared" si="2"/>
        <v>302891.63</v>
      </c>
      <c r="I103" s="1" t="s">
        <v>1</v>
      </c>
      <c r="J103" s="14">
        <v>45643</v>
      </c>
      <c r="K103" s="9"/>
      <c r="L103" s="13"/>
    </row>
    <row r="104" spans="1:12" x14ac:dyDescent="0.25">
      <c r="A104" s="6" t="s">
        <v>86</v>
      </c>
      <c r="B104" s="20" t="s">
        <v>9</v>
      </c>
      <c r="C104" s="19" t="s">
        <v>85</v>
      </c>
      <c r="D104" s="18">
        <v>45631</v>
      </c>
      <c r="E104" s="16">
        <v>118000</v>
      </c>
      <c r="F104" s="17">
        <v>45752</v>
      </c>
      <c r="G104" s="16"/>
      <c r="H104" s="15">
        <f t="shared" ref="H104:H146" si="3">+E104-G104</f>
        <v>118000</v>
      </c>
      <c r="I104" s="1" t="s">
        <v>1</v>
      </c>
      <c r="J104" s="14">
        <v>45643</v>
      </c>
      <c r="K104" s="9"/>
      <c r="L104" s="13"/>
    </row>
    <row r="105" spans="1:12" x14ac:dyDescent="0.25">
      <c r="A105" s="90" t="s">
        <v>83</v>
      </c>
      <c r="B105" s="91" t="s">
        <v>9</v>
      </c>
      <c r="C105" s="92" t="s">
        <v>82</v>
      </c>
      <c r="D105" s="93">
        <v>45635</v>
      </c>
      <c r="E105" s="94">
        <v>70800</v>
      </c>
      <c r="F105" s="95">
        <v>45756</v>
      </c>
      <c r="G105" s="94">
        <v>70800</v>
      </c>
      <c r="H105" s="96">
        <f t="shared" si="3"/>
        <v>0</v>
      </c>
      <c r="I105" s="97" t="s">
        <v>38</v>
      </c>
      <c r="J105" s="98">
        <v>45643</v>
      </c>
      <c r="K105" s="99" t="s">
        <v>334</v>
      </c>
      <c r="L105" s="13"/>
    </row>
    <row r="106" spans="1:12" x14ac:dyDescent="0.25">
      <c r="A106" s="6" t="s">
        <v>81</v>
      </c>
      <c r="B106" s="20" t="s">
        <v>9</v>
      </c>
      <c r="C106" s="19" t="s">
        <v>80</v>
      </c>
      <c r="D106" s="18">
        <v>45629</v>
      </c>
      <c r="E106" s="16">
        <v>590000</v>
      </c>
      <c r="F106" s="17">
        <v>45750</v>
      </c>
      <c r="G106" s="16"/>
      <c r="H106" s="15">
        <f t="shared" si="3"/>
        <v>590000</v>
      </c>
      <c r="I106" s="1" t="s">
        <v>1</v>
      </c>
      <c r="J106" s="14">
        <v>45643</v>
      </c>
      <c r="K106" s="9"/>
      <c r="L106" s="13"/>
    </row>
    <row r="107" spans="1:12" x14ac:dyDescent="0.25">
      <c r="A107" s="90" t="s">
        <v>77</v>
      </c>
      <c r="B107" s="91" t="s">
        <v>9</v>
      </c>
      <c r="C107" s="92" t="s">
        <v>76</v>
      </c>
      <c r="D107" s="93">
        <v>45614</v>
      </c>
      <c r="E107" s="94">
        <v>59000</v>
      </c>
      <c r="F107" s="95">
        <v>45734</v>
      </c>
      <c r="G107" s="94">
        <v>59000</v>
      </c>
      <c r="H107" s="96">
        <f t="shared" si="3"/>
        <v>0</v>
      </c>
      <c r="I107" s="97" t="s">
        <v>38</v>
      </c>
      <c r="J107" s="98">
        <v>45643</v>
      </c>
      <c r="K107" s="9" t="s">
        <v>336</v>
      </c>
      <c r="L107" s="13"/>
    </row>
    <row r="108" spans="1:12" x14ac:dyDescent="0.25">
      <c r="A108" s="6" t="s">
        <v>66</v>
      </c>
      <c r="B108" s="20" t="s">
        <v>9</v>
      </c>
      <c r="C108" s="19" t="s">
        <v>74</v>
      </c>
      <c r="D108" s="18">
        <v>45607</v>
      </c>
      <c r="E108" s="16">
        <v>165200</v>
      </c>
      <c r="F108" s="17">
        <v>45727</v>
      </c>
      <c r="G108" s="16"/>
      <c r="H108" s="15">
        <f t="shared" si="3"/>
        <v>165200</v>
      </c>
      <c r="I108" s="1" t="s">
        <v>1</v>
      </c>
      <c r="J108" s="14">
        <v>45645</v>
      </c>
      <c r="K108" s="9"/>
      <c r="L108" s="13"/>
    </row>
    <row r="109" spans="1:12" x14ac:dyDescent="0.25">
      <c r="A109" s="6" t="s">
        <v>71</v>
      </c>
      <c r="B109" s="20" t="s">
        <v>9</v>
      </c>
      <c r="C109" s="19" t="s">
        <v>70</v>
      </c>
      <c r="D109" s="18">
        <v>45634</v>
      </c>
      <c r="E109" s="16">
        <v>236000</v>
      </c>
      <c r="F109" s="17">
        <v>45755</v>
      </c>
      <c r="G109" s="16"/>
      <c r="H109" s="15">
        <f t="shared" si="3"/>
        <v>236000</v>
      </c>
      <c r="I109" s="1" t="s">
        <v>1</v>
      </c>
      <c r="J109" s="14">
        <v>45646</v>
      </c>
      <c r="K109" s="9"/>
      <c r="L109" s="13"/>
    </row>
    <row r="110" spans="1:12" x14ac:dyDescent="0.25">
      <c r="A110" s="90" t="s">
        <v>69</v>
      </c>
      <c r="B110" s="91" t="s">
        <v>68</v>
      </c>
      <c r="C110" s="92" t="s">
        <v>67</v>
      </c>
      <c r="D110" s="93">
        <v>45631</v>
      </c>
      <c r="E110" s="94">
        <v>561090</v>
      </c>
      <c r="F110" s="95">
        <v>45752</v>
      </c>
      <c r="G110" s="94">
        <v>561090</v>
      </c>
      <c r="H110" s="96">
        <f t="shared" si="3"/>
        <v>0</v>
      </c>
      <c r="I110" s="97" t="s">
        <v>38</v>
      </c>
      <c r="J110" s="98">
        <v>45646</v>
      </c>
      <c r="K110" s="9" t="s">
        <v>370</v>
      </c>
      <c r="L110" s="13"/>
    </row>
    <row r="111" spans="1:12" ht="30" x14ac:dyDescent="0.25">
      <c r="A111" s="6" t="s">
        <v>63</v>
      </c>
      <c r="B111" s="20" t="s">
        <v>62</v>
      </c>
      <c r="C111" s="19" t="s">
        <v>61</v>
      </c>
      <c r="D111" s="18">
        <v>45639</v>
      </c>
      <c r="E111" s="16">
        <v>30216300</v>
      </c>
      <c r="F111" s="17">
        <v>45760</v>
      </c>
      <c r="G111" s="16"/>
      <c r="H111" s="15">
        <f t="shared" si="3"/>
        <v>30216300</v>
      </c>
      <c r="I111" s="1" t="s">
        <v>1</v>
      </c>
      <c r="J111" s="14">
        <v>45646</v>
      </c>
      <c r="K111" s="9"/>
      <c r="L111" s="13"/>
    </row>
    <row r="112" spans="1:12" x14ac:dyDescent="0.25">
      <c r="A112" s="6" t="s">
        <v>59</v>
      </c>
      <c r="B112" s="20" t="s">
        <v>58</v>
      </c>
      <c r="C112" s="19" t="s">
        <v>57</v>
      </c>
      <c r="D112" s="18">
        <v>45639</v>
      </c>
      <c r="E112" s="16">
        <v>1679986.06</v>
      </c>
      <c r="F112" s="17">
        <v>45760</v>
      </c>
      <c r="G112" s="16"/>
      <c r="H112" s="15">
        <f t="shared" si="3"/>
        <v>1679986.06</v>
      </c>
      <c r="I112" s="1" t="s">
        <v>1</v>
      </c>
      <c r="J112" s="14">
        <v>45652</v>
      </c>
      <c r="K112" s="9"/>
      <c r="L112" s="13"/>
    </row>
    <row r="113" spans="1:12" ht="31.5" x14ac:dyDescent="0.25">
      <c r="A113" s="6" t="s">
        <v>49</v>
      </c>
      <c r="B113" s="20" t="s">
        <v>56</v>
      </c>
      <c r="C113" s="19" t="s">
        <v>55</v>
      </c>
      <c r="D113" s="18">
        <v>45632</v>
      </c>
      <c r="E113" s="16">
        <v>79500</v>
      </c>
      <c r="F113" s="17">
        <v>45753</v>
      </c>
      <c r="G113" s="16"/>
      <c r="H113" s="15">
        <f t="shared" si="3"/>
        <v>79500</v>
      </c>
      <c r="I113" s="1" t="s">
        <v>1</v>
      </c>
      <c r="J113" s="14">
        <v>45652</v>
      </c>
      <c r="K113" s="9"/>
      <c r="L113" s="13"/>
    </row>
    <row r="114" spans="1:12" x14ac:dyDescent="0.25">
      <c r="A114" s="90" t="s">
        <v>52</v>
      </c>
      <c r="B114" s="91" t="s">
        <v>51</v>
      </c>
      <c r="C114" s="92" t="s">
        <v>50</v>
      </c>
      <c r="D114" s="93">
        <v>45622</v>
      </c>
      <c r="E114" s="94">
        <v>352808.2</v>
      </c>
      <c r="F114" s="95">
        <v>45742</v>
      </c>
      <c r="G114" s="94">
        <v>352808.2</v>
      </c>
      <c r="H114" s="96">
        <f t="shared" si="3"/>
        <v>0</v>
      </c>
      <c r="I114" s="97" t="s">
        <v>38</v>
      </c>
      <c r="J114" s="98">
        <v>45652</v>
      </c>
      <c r="K114" s="9" t="s">
        <v>374</v>
      </c>
      <c r="L114" s="13"/>
    </row>
    <row r="115" spans="1:12" ht="47.25" x14ac:dyDescent="0.25">
      <c r="A115" s="90" t="s">
        <v>49</v>
      </c>
      <c r="B115" s="91" t="s">
        <v>48</v>
      </c>
      <c r="C115" s="92" t="s">
        <v>47</v>
      </c>
      <c r="D115" s="93">
        <v>45632</v>
      </c>
      <c r="E115" s="94">
        <v>2658000</v>
      </c>
      <c r="F115" s="95">
        <v>45742</v>
      </c>
      <c r="G115" s="94">
        <v>2658000</v>
      </c>
      <c r="H115" s="96">
        <f t="shared" si="3"/>
        <v>0</v>
      </c>
      <c r="I115" s="97" t="s">
        <v>38</v>
      </c>
      <c r="J115" s="98">
        <v>45652</v>
      </c>
      <c r="K115" s="99" t="s">
        <v>362</v>
      </c>
      <c r="L115" s="13"/>
    </row>
    <row r="116" spans="1:12" x14ac:dyDescent="0.25">
      <c r="A116" s="6" t="s">
        <v>46</v>
      </c>
      <c r="B116" s="20" t="s">
        <v>45</v>
      </c>
      <c r="C116" s="19" t="s">
        <v>39</v>
      </c>
      <c r="D116" s="18">
        <v>45642</v>
      </c>
      <c r="E116" s="16">
        <v>925299.01</v>
      </c>
      <c r="F116" s="17">
        <v>45763</v>
      </c>
      <c r="G116" s="16"/>
      <c r="H116" s="15">
        <f t="shared" si="3"/>
        <v>925299.01</v>
      </c>
      <c r="I116" s="1" t="s">
        <v>1</v>
      </c>
      <c r="J116" s="14">
        <v>45652</v>
      </c>
      <c r="K116" s="9"/>
      <c r="L116" s="13"/>
    </row>
    <row r="117" spans="1:12" x14ac:dyDescent="0.25">
      <c r="A117" s="90" t="s">
        <v>44</v>
      </c>
      <c r="B117" s="91" t="s">
        <v>43</v>
      </c>
      <c r="C117" s="92" t="s">
        <v>42</v>
      </c>
      <c r="D117" s="93">
        <v>45637</v>
      </c>
      <c r="E117" s="94">
        <v>66051.679999999993</v>
      </c>
      <c r="F117" s="95">
        <v>45758</v>
      </c>
      <c r="G117" s="94">
        <v>66051.679999999993</v>
      </c>
      <c r="H117" s="96">
        <f t="shared" si="3"/>
        <v>0</v>
      </c>
      <c r="I117" s="97" t="s">
        <v>38</v>
      </c>
      <c r="J117" s="98">
        <v>45652</v>
      </c>
      <c r="K117" s="9" t="s">
        <v>373</v>
      </c>
      <c r="L117" s="13"/>
    </row>
    <row r="118" spans="1:12" ht="31.5" x14ac:dyDescent="0.25">
      <c r="A118" s="6" t="s">
        <v>41</v>
      </c>
      <c r="B118" s="20" t="s">
        <v>12</v>
      </c>
      <c r="C118" s="19" t="s">
        <v>40</v>
      </c>
      <c r="D118" s="18">
        <v>45587</v>
      </c>
      <c r="E118" s="16">
        <v>4780560.08</v>
      </c>
      <c r="F118" s="17">
        <v>45710</v>
      </c>
      <c r="G118" s="16"/>
      <c r="H118" s="15">
        <f t="shared" si="3"/>
        <v>4780560.08</v>
      </c>
      <c r="I118" s="1" t="s">
        <v>1</v>
      </c>
      <c r="J118" s="14">
        <v>45652</v>
      </c>
      <c r="K118" s="9"/>
      <c r="L118" s="13"/>
    </row>
    <row r="119" spans="1:12" x14ac:dyDescent="0.25">
      <c r="A119" s="6" t="s">
        <v>37</v>
      </c>
      <c r="B119" s="20" t="s">
        <v>34</v>
      </c>
      <c r="C119" s="19" t="s">
        <v>36</v>
      </c>
      <c r="D119" s="18">
        <v>45646</v>
      </c>
      <c r="E119" s="16">
        <v>813020</v>
      </c>
      <c r="F119" s="17">
        <v>45767</v>
      </c>
      <c r="G119" s="16"/>
      <c r="H119" s="15">
        <f t="shared" si="3"/>
        <v>813020</v>
      </c>
      <c r="I119" s="1" t="s">
        <v>1</v>
      </c>
      <c r="J119" s="14">
        <v>45659</v>
      </c>
      <c r="K119" s="9"/>
      <c r="L119" s="13"/>
    </row>
    <row r="120" spans="1:12" x14ac:dyDescent="0.25">
      <c r="A120" s="6" t="s">
        <v>35</v>
      </c>
      <c r="B120" s="20" t="s">
        <v>34</v>
      </c>
      <c r="C120" s="19" t="s">
        <v>33</v>
      </c>
      <c r="D120" s="18">
        <v>45644</v>
      </c>
      <c r="E120" s="16">
        <v>2114355</v>
      </c>
      <c r="F120" s="17">
        <v>45765</v>
      </c>
      <c r="G120" s="16"/>
      <c r="H120" s="15">
        <f t="shared" si="3"/>
        <v>2114355</v>
      </c>
      <c r="I120" s="1" t="s">
        <v>1</v>
      </c>
      <c r="J120" s="14">
        <v>45659</v>
      </c>
      <c r="K120" s="9"/>
      <c r="L120" s="13"/>
    </row>
    <row r="121" spans="1:12" x14ac:dyDescent="0.25">
      <c r="A121" s="90" t="s">
        <v>32</v>
      </c>
      <c r="B121" s="91" t="s">
        <v>31</v>
      </c>
      <c r="C121" s="92" t="s">
        <v>30</v>
      </c>
      <c r="D121" s="93">
        <v>45611</v>
      </c>
      <c r="E121" s="94">
        <v>457875.82</v>
      </c>
      <c r="F121" s="95">
        <v>45731</v>
      </c>
      <c r="G121" s="94">
        <v>457875.82</v>
      </c>
      <c r="H121" s="96">
        <f t="shared" si="3"/>
        <v>0</v>
      </c>
      <c r="I121" s="97" t="s">
        <v>38</v>
      </c>
      <c r="J121" s="98">
        <v>45659</v>
      </c>
      <c r="K121" s="100" t="s">
        <v>376</v>
      </c>
      <c r="L121" s="13"/>
    </row>
    <row r="122" spans="1:12" ht="31.5" x14ac:dyDescent="0.25">
      <c r="A122" s="6" t="s">
        <v>29</v>
      </c>
      <c r="B122" s="20" t="s">
        <v>28</v>
      </c>
      <c r="C122" s="19" t="s">
        <v>27</v>
      </c>
      <c r="D122" s="18">
        <v>45621</v>
      </c>
      <c r="E122" s="16">
        <v>708323.01</v>
      </c>
      <c r="F122" s="17">
        <v>45739</v>
      </c>
      <c r="G122" s="16">
        <v>141664.6</v>
      </c>
      <c r="H122" s="15">
        <f t="shared" si="3"/>
        <v>566658.41</v>
      </c>
      <c r="I122" s="1" t="s">
        <v>1</v>
      </c>
      <c r="J122" s="14">
        <v>45659</v>
      </c>
      <c r="K122" s="9"/>
      <c r="L122" s="13"/>
    </row>
    <row r="123" spans="1:12" x14ac:dyDescent="0.25">
      <c r="A123" s="6" t="s">
        <v>26</v>
      </c>
      <c r="B123" s="20" t="s">
        <v>6</v>
      </c>
      <c r="C123" s="19" t="s">
        <v>25</v>
      </c>
      <c r="D123" s="18">
        <v>45653</v>
      </c>
      <c r="E123" s="16">
        <v>59000</v>
      </c>
      <c r="F123" s="17">
        <v>45774</v>
      </c>
      <c r="G123" s="16"/>
      <c r="H123" s="15">
        <f t="shared" si="3"/>
        <v>59000</v>
      </c>
      <c r="I123" s="1" t="s">
        <v>1</v>
      </c>
      <c r="J123" s="14">
        <v>45670</v>
      </c>
      <c r="K123" s="9"/>
      <c r="L123" s="13"/>
    </row>
    <row r="124" spans="1:12" x14ac:dyDescent="0.25">
      <c r="A124" s="6" t="s">
        <v>4</v>
      </c>
      <c r="B124" s="20" t="s">
        <v>3</v>
      </c>
      <c r="C124" s="19" t="s">
        <v>24</v>
      </c>
      <c r="D124" s="18">
        <v>45628</v>
      </c>
      <c r="E124" s="16">
        <v>4114635</v>
      </c>
      <c r="F124" s="17">
        <v>45749</v>
      </c>
      <c r="G124" s="16"/>
      <c r="H124" s="15">
        <f t="shared" si="3"/>
        <v>4114635</v>
      </c>
      <c r="I124" s="1" t="s">
        <v>1</v>
      </c>
      <c r="J124" s="14">
        <v>45670</v>
      </c>
      <c r="K124" s="9"/>
      <c r="L124" s="13"/>
    </row>
    <row r="125" spans="1:12" x14ac:dyDescent="0.25">
      <c r="A125" s="6" t="s">
        <v>23</v>
      </c>
      <c r="B125" s="20" t="s">
        <v>6</v>
      </c>
      <c r="C125" s="19" t="s">
        <v>22</v>
      </c>
      <c r="D125" s="18">
        <v>45656</v>
      </c>
      <c r="E125" s="16">
        <v>88500</v>
      </c>
      <c r="F125" s="17">
        <v>45777</v>
      </c>
      <c r="G125" s="16"/>
      <c r="H125" s="15">
        <f t="shared" si="3"/>
        <v>88500</v>
      </c>
      <c r="I125" s="1" t="s">
        <v>1</v>
      </c>
      <c r="J125" s="14">
        <v>45671</v>
      </c>
      <c r="K125" s="9"/>
      <c r="L125" s="13"/>
    </row>
    <row r="126" spans="1:12" x14ac:dyDescent="0.25">
      <c r="A126" s="6" t="s">
        <v>21</v>
      </c>
      <c r="B126" s="20" t="s">
        <v>16</v>
      </c>
      <c r="C126" s="19" t="s">
        <v>20</v>
      </c>
      <c r="D126" s="18">
        <v>45660</v>
      </c>
      <c r="E126" s="16">
        <v>29500</v>
      </c>
      <c r="F126" s="17">
        <v>45780</v>
      </c>
      <c r="G126" s="16"/>
      <c r="H126" s="15">
        <f t="shared" si="3"/>
        <v>29500</v>
      </c>
      <c r="I126" s="1" t="s">
        <v>1</v>
      </c>
      <c r="J126" s="14">
        <v>45672</v>
      </c>
      <c r="K126" s="9"/>
      <c r="L126" s="13"/>
    </row>
    <row r="127" spans="1:12" x14ac:dyDescent="0.25">
      <c r="A127" s="6" t="s">
        <v>19</v>
      </c>
      <c r="B127" s="20" t="s">
        <v>9</v>
      </c>
      <c r="C127" s="19" t="s">
        <v>18</v>
      </c>
      <c r="D127" s="18">
        <v>45643</v>
      </c>
      <c r="E127" s="16">
        <v>212400</v>
      </c>
      <c r="F127" s="17">
        <v>45764</v>
      </c>
      <c r="G127" s="16"/>
      <c r="H127" s="15">
        <f t="shared" si="3"/>
        <v>212400</v>
      </c>
      <c r="I127" s="1" t="s">
        <v>1</v>
      </c>
      <c r="J127" s="14">
        <v>45672</v>
      </c>
      <c r="K127" s="9"/>
      <c r="L127" s="13"/>
    </row>
    <row r="128" spans="1:12" x14ac:dyDescent="0.25">
      <c r="A128" s="6" t="s">
        <v>15</v>
      </c>
      <c r="B128" s="20" t="s">
        <v>9</v>
      </c>
      <c r="C128" s="19" t="s">
        <v>14</v>
      </c>
      <c r="D128" s="18">
        <v>45643</v>
      </c>
      <c r="E128" s="16">
        <v>177000</v>
      </c>
      <c r="F128" s="17">
        <v>45764</v>
      </c>
      <c r="G128" s="16"/>
      <c r="H128" s="15">
        <f t="shared" si="3"/>
        <v>177000</v>
      </c>
      <c r="I128" s="1" t="s">
        <v>1</v>
      </c>
      <c r="J128" s="14">
        <v>45680</v>
      </c>
      <c r="K128" s="9"/>
      <c r="L128" s="13"/>
    </row>
    <row r="129" spans="1:12" x14ac:dyDescent="0.25">
      <c r="A129" s="90" t="s">
        <v>13</v>
      </c>
      <c r="B129" s="91" t="s">
        <v>12</v>
      </c>
      <c r="C129" s="92" t="s">
        <v>11</v>
      </c>
      <c r="D129" s="93">
        <v>45638</v>
      </c>
      <c r="E129" s="94">
        <v>5186100</v>
      </c>
      <c r="F129" s="95">
        <v>45759</v>
      </c>
      <c r="G129" s="94">
        <v>1037220</v>
      </c>
      <c r="H129" s="96">
        <f t="shared" si="3"/>
        <v>4148880</v>
      </c>
      <c r="I129" s="97" t="s">
        <v>1</v>
      </c>
      <c r="J129" s="98">
        <v>45680</v>
      </c>
      <c r="K129" s="99" t="s">
        <v>378</v>
      </c>
      <c r="L129" s="13"/>
    </row>
    <row r="130" spans="1:12" ht="31.5" x14ac:dyDescent="0.25">
      <c r="A130" s="6" t="s">
        <v>10</v>
      </c>
      <c r="B130" s="20" t="s">
        <v>9</v>
      </c>
      <c r="C130" s="19" t="s">
        <v>8</v>
      </c>
      <c r="D130" s="18">
        <v>45643</v>
      </c>
      <c r="E130" s="16">
        <v>177000</v>
      </c>
      <c r="F130" s="17">
        <v>45764</v>
      </c>
      <c r="G130" s="16"/>
      <c r="H130" s="15">
        <f t="shared" si="3"/>
        <v>177000</v>
      </c>
      <c r="I130" s="1" t="s">
        <v>1</v>
      </c>
      <c r="J130" s="14">
        <v>45680</v>
      </c>
      <c r="K130" s="9"/>
      <c r="L130" s="13"/>
    </row>
    <row r="131" spans="1:12" x14ac:dyDescent="0.25">
      <c r="A131" s="90" t="s">
        <v>7</v>
      </c>
      <c r="B131" s="91" t="s">
        <v>6</v>
      </c>
      <c r="C131" s="92" t="s">
        <v>5</v>
      </c>
      <c r="D131" s="93">
        <v>45656</v>
      </c>
      <c r="E131" s="94">
        <v>1699200</v>
      </c>
      <c r="F131" s="95">
        <v>45777</v>
      </c>
      <c r="G131" s="94">
        <v>1699200</v>
      </c>
      <c r="H131" s="96">
        <f t="shared" si="3"/>
        <v>0</v>
      </c>
      <c r="I131" s="97" t="s">
        <v>38</v>
      </c>
      <c r="J131" s="98">
        <v>45680</v>
      </c>
      <c r="K131" s="9" t="s">
        <v>337</v>
      </c>
      <c r="L131" s="13">
        <v>1794426</v>
      </c>
    </row>
    <row r="132" spans="1:12" x14ac:dyDescent="0.25">
      <c r="A132" s="6" t="s">
        <v>97</v>
      </c>
      <c r="B132" s="20" t="s">
        <v>43</v>
      </c>
      <c r="C132" s="19" t="s">
        <v>187</v>
      </c>
      <c r="D132" s="18">
        <v>45666</v>
      </c>
      <c r="E132" s="16">
        <v>1794426</v>
      </c>
      <c r="F132" s="17">
        <v>45786</v>
      </c>
      <c r="G132" s="16"/>
      <c r="H132" s="15">
        <f t="shared" si="3"/>
        <v>1794426</v>
      </c>
      <c r="I132" s="1" t="s">
        <v>1</v>
      </c>
      <c r="J132" s="14">
        <v>45685</v>
      </c>
      <c r="K132" s="9"/>
      <c r="L132" s="13">
        <v>1917494.1</v>
      </c>
    </row>
    <row r="133" spans="1:12" x14ac:dyDescent="0.25">
      <c r="A133" s="6" t="s">
        <v>32</v>
      </c>
      <c r="B133" s="20" t="s">
        <v>277</v>
      </c>
      <c r="C133" s="19" t="s">
        <v>278</v>
      </c>
      <c r="D133" s="18">
        <v>45457</v>
      </c>
      <c r="E133" s="16">
        <v>1917494.1</v>
      </c>
      <c r="F133" s="17">
        <v>45579</v>
      </c>
      <c r="G133" s="16"/>
      <c r="H133" s="15">
        <f t="shared" si="3"/>
        <v>1917494.1</v>
      </c>
      <c r="I133" s="1" t="s">
        <v>214</v>
      </c>
      <c r="J133" s="14">
        <v>45685</v>
      </c>
      <c r="K133" s="9"/>
      <c r="L133" s="13">
        <v>7298999.0999999996</v>
      </c>
    </row>
    <row r="134" spans="1:12" ht="31.5" x14ac:dyDescent="0.25">
      <c r="A134" s="6" t="s">
        <v>279</v>
      </c>
      <c r="B134" s="20" t="s">
        <v>379</v>
      </c>
      <c r="C134" s="19" t="s">
        <v>280</v>
      </c>
      <c r="D134" s="18">
        <v>45664</v>
      </c>
      <c r="E134" s="16">
        <v>7298999.0999999996</v>
      </c>
      <c r="F134" s="17">
        <v>45784</v>
      </c>
      <c r="G134" s="16"/>
      <c r="H134" s="15">
        <f t="shared" si="3"/>
        <v>7298999.0999999996</v>
      </c>
      <c r="I134" s="1" t="s">
        <v>1</v>
      </c>
      <c r="J134" s="14">
        <v>45685</v>
      </c>
      <c r="K134" s="9"/>
      <c r="L134" s="13"/>
    </row>
    <row r="135" spans="1:12" x14ac:dyDescent="0.25">
      <c r="A135" s="6" t="s">
        <v>4</v>
      </c>
      <c r="B135" s="20" t="s">
        <v>3</v>
      </c>
      <c r="C135" s="19" t="s">
        <v>2</v>
      </c>
      <c r="D135" s="18">
        <v>45657</v>
      </c>
      <c r="E135" s="16">
        <v>4265255</v>
      </c>
      <c r="F135" s="17">
        <v>45777</v>
      </c>
      <c r="G135" s="16"/>
      <c r="H135" s="15">
        <f t="shared" si="3"/>
        <v>4265255</v>
      </c>
      <c r="I135" s="1" t="s">
        <v>1</v>
      </c>
      <c r="J135" s="14">
        <v>45686</v>
      </c>
      <c r="K135" s="9"/>
      <c r="L135" s="13"/>
    </row>
    <row r="136" spans="1:12" x14ac:dyDescent="0.25">
      <c r="A136" s="6" t="s">
        <v>7</v>
      </c>
      <c r="B136" s="20" t="s">
        <v>16</v>
      </c>
      <c r="C136" s="19" t="s">
        <v>5</v>
      </c>
      <c r="D136" s="18">
        <v>45657</v>
      </c>
      <c r="E136" s="16">
        <v>1699200</v>
      </c>
      <c r="F136" s="17">
        <v>45777</v>
      </c>
      <c r="G136" s="16"/>
      <c r="H136" s="15">
        <f t="shared" si="3"/>
        <v>1699200</v>
      </c>
      <c r="I136" s="1" t="s">
        <v>1</v>
      </c>
      <c r="J136" s="14">
        <v>45687</v>
      </c>
      <c r="K136" s="9"/>
      <c r="L136" s="13"/>
    </row>
    <row r="137" spans="1:12" x14ac:dyDescent="0.25">
      <c r="A137" s="90" t="s">
        <v>281</v>
      </c>
      <c r="B137" s="91" t="s">
        <v>16</v>
      </c>
      <c r="C137" s="92" t="s">
        <v>120</v>
      </c>
      <c r="D137" s="93">
        <v>45691</v>
      </c>
      <c r="E137" s="94">
        <v>76700</v>
      </c>
      <c r="F137" s="95">
        <v>45811</v>
      </c>
      <c r="G137" s="94">
        <v>76700</v>
      </c>
      <c r="H137" s="96">
        <f t="shared" si="3"/>
        <v>0</v>
      </c>
      <c r="I137" s="97" t="s">
        <v>38</v>
      </c>
      <c r="J137" s="98">
        <v>45693</v>
      </c>
      <c r="K137" s="9" t="s">
        <v>368</v>
      </c>
      <c r="L137" s="13"/>
    </row>
    <row r="138" spans="1:12" x14ac:dyDescent="0.25">
      <c r="A138" s="6" t="s">
        <v>282</v>
      </c>
      <c r="B138" s="20" t="s">
        <v>43</v>
      </c>
      <c r="C138" s="19" t="s">
        <v>283</v>
      </c>
      <c r="D138" s="18">
        <v>45671</v>
      </c>
      <c r="E138" s="16">
        <v>448450</v>
      </c>
      <c r="F138" s="17">
        <v>45791</v>
      </c>
      <c r="G138" s="16"/>
      <c r="H138" s="15">
        <f t="shared" si="3"/>
        <v>448450</v>
      </c>
      <c r="I138" s="1" t="s">
        <v>1</v>
      </c>
      <c r="J138" s="14">
        <v>45693</v>
      </c>
      <c r="K138" s="9"/>
      <c r="L138" s="13"/>
    </row>
    <row r="139" spans="1:12" x14ac:dyDescent="0.25">
      <c r="A139" s="90" t="s">
        <v>284</v>
      </c>
      <c r="B139" s="91" t="s">
        <v>6</v>
      </c>
      <c r="C139" s="92" t="s">
        <v>285</v>
      </c>
      <c r="D139" s="93">
        <v>45679</v>
      </c>
      <c r="E139" s="94">
        <v>70800</v>
      </c>
      <c r="F139" s="95">
        <v>45799</v>
      </c>
      <c r="G139" s="94">
        <v>70800</v>
      </c>
      <c r="H139" s="96">
        <f t="shared" si="3"/>
        <v>0</v>
      </c>
      <c r="I139" s="97" t="s">
        <v>38</v>
      </c>
      <c r="J139" s="98">
        <v>45693</v>
      </c>
      <c r="K139" s="9" t="s">
        <v>367</v>
      </c>
      <c r="L139" s="13"/>
    </row>
    <row r="140" spans="1:12" ht="30" x14ac:dyDescent="0.25">
      <c r="A140" s="90" t="s">
        <v>286</v>
      </c>
      <c r="B140" s="91" t="s">
        <v>62</v>
      </c>
      <c r="C140" s="92" t="s">
        <v>287</v>
      </c>
      <c r="D140" s="93">
        <v>45692</v>
      </c>
      <c r="E140" s="94">
        <v>25564500</v>
      </c>
      <c r="F140" s="95">
        <v>45812</v>
      </c>
      <c r="G140" s="94">
        <v>25564500</v>
      </c>
      <c r="H140" s="96">
        <f t="shared" si="3"/>
        <v>0</v>
      </c>
      <c r="I140" s="97" t="s">
        <v>38</v>
      </c>
      <c r="J140" s="98">
        <v>45695</v>
      </c>
      <c r="K140" s="99" t="s">
        <v>364</v>
      </c>
      <c r="L140" s="13"/>
    </row>
    <row r="141" spans="1:12" ht="30" x14ac:dyDescent="0.25">
      <c r="A141" s="6" t="s">
        <v>63</v>
      </c>
      <c r="B141" s="20" t="s">
        <v>62</v>
      </c>
      <c r="C141" s="19" t="s">
        <v>288</v>
      </c>
      <c r="D141" s="18">
        <v>45691</v>
      </c>
      <c r="E141" s="16">
        <v>35000000</v>
      </c>
      <c r="F141" s="17">
        <v>45811</v>
      </c>
      <c r="G141" s="16"/>
      <c r="H141" s="15">
        <f t="shared" si="3"/>
        <v>35000000</v>
      </c>
      <c r="I141" s="1" t="s">
        <v>1</v>
      </c>
      <c r="J141" s="14">
        <v>45695</v>
      </c>
      <c r="K141" s="9"/>
      <c r="L141" s="13"/>
    </row>
    <row r="142" spans="1:12" x14ac:dyDescent="0.25">
      <c r="A142" s="6" t="s">
        <v>289</v>
      </c>
      <c r="B142" s="20" t="s">
        <v>16</v>
      </c>
      <c r="C142" s="19" t="s">
        <v>168</v>
      </c>
      <c r="D142" s="18">
        <v>45694</v>
      </c>
      <c r="E142" s="16">
        <v>251930</v>
      </c>
      <c r="F142" s="17">
        <v>45814</v>
      </c>
      <c r="G142" s="16"/>
      <c r="H142" s="15">
        <f t="shared" si="3"/>
        <v>251930</v>
      </c>
      <c r="I142" s="1" t="s">
        <v>1</v>
      </c>
      <c r="J142" s="14">
        <v>45698</v>
      </c>
      <c r="K142" s="9"/>
      <c r="L142" s="13"/>
    </row>
    <row r="143" spans="1:12" x14ac:dyDescent="0.25">
      <c r="A143" s="6" t="s">
        <v>289</v>
      </c>
      <c r="B143" s="20" t="s">
        <v>16</v>
      </c>
      <c r="C143" s="19" t="s">
        <v>290</v>
      </c>
      <c r="D143" s="18">
        <v>45694</v>
      </c>
      <c r="E143" s="16">
        <v>224790</v>
      </c>
      <c r="F143" s="17">
        <v>45814</v>
      </c>
      <c r="G143" s="16"/>
      <c r="H143" s="15">
        <f t="shared" si="3"/>
        <v>224790</v>
      </c>
      <c r="I143" s="1" t="s">
        <v>1</v>
      </c>
      <c r="J143" s="14">
        <v>45698</v>
      </c>
      <c r="K143" s="9"/>
      <c r="L143" s="13"/>
    </row>
    <row r="144" spans="1:12" x14ac:dyDescent="0.25">
      <c r="A144" s="6" t="s">
        <v>23</v>
      </c>
      <c r="B144" s="20" t="s">
        <v>6</v>
      </c>
      <c r="C144" s="19" t="s">
        <v>87</v>
      </c>
      <c r="D144" s="18">
        <v>45686</v>
      </c>
      <c r="E144" s="16">
        <v>59000</v>
      </c>
      <c r="F144" s="17">
        <v>45806</v>
      </c>
      <c r="G144" s="16"/>
      <c r="H144" s="15">
        <f t="shared" si="3"/>
        <v>59000</v>
      </c>
      <c r="I144" s="1" t="s">
        <v>1</v>
      </c>
      <c r="J144" s="14">
        <v>45698</v>
      </c>
      <c r="K144" s="9"/>
      <c r="L144" s="13"/>
    </row>
    <row r="145" spans="1:12" x14ac:dyDescent="0.25">
      <c r="A145" s="90" t="s">
        <v>286</v>
      </c>
      <c r="B145" s="91" t="s">
        <v>62</v>
      </c>
      <c r="C145" s="92" t="s">
        <v>293</v>
      </c>
      <c r="D145" s="93">
        <v>45667</v>
      </c>
      <c r="E145" s="94">
        <v>22353642.440000001</v>
      </c>
      <c r="F145" s="95">
        <v>45667</v>
      </c>
      <c r="G145" s="94">
        <v>22353642.440000001</v>
      </c>
      <c r="H145" s="96">
        <f t="shared" si="3"/>
        <v>0</v>
      </c>
      <c r="I145" s="97" t="s">
        <v>38</v>
      </c>
      <c r="J145" s="98">
        <v>45699</v>
      </c>
      <c r="K145" s="9" t="s">
        <v>365</v>
      </c>
      <c r="L145" s="13"/>
    </row>
    <row r="146" spans="1:12" ht="30" x14ac:dyDescent="0.25">
      <c r="A146" s="6" t="s">
        <v>286</v>
      </c>
      <c r="B146" s="20" t="s">
        <v>62</v>
      </c>
      <c r="C146" s="19" t="s">
        <v>294</v>
      </c>
      <c r="D146" s="18">
        <v>45692</v>
      </c>
      <c r="E146" s="16">
        <v>18955800</v>
      </c>
      <c r="F146" s="17">
        <v>45812</v>
      </c>
      <c r="G146" s="16"/>
      <c r="H146" s="15">
        <f t="shared" si="3"/>
        <v>18955800</v>
      </c>
      <c r="I146" s="1" t="s">
        <v>1</v>
      </c>
      <c r="J146" s="14">
        <v>45699</v>
      </c>
      <c r="K146" s="9"/>
      <c r="L146" s="13"/>
    </row>
    <row r="147" spans="1:12" x14ac:dyDescent="0.25">
      <c r="A147" s="6" t="s">
        <v>289</v>
      </c>
      <c r="B147" s="20" t="s">
        <v>16</v>
      </c>
      <c r="C147" s="19" t="s">
        <v>280</v>
      </c>
      <c r="D147" s="18">
        <v>45694</v>
      </c>
      <c r="E147" s="16">
        <v>166380</v>
      </c>
      <c r="F147" s="17">
        <v>45814</v>
      </c>
      <c r="G147" s="16"/>
      <c r="H147" s="15">
        <v>166380</v>
      </c>
      <c r="I147" s="1" t="s">
        <v>1</v>
      </c>
      <c r="J147" s="14">
        <v>45699</v>
      </c>
      <c r="K147" s="9"/>
      <c r="L147" s="13"/>
    </row>
    <row r="148" spans="1:12" x14ac:dyDescent="0.25">
      <c r="A148" s="6" t="s">
        <v>289</v>
      </c>
      <c r="B148" s="20" t="s">
        <v>16</v>
      </c>
      <c r="C148" s="19" t="s">
        <v>295</v>
      </c>
      <c r="D148" s="18">
        <v>45694</v>
      </c>
      <c r="E148" s="16">
        <v>93810</v>
      </c>
      <c r="F148" s="17">
        <v>45814</v>
      </c>
      <c r="G148" s="16"/>
      <c r="H148" s="15">
        <v>93810</v>
      </c>
      <c r="I148" s="1" t="s">
        <v>1</v>
      </c>
      <c r="J148" s="14">
        <v>45699</v>
      </c>
      <c r="K148" s="9"/>
      <c r="L148" s="13"/>
    </row>
    <row r="149" spans="1:12" x14ac:dyDescent="0.25">
      <c r="A149" s="6" t="s">
        <v>289</v>
      </c>
      <c r="B149" s="20" t="s">
        <v>16</v>
      </c>
      <c r="C149" s="19" t="s">
        <v>122</v>
      </c>
      <c r="D149" s="18">
        <v>45694</v>
      </c>
      <c r="E149" s="16">
        <v>169920</v>
      </c>
      <c r="F149" s="17">
        <v>45814</v>
      </c>
      <c r="G149" s="16"/>
      <c r="H149" s="15">
        <f t="shared" ref="H149:H189" si="4">+E149-G149</f>
        <v>169920</v>
      </c>
      <c r="I149" s="1" t="s">
        <v>1</v>
      </c>
      <c r="J149" s="14">
        <v>45699</v>
      </c>
      <c r="K149" s="9"/>
      <c r="L149" s="13"/>
    </row>
    <row r="150" spans="1:12" x14ac:dyDescent="0.25">
      <c r="A150" s="90" t="s">
        <v>169</v>
      </c>
      <c r="B150" s="91" t="s">
        <v>6</v>
      </c>
      <c r="C150" s="92" t="s">
        <v>280</v>
      </c>
      <c r="D150" s="93">
        <v>45694</v>
      </c>
      <c r="E150" s="94">
        <v>100300</v>
      </c>
      <c r="F150" s="95">
        <v>45814</v>
      </c>
      <c r="G150" s="94">
        <v>100300</v>
      </c>
      <c r="H150" s="96">
        <f t="shared" si="4"/>
        <v>0</v>
      </c>
      <c r="I150" s="97" t="s">
        <v>38</v>
      </c>
      <c r="J150" s="98">
        <v>45699</v>
      </c>
      <c r="K150" s="99" t="s">
        <v>360</v>
      </c>
      <c r="L150" s="13"/>
    </row>
    <row r="151" spans="1:12" ht="30" x14ac:dyDescent="0.25">
      <c r="A151" s="90" t="s">
        <v>60</v>
      </c>
      <c r="B151" s="91" t="s">
        <v>296</v>
      </c>
      <c r="C151" s="92" t="s">
        <v>297</v>
      </c>
      <c r="D151" s="93">
        <v>45665</v>
      </c>
      <c r="E151" s="94">
        <v>1911600</v>
      </c>
      <c r="F151" s="95">
        <v>45785</v>
      </c>
      <c r="G151" s="94">
        <v>1911600</v>
      </c>
      <c r="H151" s="96">
        <f t="shared" si="4"/>
        <v>0</v>
      </c>
      <c r="I151" s="97" t="s">
        <v>38</v>
      </c>
      <c r="J151" s="98">
        <v>45699</v>
      </c>
      <c r="K151" s="99" t="s">
        <v>359</v>
      </c>
      <c r="L151" s="13"/>
    </row>
    <row r="152" spans="1:12" x14ac:dyDescent="0.25">
      <c r="A152" s="6" t="s">
        <v>298</v>
      </c>
      <c r="B152" s="20" t="s">
        <v>299</v>
      </c>
      <c r="C152" s="19" t="s">
        <v>300</v>
      </c>
      <c r="D152" s="18">
        <v>45482</v>
      </c>
      <c r="E152" s="16">
        <v>27582.89</v>
      </c>
      <c r="F152" s="17">
        <v>45605</v>
      </c>
      <c r="G152" s="16"/>
      <c r="H152" s="15">
        <f t="shared" si="4"/>
        <v>27582.89</v>
      </c>
      <c r="I152" s="1" t="s">
        <v>214</v>
      </c>
      <c r="J152" s="14">
        <v>45699</v>
      </c>
      <c r="K152" s="9"/>
      <c r="L152" s="13"/>
    </row>
    <row r="153" spans="1:12" x14ac:dyDescent="0.25">
      <c r="A153" s="90" t="s">
        <v>303</v>
      </c>
      <c r="B153" s="91" t="s">
        <v>304</v>
      </c>
      <c r="C153" s="92" t="s">
        <v>305</v>
      </c>
      <c r="D153" s="93">
        <v>45671</v>
      </c>
      <c r="E153" s="94">
        <v>1401840</v>
      </c>
      <c r="F153" s="95">
        <v>45791</v>
      </c>
      <c r="G153" s="94">
        <v>1401840</v>
      </c>
      <c r="H153" s="96">
        <f t="shared" si="4"/>
        <v>0</v>
      </c>
      <c r="I153" s="97" t="s">
        <v>38</v>
      </c>
      <c r="J153" s="98">
        <v>45700</v>
      </c>
      <c r="K153" s="100" t="s">
        <v>363</v>
      </c>
      <c r="L153" s="13"/>
    </row>
    <row r="154" spans="1:12" x14ac:dyDescent="0.25">
      <c r="A154" s="6" t="s">
        <v>155</v>
      </c>
      <c r="B154" s="20" t="s">
        <v>306</v>
      </c>
      <c r="C154" s="19" t="s">
        <v>307</v>
      </c>
      <c r="D154" s="18">
        <v>45659</v>
      </c>
      <c r="E154" s="16">
        <v>593740.13</v>
      </c>
      <c r="F154" s="17">
        <v>45779</v>
      </c>
      <c r="G154" s="16">
        <v>118748.03</v>
      </c>
      <c r="H154" s="15">
        <f t="shared" si="4"/>
        <v>474992.1</v>
      </c>
      <c r="I154" s="1" t="s">
        <v>1</v>
      </c>
      <c r="J154" s="14">
        <v>45700</v>
      </c>
      <c r="K154" s="9"/>
      <c r="L154" s="13"/>
    </row>
    <row r="155" spans="1:12" ht="31.5" x14ac:dyDescent="0.25">
      <c r="A155" s="6" t="s">
        <v>73</v>
      </c>
      <c r="B155" s="20" t="s">
        <v>72</v>
      </c>
      <c r="C155" s="19" t="s">
        <v>308</v>
      </c>
      <c r="D155" s="18">
        <v>45694</v>
      </c>
      <c r="E155" s="16">
        <v>2086594</v>
      </c>
      <c r="F155" s="17">
        <v>45814</v>
      </c>
      <c r="G155" s="16"/>
      <c r="H155" s="15">
        <f t="shared" si="4"/>
        <v>2086594</v>
      </c>
      <c r="I155" s="1" t="s">
        <v>1</v>
      </c>
      <c r="J155" s="14">
        <v>45700</v>
      </c>
      <c r="K155" s="9"/>
      <c r="L155" s="13"/>
    </row>
    <row r="156" spans="1:12" x14ac:dyDescent="0.25">
      <c r="A156" s="6" t="s">
        <v>301</v>
      </c>
      <c r="B156" s="20" t="s">
        <v>302</v>
      </c>
      <c r="C156" s="19" t="s">
        <v>104</v>
      </c>
      <c r="D156" s="18">
        <v>45686</v>
      </c>
      <c r="E156" s="16">
        <v>919692</v>
      </c>
      <c r="F156" s="17">
        <v>45806</v>
      </c>
      <c r="G156" s="16"/>
      <c r="H156" s="15">
        <f t="shared" si="4"/>
        <v>919692</v>
      </c>
      <c r="I156" s="1" t="s">
        <v>1</v>
      </c>
      <c r="J156" s="14">
        <v>45701</v>
      </c>
      <c r="K156" s="9"/>
      <c r="L156" s="13"/>
    </row>
    <row r="157" spans="1:12" x14ac:dyDescent="0.25">
      <c r="A157" s="90" t="s">
        <v>309</v>
      </c>
      <c r="B157" s="91" t="s">
        <v>113</v>
      </c>
      <c r="C157" s="92" t="s">
        <v>310</v>
      </c>
      <c r="D157" s="93">
        <v>45660</v>
      </c>
      <c r="E157" s="94">
        <v>1039500</v>
      </c>
      <c r="F157" s="95">
        <v>45780</v>
      </c>
      <c r="G157" s="94">
        <v>1039500</v>
      </c>
      <c r="H157" s="96">
        <f t="shared" si="4"/>
        <v>0</v>
      </c>
      <c r="I157" s="97" t="s">
        <v>38</v>
      </c>
      <c r="J157" s="98">
        <v>45701</v>
      </c>
      <c r="K157" s="9" t="s">
        <v>375</v>
      </c>
      <c r="L157" s="13"/>
    </row>
    <row r="158" spans="1:12" x14ac:dyDescent="0.25">
      <c r="A158" s="6" t="s">
        <v>17</v>
      </c>
      <c r="B158" s="20" t="s">
        <v>16</v>
      </c>
      <c r="C158" s="19" t="s">
        <v>311</v>
      </c>
      <c r="D158" s="18">
        <v>45666</v>
      </c>
      <c r="E158" s="16">
        <v>59000</v>
      </c>
      <c r="F158" s="17">
        <v>45666</v>
      </c>
      <c r="G158" s="16"/>
      <c r="H158" s="15">
        <f t="shared" si="4"/>
        <v>59000</v>
      </c>
      <c r="I158" s="1" t="s">
        <v>1</v>
      </c>
      <c r="J158" s="14">
        <v>45703</v>
      </c>
      <c r="K158" s="9"/>
      <c r="L158" s="13"/>
    </row>
    <row r="159" spans="1:12" x14ac:dyDescent="0.25">
      <c r="A159" s="6" t="s">
        <v>291</v>
      </c>
      <c r="B159" s="20" t="s">
        <v>6</v>
      </c>
      <c r="C159" s="19" t="s">
        <v>292</v>
      </c>
      <c r="D159" s="18">
        <v>45693</v>
      </c>
      <c r="E159" s="16">
        <v>94400</v>
      </c>
      <c r="F159" s="17">
        <v>45813</v>
      </c>
      <c r="G159" s="16"/>
      <c r="H159" s="15">
        <f t="shared" si="4"/>
        <v>94400</v>
      </c>
      <c r="I159" s="1" t="s">
        <v>1</v>
      </c>
      <c r="J159" s="14">
        <v>45705</v>
      </c>
      <c r="K159" s="9"/>
      <c r="L159" s="13"/>
    </row>
    <row r="160" spans="1:12" x14ac:dyDescent="0.25">
      <c r="A160" s="6" t="s">
        <v>98</v>
      </c>
      <c r="B160" s="20" t="s">
        <v>9</v>
      </c>
      <c r="C160" s="19" t="s">
        <v>312</v>
      </c>
      <c r="D160" s="18">
        <v>45664</v>
      </c>
      <c r="E160" s="16">
        <v>82600</v>
      </c>
      <c r="F160" s="17">
        <v>45784</v>
      </c>
      <c r="G160" s="16"/>
      <c r="H160" s="15">
        <f t="shared" si="4"/>
        <v>82600</v>
      </c>
      <c r="I160" s="1" t="s">
        <v>1</v>
      </c>
      <c r="J160" s="14">
        <v>45705</v>
      </c>
      <c r="K160" s="9"/>
      <c r="L160" s="13"/>
    </row>
    <row r="161" spans="1:12" x14ac:dyDescent="0.25">
      <c r="A161" s="90" t="s">
        <v>54</v>
      </c>
      <c r="B161" s="91" t="s">
        <v>53</v>
      </c>
      <c r="C161" s="92" t="s">
        <v>313</v>
      </c>
      <c r="D161" s="93">
        <v>45688</v>
      </c>
      <c r="E161" s="94">
        <v>34356868.200000003</v>
      </c>
      <c r="F161" s="95">
        <v>45808</v>
      </c>
      <c r="G161" s="94">
        <v>34356868.200000003</v>
      </c>
      <c r="H161" s="96">
        <f t="shared" si="4"/>
        <v>0</v>
      </c>
      <c r="I161" s="97" t="s">
        <v>38</v>
      </c>
      <c r="J161" s="98">
        <v>45706</v>
      </c>
      <c r="K161" s="9" t="s">
        <v>371</v>
      </c>
      <c r="L161" s="13"/>
    </row>
    <row r="162" spans="1:12" x14ac:dyDescent="0.25">
      <c r="A162" s="90" t="s">
        <v>54</v>
      </c>
      <c r="B162" s="91" t="s">
        <v>53</v>
      </c>
      <c r="C162" s="92" t="s">
        <v>316</v>
      </c>
      <c r="D162" s="93">
        <v>45670</v>
      </c>
      <c r="E162" s="94">
        <v>1217996</v>
      </c>
      <c r="F162" s="95">
        <v>45790</v>
      </c>
      <c r="G162" s="94">
        <v>1217996</v>
      </c>
      <c r="H162" s="96">
        <f t="shared" si="4"/>
        <v>0</v>
      </c>
      <c r="I162" s="97" t="s">
        <v>38</v>
      </c>
      <c r="J162" s="98">
        <v>45706</v>
      </c>
      <c r="K162" s="9" t="s">
        <v>372</v>
      </c>
      <c r="L162" s="13"/>
    </row>
    <row r="163" spans="1:12" x14ac:dyDescent="0.25">
      <c r="A163" s="6" t="s">
        <v>77</v>
      </c>
      <c r="B163" s="20" t="s">
        <v>9</v>
      </c>
      <c r="C163" s="19" t="s">
        <v>314</v>
      </c>
      <c r="D163" s="18">
        <v>45671</v>
      </c>
      <c r="E163" s="16">
        <v>118000</v>
      </c>
      <c r="F163" s="17">
        <v>45791</v>
      </c>
      <c r="G163" s="16"/>
      <c r="H163" s="15">
        <f t="shared" si="4"/>
        <v>118000</v>
      </c>
      <c r="I163" s="1" t="s">
        <v>1</v>
      </c>
      <c r="J163" s="14">
        <v>45706</v>
      </c>
      <c r="K163" s="9"/>
      <c r="L163" s="13"/>
    </row>
    <row r="164" spans="1:12" ht="31.5" x14ac:dyDescent="0.25">
      <c r="A164" s="6" t="s">
        <v>84</v>
      </c>
      <c r="B164" s="20" t="s">
        <v>9</v>
      </c>
      <c r="C164" s="19" t="s">
        <v>76</v>
      </c>
      <c r="D164" s="18">
        <v>45672</v>
      </c>
      <c r="E164" s="16">
        <v>821280</v>
      </c>
      <c r="F164" s="17">
        <v>45792</v>
      </c>
      <c r="G164" s="16"/>
      <c r="H164" s="15">
        <f t="shared" si="4"/>
        <v>821280</v>
      </c>
      <c r="I164" s="1" t="s">
        <v>1</v>
      </c>
      <c r="J164" s="14">
        <v>45706</v>
      </c>
      <c r="K164" s="9"/>
      <c r="L164" s="13"/>
    </row>
    <row r="165" spans="1:12" x14ac:dyDescent="0.25">
      <c r="A165" s="6" t="s">
        <v>63</v>
      </c>
      <c r="B165" s="20" t="s">
        <v>62</v>
      </c>
      <c r="C165" s="19" t="s">
        <v>315</v>
      </c>
      <c r="D165" s="18">
        <v>45636</v>
      </c>
      <c r="E165" s="16">
        <v>6608700</v>
      </c>
      <c r="F165" s="17">
        <v>45757</v>
      </c>
      <c r="G165" s="16"/>
      <c r="H165" s="15">
        <f t="shared" si="4"/>
        <v>6608700</v>
      </c>
      <c r="I165" s="1" t="s">
        <v>1</v>
      </c>
      <c r="J165" s="14">
        <v>45706</v>
      </c>
      <c r="K165" s="9"/>
      <c r="L165" s="13"/>
    </row>
    <row r="166" spans="1:12" x14ac:dyDescent="0.25">
      <c r="A166" s="6" t="s">
        <v>317</v>
      </c>
      <c r="B166" s="20" t="s">
        <v>318</v>
      </c>
      <c r="C166" s="19" t="s">
        <v>319</v>
      </c>
      <c r="D166" s="18">
        <v>45687</v>
      </c>
      <c r="E166" s="16">
        <v>132300.24</v>
      </c>
      <c r="F166" s="17">
        <v>45807</v>
      </c>
      <c r="G166" s="16"/>
      <c r="H166" s="15">
        <f t="shared" si="4"/>
        <v>132300.24</v>
      </c>
      <c r="I166" s="1" t="s">
        <v>1</v>
      </c>
      <c r="J166" s="14">
        <v>45706</v>
      </c>
      <c r="K166" s="9"/>
      <c r="L166" s="13"/>
    </row>
    <row r="167" spans="1:12" x14ac:dyDescent="0.25">
      <c r="A167" s="6" t="s">
        <v>75</v>
      </c>
      <c r="B167" s="20" t="s">
        <v>9</v>
      </c>
      <c r="C167" s="19" t="s">
        <v>320</v>
      </c>
      <c r="D167" s="18">
        <v>45665</v>
      </c>
      <c r="E167" s="16">
        <v>59000</v>
      </c>
      <c r="F167" s="17">
        <v>45785</v>
      </c>
      <c r="G167" s="16"/>
      <c r="H167" s="15">
        <f t="shared" si="4"/>
        <v>59000</v>
      </c>
      <c r="I167" s="1" t="s">
        <v>1</v>
      </c>
      <c r="J167" s="14">
        <v>45706</v>
      </c>
      <c r="K167" s="9"/>
      <c r="L167" s="13"/>
    </row>
    <row r="168" spans="1:12" x14ac:dyDescent="0.25">
      <c r="A168" s="6" t="s">
        <v>321</v>
      </c>
      <c r="B168" s="20" t="s">
        <v>65</v>
      </c>
      <c r="C168" s="19" t="s">
        <v>322</v>
      </c>
      <c r="D168" s="18">
        <v>45688</v>
      </c>
      <c r="E168" s="16">
        <v>59000</v>
      </c>
      <c r="F168" s="17">
        <v>45808</v>
      </c>
      <c r="G168" s="16"/>
      <c r="H168" s="15">
        <f t="shared" si="4"/>
        <v>59000</v>
      </c>
      <c r="I168" s="1" t="s">
        <v>1</v>
      </c>
      <c r="J168" s="14">
        <v>45706</v>
      </c>
      <c r="K168" s="9"/>
      <c r="L168" s="13"/>
    </row>
    <row r="169" spans="1:12" x14ac:dyDescent="0.25">
      <c r="A169" s="6" t="s">
        <v>164</v>
      </c>
      <c r="B169" s="20" t="s">
        <v>53</v>
      </c>
      <c r="C169" s="19" t="s">
        <v>323</v>
      </c>
      <c r="D169" s="18">
        <v>45674</v>
      </c>
      <c r="E169" s="16">
        <v>146493.85</v>
      </c>
      <c r="F169" s="17">
        <v>45794</v>
      </c>
      <c r="G169" s="16"/>
      <c r="H169" s="15">
        <f t="shared" si="4"/>
        <v>146493.85</v>
      </c>
      <c r="I169" s="1" t="s">
        <v>1</v>
      </c>
      <c r="J169" s="14">
        <v>45706</v>
      </c>
      <c r="K169" s="9"/>
      <c r="L169" s="13"/>
    </row>
    <row r="170" spans="1:12" x14ac:dyDescent="0.25">
      <c r="A170" s="6" t="s">
        <v>123</v>
      </c>
      <c r="B170" s="20" t="s">
        <v>9</v>
      </c>
      <c r="C170" s="19" t="s">
        <v>324</v>
      </c>
      <c r="D170" s="18">
        <v>45665</v>
      </c>
      <c r="E170" s="16">
        <v>590000</v>
      </c>
      <c r="F170" s="17">
        <v>45785</v>
      </c>
      <c r="G170" s="16"/>
      <c r="H170" s="15">
        <f t="shared" si="4"/>
        <v>590000</v>
      </c>
      <c r="I170" s="1" t="s">
        <v>1</v>
      </c>
      <c r="J170" s="14">
        <v>45706</v>
      </c>
      <c r="K170" s="9"/>
      <c r="L170" s="13"/>
    </row>
    <row r="171" spans="1:12" ht="31.5" x14ac:dyDescent="0.25">
      <c r="A171" s="6" t="s">
        <v>73</v>
      </c>
      <c r="B171" s="20" t="s">
        <v>72</v>
      </c>
      <c r="C171" s="19" t="s">
        <v>325</v>
      </c>
      <c r="D171" s="18">
        <v>45635</v>
      </c>
      <c r="E171" s="16">
        <v>1341306</v>
      </c>
      <c r="F171" s="17">
        <v>45756</v>
      </c>
      <c r="G171" s="16">
        <v>268336.71999999997</v>
      </c>
      <c r="H171" s="15">
        <f t="shared" si="4"/>
        <v>1072969.28</v>
      </c>
      <c r="I171" s="1" t="s">
        <v>1</v>
      </c>
      <c r="J171" s="14">
        <v>45706</v>
      </c>
      <c r="K171" s="9"/>
      <c r="L171" s="13"/>
    </row>
    <row r="172" spans="1:12" ht="31.5" x14ac:dyDescent="0.25">
      <c r="A172" s="6" t="s">
        <v>326</v>
      </c>
      <c r="B172" s="20" t="s">
        <v>327</v>
      </c>
      <c r="C172" s="19" t="s">
        <v>328</v>
      </c>
      <c r="D172" s="18">
        <v>45597</v>
      </c>
      <c r="E172" s="16">
        <v>4670376.79</v>
      </c>
      <c r="F172" s="17">
        <v>45717</v>
      </c>
      <c r="G172" s="16">
        <v>934075.36</v>
      </c>
      <c r="H172" s="15">
        <f t="shared" si="4"/>
        <v>3736301.43</v>
      </c>
      <c r="I172" s="1" t="s">
        <v>1</v>
      </c>
      <c r="J172" s="14">
        <v>45706</v>
      </c>
      <c r="K172" s="9"/>
      <c r="L172" s="13"/>
    </row>
    <row r="173" spans="1:12" x14ac:dyDescent="0.25">
      <c r="A173" s="6" t="s">
        <v>175</v>
      </c>
      <c r="B173" s="20" t="s">
        <v>329</v>
      </c>
      <c r="C173" s="19" t="s">
        <v>330</v>
      </c>
      <c r="D173" s="18">
        <v>45383</v>
      </c>
      <c r="E173" s="16">
        <v>1342857.84</v>
      </c>
      <c r="F173" s="17">
        <v>45505</v>
      </c>
      <c r="G173" s="16"/>
      <c r="H173" s="15">
        <f t="shared" si="4"/>
        <v>1342857.84</v>
      </c>
      <c r="I173" s="1" t="s">
        <v>214</v>
      </c>
      <c r="J173" s="14">
        <v>45706</v>
      </c>
      <c r="K173" s="9"/>
      <c r="L173" s="13"/>
    </row>
    <row r="174" spans="1:12" x14ac:dyDescent="0.25">
      <c r="A174" s="6" t="s">
        <v>66</v>
      </c>
      <c r="B174" s="20" t="s">
        <v>9</v>
      </c>
      <c r="C174" s="19" t="s">
        <v>331</v>
      </c>
      <c r="D174" s="18">
        <v>45598</v>
      </c>
      <c r="E174" s="16">
        <v>708000</v>
      </c>
      <c r="F174" s="17">
        <v>45718</v>
      </c>
      <c r="G174" s="16"/>
      <c r="H174" s="15">
        <f t="shared" si="4"/>
        <v>708000</v>
      </c>
      <c r="I174" s="1" t="s">
        <v>214</v>
      </c>
      <c r="J174" s="14">
        <v>45706</v>
      </c>
      <c r="K174" s="9"/>
      <c r="L174" s="13"/>
    </row>
    <row r="175" spans="1:12" x14ac:dyDescent="0.25">
      <c r="A175" s="6" t="s">
        <v>64</v>
      </c>
      <c r="B175" s="20" t="s">
        <v>9</v>
      </c>
      <c r="C175" s="19" t="s">
        <v>310</v>
      </c>
      <c r="D175" s="18">
        <v>45667</v>
      </c>
      <c r="E175" s="16">
        <v>177000</v>
      </c>
      <c r="F175" s="17">
        <v>45787</v>
      </c>
      <c r="G175" s="16"/>
      <c r="H175" s="15">
        <f t="shared" si="4"/>
        <v>177000</v>
      </c>
      <c r="I175" s="1" t="s">
        <v>1</v>
      </c>
      <c r="J175" s="14">
        <v>45706</v>
      </c>
      <c r="K175" s="9"/>
      <c r="L175" s="13"/>
    </row>
    <row r="176" spans="1:12" ht="30" x14ac:dyDescent="0.25">
      <c r="A176" s="90" t="s">
        <v>60</v>
      </c>
      <c r="B176" s="91" t="s">
        <v>53</v>
      </c>
      <c r="C176" s="92" t="s">
        <v>332</v>
      </c>
      <c r="D176" s="93">
        <v>45601</v>
      </c>
      <c r="E176" s="94">
        <v>19406366.98</v>
      </c>
      <c r="F176" s="95">
        <v>45721</v>
      </c>
      <c r="G176" s="94">
        <v>19406366.98</v>
      </c>
      <c r="H176" s="96">
        <f t="shared" si="4"/>
        <v>0</v>
      </c>
      <c r="I176" s="97" t="s">
        <v>38</v>
      </c>
      <c r="J176" s="98">
        <v>45706</v>
      </c>
      <c r="K176" s="101" t="s">
        <v>377</v>
      </c>
      <c r="L176" s="13"/>
    </row>
    <row r="177" spans="1:12" x14ac:dyDescent="0.25">
      <c r="A177" s="6" t="s">
        <v>338</v>
      </c>
      <c r="B177" s="20" t="s">
        <v>9</v>
      </c>
      <c r="C177" s="19" t="s">
        <v>339</v>
      </c>
      <c r="D177" s="18">
        <v>45672</v>
      </c>
      <c r="E177" s="16">
        <v>1200000</v>
      </c>
      <c r="F177" s="17">
        <v>45792</v>
      </c>
      <c r="G177" s="16"/>
      <c r="H177" s="15">
        <f t="shared" si="4"/>
        <v>1200000</v>
      </c>
      <c r="I177" s="1" t="s">
        <v>1</v>
      </c>
      <c r="J177" s="14">
        <v>45346</v>
      </c>
      <c r="K177" s="9"/>
      <c r="L177" s="13"/>
    </row>
    <row r="178" spans="1:12" x14ac:dyDescent="0.25">
      <c r="A178" s="6" t="s">
        <v>340</v>
      </c>
      <c r="B178" s="20" t="s">
        <v>9</v>
      </c>
      <c r="C178" s="19" t="s">
        <v>341</v>
      </c>
      <c r="D178" s="18">
        <v>45671</v>
      </c>
      <c r="E178" s="16">
        <v>118000</v>
      </c>
      <c r="F178" s="17">
        <v>45791</v>
      </c>
      <c r="G178" s="16"/>
      <c r="H178" s="15">
        <f t="shared" si="4"/>
        <v>118000</v>
      </c>
      <c r="I178" s="1" t="s">
        <v>1</v>
      </c>
      <c r="J178" s="14">
        <v>45346</v>
      </c>
      <c r="K178" s="9"/>
      <c r="L178" s="13"/>
    </row>
    <row r="179" spans="1:12" x14ac:dyDescent="0.25">
      <c r="A179" s="6" t="s">
        <v>79</v>
      </c>
      <c r="B179" s="20" t="s">
        <v>9</v>
      </c>
      <c r="C179" s="19" t="s">
        <v>342</v>
      </c>
      <c r="D179" s="18">
        <v>45674</v>
      </c>
      <c r="E179" s="16">
        <v>911904</v>
      </c>
      <c r="F179" s="17">
        <v>45794</v>
      </c>
      <c r="G179" s="16"/>
      <c r="H179" s="15">
        <f t="shared" si="4"/>
        <v>911904</v>
      </c>
      <c r="I179" s="1" t="s">
        <v>1</v>
      </c>
      <c r="J179" s="14">
        <v>45346</v>
      </c>
      <c r="K179" s="9"/>
      <c r="L179" s="13"/>
    </row>
    <row r="180" spans="1:12" ht="31.5" x14ac:dyDescent="0.25">
      <c r="A180" s="6" t="s">
        <v>84</v>
      </c>
      <c r="B180" s="20" t="s">
        <v>9</v>
      </c>
      <c r="C180" s="19" t="s">
        <v>343</v>
      </c>
      <c r="D180" s="18">
        <v>45701</v>
      </c>
      <c r="E180" s="16">
        <v>821280</v>
      </c>
      <c r="F180" s="17">
        <v>45821</v>
      </c>
      <c r="G180" s="16"/>
      <c r="H180" s="15">
        <f t="shared" si="4"/>
        <v>821280</v>
      </c>
      <c r="I180" s="1" t="s">
        <v>1</v>
      </c>
      <c r="J180" s="14">
        <v>45346</v>
      </c>
      <c r="K180" s="9"/>
      <c r="L180" s="13"/>
    </row>
    <row r="181" spans="1:12" x14ac:dyDescent="0.25">
      <c r="A181" s="6" t="s">
        <v>345</v>
      </c>
      <c r="B181" s="20" t="s">
        <v>6</v>
      </c>
      <c r="C181" s="19" t="s">
        <v>346</v>
      </c>
      <c r="D181" s="18">
        <v>45705</v>
      </c>
      <c r="E181" s="16">
        <v>100300</v>
      </c>
      <c r="F181" s="17">
        <v>45825</v>
      </c>
      <c r="G181" s="16"/>
      <c r="H181" s="15">
        <f t="shared" si="4"/>
        <v>100300</v>
      </c>
      <c r="I181" s="1" t="s">
        <v>1</v>
      </c>
      <c r="J181" s="14">
        <v>45713</v>
      </c>
      <c r="K181" s="9"/>
      <c r="L181" s="13"/>
    </row>
    <row r="182" spans="1:12" x14ac:dyDescent="0.25">
      <c r="A182" s="6" t="s">
        <v>347</v>
      </c>
      <c r="B182" s="20" t="s">
        <v>348</v>
      </c>
      <c r="C182" s="19" t="s">
        <v>349</v>
      </c>
      <c r="D182" s="18">
        <v>45691</v>
      </c>
      <c r="E182" s="16">
        <v>1072942</v>
      </c>
      <c r="F182" s="17">
        <v>45811</v>
      </c>
      <c r="G182" s="16"/>
      <c r="H182" s="15">
        <f t="shared" si="4"/>
        <v>1072942</v>
      </c>
      <c r="I182" s="1" t="s">
        <v>1</v>
      </c>
      <c r="J182" s="14">
        <v>45713</v>
      </c>
      <c r="K182" s="9"/>
      <c r="L182" s="13"/>
    </row>
    <row r="183" spans="1:12" x14ac:dyDescent="0.25">
      <c r="A183" s="6" t="s">
        <v>350</v>
      </c>
      <c r="B183" s="20" t="s">
        <v>9</v>
      </c>
      <c r="C183" s="19" t="s">
        <v>351</v>
      </c>
      <c r="D183" s="18">
        <v>45684</v>
      </c>
      <c r="E183" s="16">
        <v>87349.5</v>
      </c>
      <c r="F183" s="17">
        <v>45804</v>
      </c>
      <c r="G183" s="16"/>
      <c r="H183" s="15">
        <f t="shared" si="4"/>
        <v>87349.5</v>
      </c>
      <c r="I183" s="1" t="s">
        <v>1</v>
      </c>
      <c r="J183" s="14">
        <v>45713</v>
      </c>
      <c r="K183" s="9"/>
      <c r="L183" s="13"/>
    </row>
    <row r="184" spans="1:12" x14ac:dyDescent="0.25">
      <c r="A184" s="6" t="s">
        <v>21</v>
      </c>
      <c r="B184" s="20" t="s">
        <v>6</v>
      </c>
      <c r="C184" s="19" t="s">
        <v>352</v>
      </c>
      <c r="D184" s="18">
        <v>45699</v>
      </c>
      <c r="E184" s="16">
        <v>29500</v>
      </c>
      <c r="F184" s="17">
        <v>45819</v>
      </c>
      <c r="G184" s="16"/>
      <c r="H184" s="15">
        <f t="shared" si="4"/>
        <v>29500</v>
      </c>
      <c r="I184" s="1" t="s">
        <v>1</v>
      </c>
      <c r="J184" s="14">
        <v>45713</v>
      </c>
      <c r="K184" s="9"/>
      <c r="L184" s="13"/>
    </row>
    <row r="185" spans="1:12" x14ac:dyDescent="0.25">
      <c r="A185" s="6" t="s">
        <v>353</v>
      </c>
      <c r="B185" s="20" t="s">
        <v>6</v>
      </c>
      <c r="C185" s="19" t="s">
        <v>354</v>
      </c>
      <c r="D185" s="18">
        <v>45702</v>
      </c>
      <c r="E185" s="16">
        <v>94400</v>
      </c>
      <c r="F185" s="17">
        <v>45822</v>
      </c>
      <c r="G185" s="16"/>
      <c r="H185" s="15">
        <f t="shared" si="4"/>
        <v>94400</v>
      </c>
      <c r="I185" s="1" t="s">
        <v>1</v>
      </c>
      <c r="J185" s="14">
        <v>45713</v>
      </c>
      <c r="K185" s="9"/>
      <c r="L185" s="13"/>
    </row>
    <row r="186" spans="1:12" x14ac:dyDescent="0.25">
      <c r="A186" s="6" t="s">
        <v>286</v>
      </c>
      <c r="B186" s="20" t="s">
        <v>62</v>
      </c>
      <c r="C186" s="19" t="s">
        <v>355</v>
      </c>
      <c r="D186" s="18">
        <v>45688</v>
      </c>
      <c r="E186" s="16">
        <v>7452705.2800000003</v>
      </c>
      <c r="F186" s="17">
        <v>45808</v>
      </c>
      <c r="G186" s="16"/>
      <c r="H186" s="15">
        <f t="shared" si="4"/>
        <v>7452705.2800000003</v>
      </c>
      <c r="I186" s="1" t="s">
        <v>1</v>
      </c>
      <c r="J186" s="14">
        <v>45716</v>
      </c>
      <c r="K186" s="9"/>
      <c r="L186" s="13"/>
    </row>
    <row r="187" spans="1:12" x14ac:dyDescent="0.25">
      <c r="A187" s="6" t="s">
        <v>286</v>
      </c>
      <c r="B187" s="20" t="s">
        <v>62</v>
      </c>
      <c r="C187" s="19" t="s">
        <v>356</v>
      </c>
      <c r="D187" s="18">
        <v>45688</v>
      </c>
      <c r="E187" s="16">
        <v>6608700</v>
      </c>
      <c r="F187" s="17">
        <v>45808</v>
      </c>
      <c r="G187" s="16"/>
      <c r="H187" s="15">
        <f t="shared" si="4"/>
        <v>6608700</v>
      </c>
      <c r="I187" s="1" t="s">
        <v>1</v>
      </c>
      <c r="J187" s="14">
        <v>45716</v>
      </c>
      <c r="K187" s="9"/>
      <c r="L187" s="13"/>
    </row>
    <row r="188" spans="1:12" x14ac:dyDescent="0.25">
      <c r="A188" s="6" t="s">
        <v>345</v>
      </c>
      <c r="B188" s="20" t="s">
        <v>6</v>
      </c>
      <c r="C188" s="19" t="s">
        <v>357</v>
      </c>
      <c r="D188" s="18">
        <v>45699</v>
      </c>
      <c r="E188" s="16">
        <v>53100</v>
      </c>
      <c r="F188" s="17">
        <v>45819</v>
      </c>
      <c r="G188" s="16"/>
      <c r="H188" s="15">
        <f t="shared" si="4"/>
        <v>53100</v>
      </c>
      <c r="I188" s="1" t="s">
        <v>1</v>
      </c>
      <c r="J188" s="14">
        <v>45716</v>
      </c>
      <c r="K188" s="9"/>
      <c r="L188" s="13"/>
    </row>
    <row r="189" spans="1:12" x14ac:dyDescent="0.25">
      <c r="A189" s="6" t="s">
        <v>7</v>
      </c>
      <c r="B189" s="20" t="s">
        <v>16</v>
      </c>
      <c r="C189" s="19" t="s">
        <v>358</v>
      </c>
      <c r="D189" s="18">
        <v>45708</v>
      </c>
      <c r="E189" s="16">
        <v>5097600</v>
      </c>
      <c r="F189" s="17">
        <v>45828</v>
      </c>
      <c r="G189" s="16"/>
      <c r="H189" s="15">
        <f t="shared" si="4"/>
        <v>5097600</v>
      </c>
      <c r="I189" s="1" t="s">
        <v>1</v>
      </c>
      <c r="J189" s="14">
        <v>45716</v>
      </c>
      <c r="K189" s="9"/>
      <c r="L189" s="13"/>
    </row>
    <row r="190" spans="1:12" ht="21.75" thickBot="1" x14ac:dyDescent="0.4">
      <c r="E190" s="12">
        <f>SUM(E10:E189)</f>
        <v>543173256.70000005</v>
      </c>
      <c r="F190" s="11"/>
      <c r="G190" s="10">
        <v>159293710.96000001</v>
      </c>
      <c r="H190" s="10">
        <f>SUM(H10:H189)</f>
        <v>394773892.49000007</v>
      </c>
      <c r="K190" s="9"/>
    </row>
    <row r="191" spans="1:12" ht="16.5" thickTop="1" x14ac:dyDescent="0.25"/>
    <row r="202" spans="1:9" s="6" customFormat="1" ht="29.25" customHeight="1" x14ac:dyDescent="0.25">
      <c r="C202" s="5"/>
      <c r="D202" s="5"/>
      <c r="E202" s="4"/>
      <c r="F202" s="3"/>
      <c r="G202" s="2"/>
      <c r="H202" s="2"/>
      <c r="I202" s="1"/>
    </row>
    <row r="208" spans="1:9" s="3" customFormat="1" x14ac:dyDescent="0.25">
      <c r="A208" s="6"/>
      <c r="B208" s="6"/>
      <c r="C208" s="5"/>
      <c r="D208" s="5"/>
      <c r="E208" s="4" t="s">
        <v>0</v>
      </c>
      <c r="G208" s="2"/>
      <c r="H208" s="2"/>
      <c r="I208" s="1"/>
    </row>
    <row r="211" spans="1:9" x14ac:dyDescent="0.25">
      <c r="A211" s="8"/>
    </row>
    <row r="212" spans="1:9" s="6" customFormat="1" x14ac:dyDescent="0.25">
      <c r="A212" s="7"/>
      <c r="C212" s="5"/>
      <c r="D212" s="5"/>
      <c r="E212" s="4"/>
      <c r="F212" s="3"/>
      <c r="G212" s="2"/>
      <c r="H212" s="2"/>
      <c r="I212" s="1"/>
    </row>
    <row r="213" spans="1:9" s="6" customFormat="1" x14ac:dyDescent="0.25">
      <c r="A213" s="7"/>
      <c r="C213" s="5"/>
      <c r="D213" s="5"/>
      <c r="E213" s="4"/>
      <c r="F213" s="3"/>
      <c r="G213" s="2"/>
      <c r="H213" s="2"/>
      <c r="I213" s="1"/>
    </row>
    <row r="214" spans="1:9" s="6" customFormat="1" x14ac:dyDescent="0.25">
      <c r="A214" s="7"/>
      <c r="C214" s="5"/>
      <c r="D214" s="5"/>
      <c r="E214" s="4"/>
      <c r="F214" s="3"/>
      <c r="G214" s="2"/>
      <c r="H214" s="2"/>
      <c r="I214" s="1"/>
    </row>
    <row r="215" spans="1:9" s="6" customFormat="1" x14ac:dyDescent="0.25">
      <c r="A215" s="7"/>
      <c r="C215" s="5"/>
      <c r="D215" s="5"/>
      <c r="E215" s="4"/>
      <c r="F215" s="3"/>
      <c r="G215" s="2"/>
      <c r="H215" s="2"/>
      <c r="I215" s="1"/>
    </row>
  </sheetData>
  <mergeCells count="15">
    <mergeCell ref="C7:I7"/>
    <mergeCell ref="A1:I1"/>
    <mergeCell ref="A2:I2"/>
    <mergeCell ref="A3:I3"/>
    <mergeCell ref="A5:I5"/>
    <mergeCell ref="C6:I6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printOptions gridLines="1"/>
  <pageMargins left="0.51181102362204722" right="0.51181102362204722" top="0.74803149606299213" bottom="0.74803149606299213" header="0.31496062992125984" footer="0.31496062992125984"/>
  <pageSetup paperSize="5" scale="50" orientation="landscape" r:id="rId1"/>
  <headerFooter>
    <oddFooter>&amp;L&amp;P/&amp;N</oddFooter>
  </headerFooter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2025-02-24T14:06:23Z</dcterms:created>
  <dcterms:modified xsi:type="dcterms:W3CDTF">2025-03-07T18:55:17Z</dcterms:modified>
</cp:coreProperties>
</file>