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glesia de la Piña, San Cristóbal\"/>
    </mc:Choice>
  </mc:AlternateContent>
  <bookViews>
    <workbookView xWindow="0" yWindow="0" windowWidth="25200" windowHeight="11385"/>
  </bookViews>
  <sheets>
    <sheet name="LISTADO PARTIDA IGLESIA PIÑ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xlnm._FilterDatabase" localSheetId="0" hidden="1">'LISTADO PARTIDA IGLESIA PIÑA '!#REF!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'LISTADO PARTIDA IGLESIA PIÑA '!$A$1:$G$291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'[26]Ana.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'[27]Col.Amarre'!$J$9:$M$9,'[27]Col.Amarre'!$J$10:$R$10,'[27]Col.Amarre'!$AG$13:$AH$13,'[27]Col.Amarre'!$AJ$11:$AK$11,'[27]Col.Amarre'!$AP$13:$AQ$13,'[27]Col.Amarre'!$AR$11:$AS$11,'[27]Col.Amarre'!$D$16:$M$35,'[27]Col.Amarre'!$V$16:$AC$35</definedName>
    <definedName name="Borrar_Esc.">[27]Escalera!$J$9:$M$9,[27]Escalera!$J$10:$R$10,[27]Escalera!$AL$14:$AM$14,[27]Escalera!$AL$16:$AM$16,[27]Escalera!$I$16:$M$16,[27]Escalera!$B$19:$AE$32,[27]Escalera!$AN$19:$AQ$32</definedName>
    <definedName name="Borrar_Muros">[27]Muros!$W$15:$Z$15,[27]Muros!$AA$15:$AD$15,[27]Muros!$AF$13,[27]Muros!$K$20:$L$20,[27]Muros!$O$26:$P$26</definedName>
    <definedName name="Borrar_Precio">'[28]Cotz.'!$F$23:$F$800,'[28]Cotz.'!$K$280:$K$800</definedName>
    <definedName name="Borrar_V.C1">[29]qqVgas!$J$9:$M$9,[29]qqVgas!$J$10:$R$10,[29]qqVgas!$AJ$11:$AK$11,[29]qqVgas!$AR$11:$AS$11,[29]qqVgas!$AG$13:$AH$13,[29]qqVgas!$AP$13:$AQ$13,[29]qqVgas!$D$16:$AC$195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'[30]Cargas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[31]EQUIPOS!$D$13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'[26]Costos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'[32]Insumos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'[26]Insumos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'[33]Desembolso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'[32]Costos Mano de Obra'!$O$38</definedName>
    <definedName name="Coloc.Block.6">'[26]Costos Mano de Obra'!$O$37</definedName>
    <definedName name="Coloc.Ceramica.Pisos">'[26]Costos Mano de Obra'!$O$46</definedName>
    <definedName name="colocblock6">'[30]Analisis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'[34]Analisis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'[34]Analisis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'[30]Analisis Unit. '!$G$3</definedName>
    <definedName name="costoobrero">'[30]Analisis Unit. '!$G$5</definedName>
    <definedName name="costotecesp">'[30]Analisis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[35]peso!#REF!</definedName>
    <definedName name="D">[35]peso!#REF!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'[36]V.Tierras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'[37]analisis unitarios'!#REF!</definedName>
    <definedName name="ESCMARAGLPR">'[37]analisis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'[30]Analisis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'[30]Analisis Unit. '!$F$43</definedName>
    <definedName name="glpintura">'[30]Analisis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'[26]Ana. Horm mexc mort'!$D$70</definedName>
    <definedName name="horm.1.3">'[30]Analisis Unit. '!$F$74</definedName>
    <definedName name="horm.1.3.5">'[30]Analisis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[44]Insumos!$B$71:$D$71</definedName>
    <definedName name="Hormigón_Industrial_210_Kg_cm2_1">[44]Insumos!$B$71:$D$71</definedName>
    <definedName name="Hormigón_Industrial_210_Kg_cm2_2">[44]Insumos!$B$71:$D$71</definedName>
    <definedName name="Hormigón_Industrial_210_Kg_cm2_3">[44]Insumos!$B$71:$D$71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[42]INSUMOS!$F$261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[46]Materiales!$K$15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'[26]Costos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'[30]Analisis Unit. '!$F$47</definedName>
    <definedName name="m3arena">'[30]Analisis Unit. '!$F$41</definedName>
    <definedName name="m3arepanete">'[30]Analisis Unit. '!$F$44</definedName>
    <definedName name="m3grava">'[30]Analisis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'[30]Analisis Unit. '!$F$46</definedName>
    <definedName name="mo.cer.pared">'[30]Analisis Unit. '!$F$26</definedName>
    <definedName name="MOACERA" localSheetId="0">#REF!</definedName>
    <definedName name="MOACERA">#REF!</definedName>
    <definedName name="moacero">'[30]Analisis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'[30]Analisis Unit. '!$F$96</definedName>
    <definedName name="morpanete">'[30]Analisis Unit. '!$F$85</definedName>
    <definedName name="mortero.1.4.pañete">'[26]Ana.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[46]Salarios!$D$16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[47]Insumos!$E$15</definedName>
    <definedName name="P.U.Amercoat_385ASA_2">#N/A</definedName>
    <definedName name="P.U.Amercoat_385ASA_3">#N/A</definedName>
    <definedName name="P.U.Dimecote9">[47]Insumos!$E$13</definedName>
    <definedName name="P.U.Dimecote9_2">#N/A</definedName>
    <definedName name="P.U.Dimecote9_3">#N/A</definedName>
    <definedName name="P.U.Thinner1000">[47]Insumos!$E$12</definedName>
    <definedName name="P.U.Thinner1000_2">#N/A</definedName>
    <definedName name="P.U.Thinner1000_3">#N/A</definedName>
    <definedName name="P.U.Urethane_Acrilico">[47]Insumos!$E$17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[48]Presupuesto!#REF!</definedName>
    <definedName name="porcentaje">[48]Presupuesto!#REF!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'[49]med.mov.de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[50]peso!#REF!</definedName>
    <definedName name="prticos">[50]peso!#REF!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'[30]Analisis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[51]Recursos!$B$1:$B$76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'[26]Costos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'[26]Costos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'[52]Pasarela de L=60.00'!#REF!</definedName>
    <definedName name="regi">'[52]Pasarela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'[26]Insumos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'[26]Insumos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'[26]Costos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'[53]Ana.precios un'!#REF!</definedName>
    <definedName name="TABLESTACADO">'[53]Ana.precios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'LISTADO PARTIDA IGLESIA PIÑA 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'[52]Pasarela de L=60.00'!#REF!</definedName>
    <definedName name="tony">'[52]Pasarela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[31]EQUIPOS!$D$14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'[26]Costos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[54]analisis1!#REF!</definedName>
    <definedName name="VP">[54]analisis1!#REF!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'[30]Analisis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8" i="1" l="1"/>
  <c r="F218" i="1" s="1"/>
  <c r="F217" i="1"/>
  <c r="C216" i="1"/>
  <c r="F216" i="1" s="1"/>
  <c r="C215" i="1"/>
  <c r="F215" i="1" s="1"/>
  <c r="C214" i="1"/>
  <c r="F214" i="1" s="1"/>
  <c r="C211" i="1"/>
  <c r="F211" i="1" s="1"/>
  <c r="C210" i="1"/>
  <c r="F210" i="1" s="1"/>
  <c r="C209" i="1"/>
  <c r="F209" i="1" s="1"/>
  <c r="C208" i="1"/>
  <c r="F208" i="1" s="1"/>
  <c r="C207" i="1"/>
  <c r="F207" i="1" s="1"/>
  <c r="C206" i="1"/>
  <c r="F206" i="1" s="1"/>
  <c r="F205" i="1"/>
  <c r="C205" i="1"/>
  <c r="C202" i="1"/>
  <c r="F202" i="1" s="1"/>
  <c r="C201" i="1"/>
  <c r="F201" i="1" s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79" i="1"/>
  <c r="F178" i="1"/>
  <c r="C177" i="1"/>
  <c r="F177" i="1" s="1"/>
  <c r="C176" i="1"/>
  <c r="F176" i="1" s="1"/>
  <c r="F175" i="1"/>
  <c r="C174" i="1"/>
  <c r="F174" i="1" s="1"/>
  <c r="C173" i="1"/>
  <c r="F173" i="1" s="1"/>
  <c r="C172" i="1"/>
  <c r="F172" i="1" s="1"/>
  <c r="F171" i="1"/>
  <c r="C171" i="1"/>
  <c r="C170" i="1"/>
  <c r="F170" i="1" s="1"/>
  <c r="F169" i="1"/>
  <c r="C169" i="1"/>
  <c r="C168" i="1"/>
  <c r="F168" i="1" s="1"/>
  <c r="C167" i="1"/>
  <c r="F167" i="1" s="1"/>
  <c r="C166" i="1"/>
  <c r="F166" i="1" s="1"/>
  <c r="C165" i="1"/>
  <c r="F165" i="1" s="1"/>
  <c r="C164" i="1"/>
  <c r="F164" i="1" s="1"/>
  <c r="F161" i="1"/>
  <c r="C160" i="1"/>
  <c r="F160" i="1" s="1"/>
  <c r="C159" i="1"/>
  <c r="F159" i="1" s="1"/>
  <c r="C158" i="1"/>
  <c r="F158" i="1" s="1"/>
  <c r="F157" i="1"/>
  <c r="C157" i="1"/>
  <c r="C156" i="1"/>
  <c r="F156" i="1" s="1"/>
  <c r="C155" i="1"/>
  <c r="F155" i="1" s="1"/>
  <c r="C154" i="1"/>
  <c r="F154" i="1" s="1"/>
  <c r="C153" i="1"/>
  <c r="F153" i="1" s="1"/>
  <c r="C152" i="1"/>
  <c r="F152" i="1" s="1"/>
  <c r="C151" i="1"/>
  <c r="F151" i="1" s="1"/>
  <c r="C150" i="1"/>
  <c r="F150" i="1" s="1"/>
  <c r="C149" i="1"/>
  <c r="F149" i="1" s="1"/>
  <c r="F148" i="1"/>
  <c r="C148" i="1"/>
  <c r="C147" i="1"/>
  <c r="F147" i="1" s="1"/>
  <c r="F144" i="1"/>
  <c r="F143" i="1"/>
  <c r="F142" i="1"/>
  <c r="F141" i="1"/>
  <c r="F140" i="1"/>
  <c r="C140" i="1"/>
  <c r="C139" i="1"/>
  <c r="F139" i="1" s="1"/>
  <c r="F138" i="1"/>
  <c r="F137" i="1"/>
  <c r="F136" i="1"/>
  <c r="F135" i="1"/>
  <c r="F134" i="1"/>
  <c r="F133" i="1"/>
  <c r="C130" i="1"/>
  <c r="F130" i="1" s="1"/>
  <c r="C129" i="1"/>
  <c r="F129" i="1" s="1"/>
  <c r="C128" i="1"/>
  <c r="F128" i="1" s="1"/>
  <c r="C127" i="1"/>
  <c r="F127" i="1" s="1"/>
  <c r="C126" i="1"/>
  <c r="F126" i="1" s="1"/>
  <c r="C125" i="1"/>
  <c r="F125" i="1" s="1"/>
  <c r="C122" i="1"/>
  <c r="F122" i="1" s="1"/>
  <c r="C121" i="1"/>
  <c r="F121" i="1" s="1"/>
  <c r="C120" i="1"/>
  <c r="F120" i="1" s="1"/>
  <c r="C119" i="1"/>
  <c r="F119" i="1" s="1"/>
  <c r="F118" i="1"/>
  <c r="C118" i="1"/>
  <c r="C117" i="1"/>
  <c r="F117" i="1" s="1"/>
  <c r="F114" i="1"/>
  <c r="C114" i="1"/>
  <c r="C113" i="1"/>
  <c r="F113" i="1" s="1"/>
  <c r="C112" i="1"/>
  <c r="F112" i="1" s="1"/>
  <c r="F111" i="1"/>
  <c r="C111" i="1"/>
  <c r="C110" i="1"/>
  <c r="F110" i="1" s="1"/>
  <c r="C109" i="1"/>
  <c r="F109" i="1" s="1"/>
  <c r="C106" i="1"/>
  <c r="F106" i="1" s="1"/>
  <c r="G106" i="1" s="1"/>
  <c r="C103" i="1"/>
  <c r="F103" i="1" s="1"/>
  <c r="C102" i="1"/>
  <c r="F102" i="1" s="1"/>
  <c r="C99" i="1"/>
  <c r="F99" i="1" s="1"/>
  <c r="C98" i="1"/>
  <c r="F98" i="1" s="1"/>
  <c r="C95" i="1"/>
  <c r="F95" i="1" s="1"/>
  <c r="C94" i="1"/>
  <c r="F94" i="1" s="1"/>
  <c r="C93" i="1"/>
  <c r="F93" i="1" s="1"/>
  <c r="C92" i="1"/>
  <c r="F92" i="1" s="1"/>
  <c r="C91" i="1"/>
  <c r="F91" i="1" s="1"/>
  <c r="F88" i="1"/>
  <c r="C88" i="1"/>
  <c r="C87" i="1"/>
  <c r="F87" i="1" s="1"/>
  <c r="C86" i="1"/>
  <c r="F86" i="1" s="1"/>
  <c r="F85" i="1"/>
  <c r="C85" i="1"/>
  <c r="C84" i="1"/>
  <c r="F84" i="1" s="1"/>
  <c r="F83" i="1"/>
  <c r="C83" i="1"/>
  <c r="C82" i="1"/>
  <c r="F82" i="1" s="1"/>
  <c r="C81" i="1"/>
  <c r="F81" i="1" s="1"/>
  <c r="C78" i="1"/>
  <c r="F78" i="1" s="1"/>
  <c r="C77" i="1"/>
  <c r="F77" i="1" s="1"/>
  <c r="C76" i="1"/>
  <c r="F76" i="1" s="1"/>
  <c r="C75" i="1"/>
  <c r="F75" i="1" s="1"/>
  <c r="C74" i="1"/>
  <c r="F74" i="1" s="1"/>
  <c r="C73" i="1"/>
  <c r="F73" i="1" s="1"/>
  <c r="C72" i="1"/>
  <c r="F72" i="1" s="1"/>
  <c r="C71" i="1"/>
  <c r="F71" i="1" s="1"/>
  <c r="C70" i="1"/>
  <c r="F70" i="1" s="1"/>
  <c r="F69" i="1"/>
  <c r="C69" i="1"/>
  <c r="C68" i="1"/>
  <c r="F68" i="1" s="1"/>
  <c r="C67" i="1"/>
  <c r="F67" i="1" s="1"/>
  <c r="F66" i="1"/>
  <c r="C66" i="1"/>
  <c r="C65" i="1"/>
  <c r="F65" i="1" s="1"/>
  <c r="F64" i="1"/>
  <c r="C64" i="1"/>
  <c r="C63" i="1"/>
  <c r="F63" i="1" s="1"/>
  <c r="C62" i="1"/>
  <c r="F62" i="1" s="1"/>
  <c r="F61" i="1"/>
  <c r="C61" i="1"/>
  <c r="C60" i="1"/>
  <c r="F60" i="1" s="1"/>
  <c r="C59" i="1"/>
  <c r="F59" i="1" s="1"/>
  <c r="F58" i="1"/>
  <c r="C58" i="1"/>
  <c r="C57" i="1"/>
  <c r="F57" i="1" s="1"/>
  <c r="C56" i="1"/>
  <c r="F56" i="1" s="1"/>
  <c r="C55" i="1"/>
  <c r="F55" i="1" s="1"/>
  <c r="C54" i="1"/>
  <c r="F54" i="1" s="1"/>
  <c r="C53" i="1"/>
  <c r="F53" i="1" s="1"/>
  <c r="C52" i="1"/>
  <c r="F52" i="1" s="1"/>
  <c r="C51" i="1"/>
  <c r="F51" i="1" s="1"/>
  <c r="C48" i="1"/>
  <c r="F48" i="1" s="1"/>
  <c r="C47" i="1"/>
  <c r="F47" i="1" s="1"/>
  <c r="F46" i="1"/>
  <c r="C46" i="1"/>
  <c r="C45" i="1"/>
  <c r="F45" i="1" s="1"/>
  <c r="F42" i="1"/>
  <c r="C42" i="1"/>
  <c r="F41" i="1"/>
  <c r="F40" i="1"/>
  <c r="C39" i="1"/>
  <c r="F39" i="1" s="1"/>
  <c r="F38" i="1"/>
  <c r="C38" i="1"/>
  <c r="F31" i="1"/>
  <c r="F30" i="1"/>
  <c r="F27" i="1"/>
  <c r="F26" i="1"/>
  <c r="F25" i="1"/>
  <c r="F24" i="1"/>
  <c r="F21" i="1"/>
  <c r="F20" i="1"/>
  <c r="F19" i="1"/>
  <c r="F18" i="1"/>
  <c r="F17" i="1"/>
  <c r="F16" i="1"/>
  <c r="F15" i="1"/>
  <c r="F14" i="1"/>
  <c r="F13" i="1"/>
  <c r="G99" i="1" l="1"/>
  <c r="G218" i="1"/>
  <c r="G130" i="1"/>
  <c r="G122" i="1"/>
  <c r="G197" i="1"/>
  <c r="G27" i="1"/>
  <c r="G33" i="1" s="1"/>
  <c r="G31" i="1"/>
  <c r="G21" i="1"/>
  <c r="G42" i="1"/>
  <c r="G48" i="1"/>
  <c r="G88" i="1"/>
  <c r="G114" i="1"/>
  <c r="G211" i="1"/>
  <c r="G78" i="1"/>
  <c r="G103" i="1"/>
  <c r="G95" i="1"/>
  <c r="G161" i="1"/>
  <c r="G179" i="1"/>
  <c r="G144" i="1"/>
  <c r="C200" i="1"/>
  <c r="F200" i="1" s="1"/>
  <c r="G202" i="1" s="1"/>
  <c r="G228" i="1" l="1"/>
  <c r="G220" i="1"/>
  <c r="G229" i="1" l="1"/>
  <c r="F223" i="1" l="1"/>
  <c r="G223" i="1" s="1"/>
  <c r="G225" i="1" l="1"/>
  <c r="G230" i="1" s="1"/>
  <c r="G232" i="1" s="1"/>
  <c r="G236" i="1" l="1"/>
  <c r="G244" i="1" s="1"/>
  <c r="G235" i="1"/>
  <c r="G242" i="1"/>
  <c r="G237" i="1"/>
  <c r="G241" i="1"/>
  <c r="G240" i="1"/>
  <c r="G239" i="1"/>
  <c r="G238" i="1"/>
  <c r="G243" i="1" l="1"/>
  <c r="G245" i="1" s="1"/>
  <c r="G247" i="1" l="1"/>
  <c r="G249" i="1" s="1"/>
  <c r="G268" i="1" s="1"/>
  <c r="G251" i="1" l="1"/>
</calcChain>
</file>

<file path=xl/sharedStrings.xml><?xml version="1.0" encoding="utf-8"?>
<sst xmlns="http://schemas.openxmlformats.org/spreadsheetml/2006/main" count="609" uniqueCount="286">
  <si>
    <t>MINISTERIO  DE OBRAS PUBLICAS Y COMUNICACIONES</t>
  </si>
  <si>
    <t>MOPC, SANTO DOMINGO, REP. DOM.</t>
  </si>
  <si>
    <t>PRESUPUESTOS DE EDIFICACIONES.</t>
  </si>
  <si>
    <t xml:space="preserve">                                     PROVINCIA DE SAN CRISTOBAL, R. D.</t>
  </si>
  <si>
    <t xml:space="preserve">                            </t>
  </si>
  <si>
    <t>No.</t>
  </si>
  <si>
    <t>PARTIDAS</t>
  </si>
  <si>
    <t>CANT.</t>
  </si>
  <si>
    <t>UD</t>
  </si>
  <si>
    <t>P. U.</t>
  </si>
  <si>
    <t>VALOR</t>
  </si>
  <si>
    <t>SUB-TOTAL</t>
  </si>
  <si>
    <t>I.-</t>
  </si>
  <si>
    <t xml:space="preserve"> REMOCIONES Y BOTES:</t>
  </si>
  <si>
    <t>1.-</t>
  </si>
  <si>
    <t>EDIFICACION DE LA IGLESIA:</t>
  </si>
  <si>
    <t>a.-</t>
  </si>
  <si>
    <t>Remoción de techo de zinc y madera.</t>
  </si>
  <si>
    <t>m2</t>
  </si>
  <si>
    <t>b.-</t>
  </si>
  <si>
    <t>Remoción de puertas de madera.</t>
  </si>
  <si>
    <t>c.-</t>
  </si>
  <si>
    <t>Remoción de ventanas de madera.</t>
  </si>
  <si>
    <t>Uds</t>
  </si>
  <si>
    <t>d.-</t>
  </si>
  <si>
    <t>Remoción de puertas de principal.</t>
  </si>
  <si>
    <t>e.-</t>
  </si>
  <si>
    <t>Remoción de muros de madera (Tablas de Palma).</t>
  </si>
  <si>
    <t>f.-</t>
  </si>
  <si>
    <t>Demolición de muros de bloques SNP.</t>
  </si>
  <si>
    <t>g.-</t>
  </si>
  <si>
    <t>Demolición de muros de bloques BNP.</t>
  </si>
  <si>
    <t>h.-</t>
  </si>
  <si>
    <t>Demolición de zapata de muro.</t>
  </si>
  <si>
    <t>m3</t>
  </si>
  <si>
    <t>i.-</t>
  </si>
  <si>
    <t>Demolición de piso.</t>
  </si>
  <si>
    <t>2.-</t>
  </si>
  <si>
    <t>BAÑOS (LETRINAS):</t>
  </si>
  <si>
    <t>Demolición de cajones (0.60*0.40) mts</t>
  </si>
  <si>
    <t>3.-</t>
  </si>
  <si>
    <t>ACARREO, TRASLADO Y BOTES DE REMOCIONES:</t>
  </si>
  <si>
    <t>Acarreo y traslado de escombros al lugar de bote.</t>
  </si>
  <si>
    <t>PA</t>
  </si>
  <si>
    <t>Bote material proveniente de remociones.</t>
  </si>
  <si>
    <t xml:space="preserve">SUB-TOTAL REMOCIONES Y BOTES. </t>
  </si>
  <si>
    <t>RD$</t>
  </si>
  <si>
    <t>II.-</t>
  </si>
  <si>
    <t>IGLESIA CATOLICA LA PIÑA:</t>
  </si>
  <si>
    <t>PRELIMINARES:</t>
  </si>
  <si>
    <t xml:space="preserve">Limpieza del solar </t>
  </si>
  <si>
    <t>Fumigación del solar contra comején.</t>
  </si>
  <si>
    <t>Caseta de materiales.</t>
  </si>
  <si>
    <t>pa</t>
  </si>
  <si>
    <t>Letrero en obra.</t>
  </si>
  <si>
    <t>ud</t>
  </si>
  <si>
    <t>Replanteo general del edificio.</t>
  </si>
  <si>
    <t>MOVIMIENTO DE TIERRA:</t>
  </si>
  <si>
    <t>Excavación  en caliche a mano</t>
  </si>
  <si>
    <t>Relleno de reposición.</t>
  </si>
  <si>
    <t>Relleno compactado  de e =  0.30 mts.</t>
  </si>
  <si>
    <t>Bote material excavado</t>
  </si>
  <si>
    <t>HORMIGÓN ARMADO EN:</t>
  </si>
  <si>
    <t>Zapatas de muros de 0.15 mts.</t>
  </si>
  <si>
    <t>Zapatas de muros de 0.20 mts.</t>
  </si>
  <si>
    <t>Zapatas de columnas ZC1 (1.00*0.60*0.30) mts.</t>
  </si>
  <si>
    <t>Zapatas de columnas ZC2 (1.00*1.00*0.30) mts.</t>
  </si>
  <si>
    <t>Zapata de muros ZM1 (h = 0.45 mts).</t>
  </si>
  <si>
    <t>Zapata de muros ZM2 (h = 0.45 mts).</t>
  </si>
  <si>
    <t>Zapata de muros ZM3 (h = 0.45 mts).</t>
  </si>
  <si>
    <t>Zapata de muros ZM4 (h = 0.45 mts).</t>
  </si>
  <si>
    <t xml:space="preserve">Viga de amarre BNP de (0.15*0.12) mts. </t>
  </si>
  <si>
    <t>j.-</t>
  </si>
  <si>
    <t xml:space="preserve">Viga de amarre BNP de (0.20*0.12) mts. </t>
  </si>
  <si>
    <t>k.-</t>
  </si>
  <si>
    <t>Columnas C1 (0.47*0.20) mts.</t>
  </si>
  <si>
    <t>l.-</t>
  </si>
  <si>
    <t>Columnas C2 (0.35*0.20) mts.</t>
  </si>
  <si>
    <t>m.-</t>
  </si>
  <si>
    <t>Columnas CA (0.20*0.15) mts.</t>
  </si>
  <si>
    <t>n.-</t>
  </si>
  <si>
    <t>Muros de hormigón M1 (e = 0.20 mts).</t>
  </si>
  <si>
    <t>ñ.-</t>
  </si>
  <si>
    <t>Muros de hormigón M2 (e = 0.20 mts).</t>
  </si>
  <si>
    <t>o.-</t>
  </si>
  <si>
    <t>Muros de hormigón M3 (e = 0.20 mts).</t>
  </si>
  <si>
    <t>p.-</t>
  </si>
  <si>
    <t>Muros de hormigón M4 (e = 0.20 mts).</t>
  </si>
  <si>
    <t>q.-</t>
  </si>
  <si>
    <t>Muros de hormigón M5 (e = 0.20 mts).</t>
  </si>
  <si>
    <t>r.-</t>
  </si>
  <si>
    <t xml:space="preserve">Viga V1 (0.20*0.85) mts. </t>
  </si>
  <si>
    <t>s.-</t>
  </si>
  <si>
    <t xml:space="preserve">Viga V2 (0.20*0.35) mts. </t>
  </si>
  <si>
    <t>t.-</t>
  </si>
  <si>
    <t xml:space="preserve">Viga V3A (0.20*0.42) mts. </t>
  </si>
  <si>
    <t>u.-</t>
  </si>
  <si>
    <t xml:space="preserve">Viga V3B (0.20*0.35) mts. </t>
  </si>
  <si>
    <t>v.-</t>
  </si>
  <si>
    <t xml:space="preserve">Viga VA (0.20*0.20) mts.  </t>
  </si>
  <si>
    <t>w.-</t>
  </si>
  <si>
    <t xml:space="preserve">Dintel D1 (0.20*0.20)mts. </t>
  </si>
  <si>
    <t>x.-</t>
  </si>
  <si>
    <t xml:space="preserve">Dintel D2 (0.20*0.30)mts. </t>
  </si>
  <si>
    <t>y.-</t>
  </si>
  <si>
    <t xml:space="preserve">Losa de piso de e = 0.08 mts.  con malla electro soldada D2.7*D2.7*150*1.50 </t>
  </si>
  <si>
    <t>z.-</t>
  </si>
  <si>
    <t>Losas macizas  (e = 0.15) mts. (Planas)</t>
  </si>
  <si>
    <t>a1.-</t>
  </si>
  <si>
    <t>Losas macizas  (e = 0.15) mts. (Inclinadas)</t>
  </si>
  <si>
    <t xml:space="preserve"> </t>
  </si>
  <si>
    <t>4.-</t>
  </si>
  <si>
    <t>MUROS DE BLOQUES:</t>
  </si>
  <si>
    <r>
      <t xml:space="preserve">Suministro y colocación de muro M1 de 0.20 mts BNP con Asv 1 f 3/8" a 0.20 mts y Ash 2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3/8" a 0.20 mts</t>
    </r>
  </si>
  <si>
    <r>
      <t>Suministro y colocación de muro M2 de 0.20 mts BNP con Asv 1 f 3/8" a 0.20 mts y Ash 2</t>
    </r>
    <r>
      <rPr>
        <sz val="10"/>
        <rFont val="Symbol"/>
        <family val="1"/>
        <charset val="2"/>
      </rPr>
      <t xml:space="preserve"> f</t>
    </r>
    <r>
      <rPr>
        <sz val="10"/>
        <rFont val="Times New Roman"/>
        <family val="1"/>
      </rPr>
      <t xml:space="preserve"> 3/8" a 0.20 mts</t>
    </r>
  </si>
  <si>
    <r>
      <t xml:space="preserve">Suministro y colocación de muro M1 de 0.20 mts SNP con Asv 1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3/8" a 0.20 mts y Ash 2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3/8" a 0.20 mts</t>
    </r>
  </si>
  <si>
    <r>
      <t xml:space="preserve">Suministro y colocación de muro M2 de 0.20 mts SNP con Asv 1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3/8" a 0.20 mts y Ash 2 </t>
    </r>
    <r>
      <rPr>
        <sz val="10"/>
        <rFont val="Symbol"/>
        <family val="1"/>
        <charset val="2"/>
      </rPr>
      <t xml:space="preserve">f </t>
    </r>
    <r>
      <rPr>
        <sz val="10"/>
        <rFont val="Times New Roman"/>
        <family val="1"/>
      </rPr>
      <t>3/8" a 0.20 mts</t>
    </r>
  </si>
  <si>
    <t>Suministro y colocación de muro de 0.20 mts SNP con Asv 1 Ø 3/8" a 0.80 mts.</t>
  </si>
  <si>
    <r>
      <t xml:space="preserve">Suministro y colocación de muro de 0.15 mts. SNP con Asv 1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3/8" a 0.60 mts. </t>
    </r>
  </si>
  <si>
    <t>Suministro y colocación de muro de bloques calados (0.20*0.20*0.20) mts. (Medio bock ornamental) (Pasarela)</t>
  </si>
  <si>
    <t>Suministro y colocación de muro de bloques calados (0.20*0.20*0.20) mts. (Medio bock ornamental)  (Lado frontal y posterior)</t>
  </si>
  <si>
    <t>uds</t>
  </si>
  <si>
    <t>5.-</t>
  </si>
  <si>
    <t>TERMINACIÓN DE SUPERFICIES:</t>
  </si>
  <si>
    <t>Suministro y colocación de pañete liso en muros interiores.</t>
  </si>
  <si>
    <t>Suministro y colocación de pañete liso sobre muros exteriores.</t>
  </si>
  <si>
    <t>Suministro y colocación de pañete liso en superficies de hormigón.</t>
  </si>
  <si>
    <t>Suministro y colocación de fraguache en muros y superficies de hormigón.</t>
  </si>
  <si>
    <t>Suministro y colocación de cantos en general.</t>
  </si>
  <si>
    <t>ml</t>
  </si>
  <si>
    <t>6.-</t>
  </si>
  <si>
    <t>TERMINACIÓN DE PISOS:</t>
  </si>
  <si>
    <t>Suministro y colocación de terminación de piso de cemento pulido con helicóptero y estrías de 5.00 mm espaciados cada 2.00 mts en ambas direcciones en salón de asamblea y baños.</t>
  </si>
  <si>
    <t>Suministro y colocación de piso de cemento texturizado con estrías de 5.00 cms espaciados cada 0.65 mts en una dirección en extertior.</t>
  </si>
  <si>
    <t>7.-</t>
  </si>
  <si>
    <t>ESCALONES DE ACCESO:</t>
  </si>
  <si>
    <t>Suministro y colocación de escalones de acceso de cemento pulido a salón y altar.</t>
  </si>
  <si>
    <t>Suministro y colocación de escalones de acceso de cemento texturizado en exterior.</t>
  </si>
  <si>
    <t>8.-</t>
  </si>
  <si>
    <t>REVESTIMIENTOS:</t>
  </si>
  <si>
    <t>Suministro y colocación de  cerámica blanca (0.20 x 0.20) en baños.</t>
  </si>
  <si>
    <t>9.-</t>
  </si>
  <si>
    <t>TERMINACIÓN DE TECHOS:</t>
  </si>
  <si>
    <t>Suministro y colocación de fino de mezcla en techo  plano.</t>
  </si>
  <si>
    <t>Suministro y colocación de fino de mezcla en techo  inclinado.</t>
  </si>
  <si>
    <t>Suministro y colocación de impermeabilizante de (e=3.00mm ) tipo granular con terminación de pintura de aluminio en techo plano.</t>
  </si>
  <si>
    <t>Suministro y colocación de impermeabilizante acrílico en techo inclinado.</t>
  </si>
  <si>
    <t>Suministro y colocación de zabaleta en techo.</t>
  </si>
  <si>
    <r>
      <t xml:space="preserve">Suministro y colocación de desagües de techo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3" de h = 4.75 mts. </t>
    </r>
  </si>
  <si>
    <t>10.-</t>
  </si>
  <si>
    <t>PORTAJE:</t>
  </si>
  <si>
    <t xml:space="preserve">Suministro y colocación de puertas apaneladas de andiroba P1 de (1.00*2.10) mts. </t>
  </si>
  <si>
    <t xml:space="preserve">Suministro y colocación de puertas apaneladas de andiroba P2 de (0.90*2.10) mts. </t>
  </si>
  <si>
    <t>Suministro y colocación de puertas polimetal blanca lisa  P3 de (1.00*2.10) mts</t>
  </si>
  <si>
    <t xml:space="preserve">Suministro y colocación de puerta P4 (1.32*2.50) mts de rejas de hierro con marcos en perfiles (4"x4") y (2"x4") y paños fijos en pasarela . </t>
  </si>
  <si>
    <t xml:space="preserve">Suministro y colocación de puerta P5 (1.30*2.30) mts de rejas de hierro con marcos en perfiles (4"x4") y (2"x4") en entrada . </t>
  </si>
  <si>
    <t xml:space="preserve">Suministro y colocación de puerta P6 (1.32*2.50) mts de rejas de hierro con marcos en perfiles (4"x4") y (2"x4") y paños fijos en pasarela . </t>
  </si>
  <si>
    <t>11.-</t>
  </si>
  <si>
    <t>VENTANAS:</t>
  </si>
  <si>
    <t>Suministro y colocación de ventanas  V1 fijas de vidrio y marcos de aluminio P40 de (0.60*1.60) mts. con un paño proyectado (0.60*0.60) mts.</t>
  </si>
  <si>
    <t xml:space="preserve">Suministro y colocación de ventanas V2 proyectada de vidrio y marcos de aluminio P40 de (0.60*0.63) mts. </t>
  </si>
  <si>
    <t>Suministro y colocación de ventanas  V3 fijas de vidrio y marcos de aluminio P40 de (1.00*1.00) mts. con un paño proyectado (1.00*0.50) mts.</t>
  </si>
  <si>
    <t>Suministro y colocación de ventanas V4 fijas de vidrio y marcos de aluminio P40 de (1.00*1.00) mts.</t>
  </si>
  <si>
    <t>Suministro y colocación de ventanas  V5 fijas de vidrio y marcos de aluminio P40 de (1.00*0.95) mts. con un paño proyectado (0.95*0.50) mts.</t>
  </si>
  <si>
    <t>Suministro y colocación de ventanas  V6 proyectadas de vidrio y marcos de aluminio P40 de (1.80*0.40) mts.</t>
  </si>
  <si>
    <t>12.-</t>
  </si>
  <si>
    <t>INSTALACION SANITARIA</t>
  </si>
  <si>
    <t>Suministro y colocación de inodoros blancos  completos.</t>
  </si>
  <si>
    <t>Suministro y colocación de lavamanos de pared incluye mezcladora.</t>
  </si>
  <si>
    <t>Suministro y colocación de vertedero forrado de azulejos.</t>
  </si>
  <si>
    <r>
      <t xml:space="preserve">Suministro y colocación de desagües de  piso 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 xml:space="preserve">  2".</t>
    </r>
  </si>
  <si>
    <t>Suministro y colocación de vapón de registro  Ø  4".</t>
  </si>
  <si>
    <t>Columnas de ventilación  Ø 3" de H = 5.50 mts.</t>
  </si>
  <si>
    <r>
      <t xml:space="preserve">Tuberías de drenaje exterior de PVC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4" SDR-41.</t>
    </r>
  </si>
  <si>
    <r>
      <t xml:space="preserve">Suministro y colocación de tubería de abastecimiento de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3/4" SCH-40.</t>
    </r>
  </si>
  <si>
    <t>Cámara de inspección de (0.80*0.80*0.8) mts</t>
  </si>
  <si>
    <t>Suministro y colocación de tinaco de 300 glas</t>
  </si>
  <si>
    <t>Suministro y colocación de tuberías y piezas interior por aparatos</t>
  </si>
  <si>
    <t>p.a.</t>
  </si>
  <si>
    <t xml:space="preserve">Mano de obra de plomero </t>
  </si>
  <si>
    <t>SEPTICO DE DOS CÁMARAS CON FILTRO DE ARENA Y GRAVA:</t>
  </si>
  <si>
    <t>Excavación.</t>
  </si>
  <si>
    <t>Bote de Material Sobrante.</t>
  </si>
  <si>
    <t>Relleno compactado e = 0.20 m</t>
  </si>
  <si>
    <t>Losa de fondo e = 0.20 mts</t>
  </si>
  <si>
    <t>Losa de superior e = 0.15 mts</t>
  </si>
  <si>
    <t>Losa de perforada e = 0.12 mts.</t>
  </si>
  <si>
    <r>
      <t xml:space="preserve">Suministro y colocación de muros de bloques de 0.20 mts BNP con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3/8" a 0.40 mts.</t>
    </r>
  </si>
  <si>
    <t>Suministro y colocación de pañete pulido en muros y losa de fondo.</t>
  </si>
  <si>
    <t>Suministro y colocación de zabaleta en losa de fondo.</t>
  </si>
  <si>
    <t>Suministro y colocación de fino en losa superior.</t>
  </si>
  <si>
    <t>Suministro y colocación de cantos.</t>
  </si>
  <si>
    <t>Suministro y colocación de tapas de H. A. (0.70*0.70) m.</t>
  </si>
  <si>
    <t>Suministro y colocación de filtro de arena y grava clasificadas (1.00*0.80*0.75) mts</t>
  </si>
  <si>
    <t>Suministro y colocación de tuberías y piezas</t>
  </si>
  <si>
    <t>13.-</t>
  </si>
  <si>
    <t>CISTERNA (2.60*1.90*2.60) MTS:</t>
  </si>
  <si>
    <t>Losa de fondo e = 0.15 mts</t>
  </si>
  <si>
    <t>Suministro y colocación de tapas de cisterna de acero inoxidable (0.80*0.80) m.</t>
  </si>
  <si>
    <t>Suministro y colocación de bomba de 0.50 HP.</t>
  </si>
  <si>
    <t>Suministro y colocación de panque hidroneumático de 42 gls</t>
  </si>
  <si>
    <t>Mano de obra de instalación de tanque y bomba</t>
  </si>
  <si>
    <t>14.-</t>
  </si>
  <si>
    <t>INSTALACION ELÉCTRICA:</t>
  </si>
  <si>
    <t xml:space="preserve">S/C Salidas de iluminación en techo </t>
  </si>
  <si>
    <t xml:space="preserve">S/C Salidas de interruptores simples </t>
  </si>
  <si>
    <t xml:space="preserve">S/C Salidas de interruptores triples </t>
  </si>
  <si>
    <t>S/C Salidas de tomacorrientes 120V dobles aterrizado y polarizado</t>
  </si>
  <si>
    <t>S/C de Luminarias tipo Campana colgante, E27x1 de 25W, LED</t>
  </si>
  <si>
    <t>S/C de Luminarias Aplique de pared, E27x1, 25W, LED</t>
  </si>
  <si>
    <t>S/C de Luminarias Panel circular, 18W, LED</t>
  </si>
  <si>
    <t xml:space="preserve">S/C Salidas de abanicos de techo </t>
  </si>
  <si>
    <t xml:space="preserve">S/C Salidas de control de abanicos </t>
  </si>
  <si>
    <t>S/C Salidas de sonido en techo en Pvc-3/4"¢</t>
  </si>
  <si>
    <t>S/C Panel de distribución (PA- TLM-12/8C ), de circuitos formado por: 7- Bkrs. 20A/1P</t>
  </si>
  <si>
    <t>S/C Alimentador  desde PBP a panel (PA) compuesto por: 2C- thhn  No.8 fases, 1C-thhn No.10 neutro, 1C-thhn No.10 tierra, Tubería PVC-sdr-26 de 1" ¢, (Distancia asumida)</t>
  </si>
  <si>
    <t>pies</t>
  </si>
  <si>
    <t>S/C Base de contador 125A/2P con Breaker 40Amp/2p-120-240V Nema 1R.</t>
  </si>
  <si>
    <t>S/C Registro de sonido (RA) 6"x 6"x 4" en tubería de 1"</t>
  </si>
  <si>
    <t>S/C Registro de sonido (RA) 6"x 6"x 4" en tubería de 1" en piso</t>
  </si>
  <si>
    <t>S/C Registro de teléfono y data 6"x 6"x 4" en tubería de 1"</t>
  </si>
  <si>
    <t>15.-</t>
  </si>
  <si>
    <t>PINTURA (DOS MANOS):</t>
  </si>
  <si>
    <t xml:space="preserve">Suministro y aplicación de base de primer </t>
  </si>
  <si>
    <t>Suministro y aplicación de pintura acrílica  en interior.</t>
  </si>
  <si>
    <t xml:space="preserve">Suministro y aplicación de pintura acrílica sobre techo. </t>
  </si>
  <si>
    <t>16.-</t>
  </si>
  <si>
    <t>PAISAJISMO:</t>
  </si>
  <si>
    <t>Acondicionamiento del área.</t>
  </si>
  <si>
    <t>Suministro de relleno de tierra negra (e= 0.10 mts).</t>
  </si>
  <si>
    <t>Regado de tierra negra</t>
  </si>
  <si>
    <t>Suministro y colocación de gramas.</t>
  </si>
  <si>
    <t>Suministro y colocación de palma Alejandra.</t>
  </si>
  <si>
    <t>Suministro y colocación  de iris (flor blanca).</t>
  </si>
  <si>
    <t>Suministro y colocación  de rhoeo discolor (magueyito).</t>
  </si>
  <si>
    <t>17.-</t>
  </si>
  <si>
    <t>MISCELANEOS</t>
  </si>
  <si>
    <r>
      <t xml:space="preserve">Suministro y colocación de barandas tipo 1 de tubos de hierro negros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2"  y Parales en hierro negro 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1 1/2" en rampas h = 0.90 mts.</t>
    </r>
  </si>
  <si>
    <t>Suministro y colocación de barandas tipo 2 de tubos de hierro negros  2"x 2"  y Parales en hierro negro   1 1/2" x 1 1/2" en salón h = 0.90 mts.</t>
  </si>
  <si>
    <t>Suministro y colocación de estructura metálica de en perfiles de 2" x 2" forrado de ondulina transparente de fibras en hueco de techo pasarela.</t>
  </si>
  <si>
    <t>Cruz frontal en alto relieve (2.43*1.18) mts.</t>
  </si>
  <si>
    <t>Suministro y colocación de andamios exteriores</t>
  </si>
  <si>
    <t xml:space="preserve">SUB-TOTAL IGLESIA.  </t>
  </si>
  <si>
    <t>III.-</t>
  </si>
  <si>
    <t>LIMPIEZA  CONTINUA Y  FINAL:</t>
  </si>
  <si>
    <t>Limpieza  continua  y  final</t>
  </si>
  <si>
    <t>SUB-TOTAL LIMPIEZA  CONTINUA Y  FINAL.</t>
  </si>
  <si>
    <t>RESUMEN GENERAL:</t>
  </si>
  <si>
    <t>SUB-TOTAL REMOCIONES Y BOTES.</t>
  </si>
  <si>
    <t>SUB-TOTAL IGLESIA.</t>
  </si>
  <si>
    <t>SUB-TOTAL  GENERAL.</t>
  </si>
  <si>
    <t>GASTOS INDIRECTOS:</t>
  </si>
  <si>
    <t>DIRECCIÓN TÉCNICA</t>
  </si>
  <si>
    <t>INSPECCIÓN Y SUPERVISIÓN DE OBRAS.</t>
  </si>
  <si>
    <t>IMPREVISTOS.</t>
  </si>
  <si>
    <t>SEGUROS Y FIANZAS.</t>
  </si>
  <si>
    <t>GASTOS ADMINISTRATIVOS.</t>
  </si>
  <si>
    <t>TRANSPORTE.</t>
  </si>
  <si>
    <t xml:space="preserve">LEY 686 </t>
  </si>
  <si>
    <t>CODIA</t>
  </si>
  <si>
    <t>ITBIS 18% (DE LA DIRECCIÓN TÉCNICA).</t>
  </si>
  <si>
    <t>INSPECCIÓN DE CALIDAD DE LOS MATERIALES (ROTURA DE PROBETAS) ESTA PARTADA SERÁ PAGADA CONTRA FACTURA.</t>
  </si>
  <si>
    <t>ESTUDIO  DE  SUELOS.</t>
  </si>
  <si>
    <t>SUB-TOTAL GASTOS INDIRECTOS.</t>
  </si>
  <si>
    <t>TOTAL  GENERAL.</t>
  </si>
  <si>
    <t>COSTO/M2. =</t>
  </si>
  <si>
    <t>NOTAS:.-</t>
  </si>
  <si>
    <t>a).-</t>
  </si>
  <si>
    <t>b).-</t>
  </si>
  <si>
    <t>Los volúmenes de este presupuesto serán pagados de acuerdo a levantamiento en obra y a las cubicaciones  realizadas  por la supervisión  y aprobadas  por el  MOPC  .-</t>
  </si>
  <si>
    <t>c).-</t>
  </si>
  <si>
    <t>Los precios alzados (P.A.) serán pagados en las cubicaciones mediante desglose de partidas previa autorización del MOPC y aprobado por la supervisión.-</t>
  </si>
  <si>
    <t>d).-</t>
  </si>
  <si>
    <t>La partida de Inspección y  Supervisión de Obras  pertenece al MOPC.-</t>
  </si>
  <si>
    <t>e).-</t>
  </si>
  <si>
    <t>La partida de Imprevistos solo podrá ser utilizada  previa autorización  del  MOPC.-</t>
  </si>
  <si>
    <t>PREPARADO POR:</t>
  </si>
  <si>
    <t>REVISADO POR:</t>
  </si>
  <si>
    <t>GERALDO A. CUEVAS  E.</t>
  </si>
  <si>
    <t>JOSE MIGUEL GONZÁLEZ</t>
  </si>
  <si>
    <t>Analista de Costos</t>
  </si>
  <si>
    <t>Santo Domingo, D. N.</t>
  </si>
  <si>
    <t>ml/gc</t>
  </si>
  <si>
    <t>Presupuesto preparado de acuerdo a Volante No.703-18 d / f  16 / 07 / 2018  de la Dirección General de Edificaciones  del MOPC.- y de acuerdo a planos suministrados.</t>
  </si>
  <si>
    <t>19 de Julio del 2018</t>
  </si>
  <si>
    <t>PRESUP.   No  52-18  PARA LA RECONSTRUCCIÓN DE LA "IGLESIA CATOLICA DE LA PIÑA (JAMEY)"  UBICADA EN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</si>
</sst>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00"/>
    <numFmt numFmtId="167" formatCode="[$-1C0A]d&quot; de &quot;mmmm&quot; de &quot;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Symbol"/>
      <family val="1"/>
      <charset val="2"/>
    </font>
    <font>
      <sz val="10"/>
      <name val="Calibri"/>
      <family val="2"/>
    </font>
    <font>
      <sz val="10"/>
      <color theme="0" tint="-0.34998626667073579"/>
      <name val="Times New Roman"/>
      <family val="1"/>
    </font>
    <font>
      <b/>
      <sz val="10"/>
      <color theme="0" tint="-0.34998626667073579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" fontId="9" fillId="0" borderId="0" applyNumberFormat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4" fontId="9" fillId="0" borderId="0" applyNumberFormat="0"/>
  </cellStyleXfs>
  <cellXfs count="159">
    <xf numFmtId="0" fontId="0" fillId="0" borderId="0" xfId="0"/>
    <xf numFmtId="4" fontId="4" fillId="0" borderId="0" xfId="3" applyNumberFormat="1" applyFont="1" applyFill="1" applyBorder="1" applyAlignment="1"/>
    <xf numFmtId="4" fontId="4" fillId="0" borderId="0" xfId="3" applyNumberFormat="1" applyFont="1" applyFill="1" applyBorder="1" applyAlignment="1">
      <alignment horizontal="left"/>
    </xf>
    <xf numFmtId="4" fontId="4" fillId="0" borderId="0" xfId="4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4" fontId="7" fillId="0" borderId="0" xfId="3" applyNumberFormat="1" applyFont="1" applyFill="1" applyBorder="1" applyAlignment="1">
      <alignment horizontal="left"/>
    </xf>
    <xf numFmtId="4" fontId="7" fillId="0" borderId="0" xfId="3" applyNumberFormat="1" applyFont="1" applyFill="1" applyBorder="1" applyAlignment="1"/>
    <xf numFmtId="4" fontId="7" fillId="0" borderId="0" xfId="4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166" fontId="10" fillId="0" borderId="0" xfId="5" applyNumberFormat="1" applyFont="1" applyFill="1" applyAlignment="1">
      <alignment horizontal="left" vertical="center"/>
    </xf>
    <xf numFmtId="4" fontId="11" fillId="0" borderId="0" xfId="5" applyNumberFormat="1" applyFont="1" applyFill="1" applyAlignment="1">
      <alignment horizontal="centerContinuous"/>
    </xf>
    <xf numFmtId="43" fontId="11" fillId="0" borderId="0" xfId="6" applyFont="1" applyFill="1" applyAlignment="1">
      <alignment horizontal="centerContinuous"/>
    </xf>
    <xf numFmtId="43" fontId="11" fillId="0" borderId="0" xfId="6" applyFont="1" applyFill="1" applyAlignment="1">
      <alignment horizontal="center"/>
    </xf>
    <xf numFmtId="43" fontId="12" fillId="0" borderId="0" xfId="6" applyFont="1" applyFill="1" applyAlignment="1">
      <alignment horizontal="right"/>
    </xf>
    <xf numFmtId="0" fontId="11" fillId="0" borderId="0" xfId="5" applyNumberFormat="1" applyFont="1" applyFill="1"/>
    <xf numFmtId="0" fontId="13" fillId="2" borderId="0" xfId="5" applyNumberFormat="1" applyFont="1" applyFill="1"/>
    <xf numFmtId="166" fontId="10" fillId="0" borderId="1" xfId="5" applyNumberFormat="1" applyFont="1" applyFill="1" applyBorder="1" applyAlignment="1">
      <alignment horizontal="center" vertical="center"/>
    </xf>
    <xf numFmtId="4" fontId="10" fillId="0" borderId="1" xfId="5" applyNumberFormat="1" applyFont="1" applyFill="1" applyBorder="1" applyAlignment="1">
      <alignment horizontal="center"/>
    </xf>
    <xf numFmtId="43" fontId="10" fillId="0" borderId="1" xfId="7" applyFont="1" applyFill="1" applyBorder="1" applyAlignment="1">
      <alignment horizontal="center"/>
    </xf>
    <xf numFmtId="43" fontId="10" fillId="0" borderId="1" xfId="7" applyFont="1" applyFill="1" applyBorder="1" applyAlignment="1">
      <alignment horizontal="right"/>
    </xf>
    <xf numFmtId="4" fontId="9" fillId="0" borderId="0" xfId="5" applyFont="1" applyFill="1"/>
    <xf numFmtId="166" fontId="10" fillId="0" borderId="0" xfId="5" applyNumberFormat="1" applyFont="1" applyFill="1" applyBorder="1" applyAlignment="1">
      <alignment horizontal="left" vertical="center"/>
    </xf>
    <xf numFmtId="4" fontId="10" fillId="0" borderId="0" xfId="5" applyNumberFormat="1" applyFont="1" applyFill="1" applyBorder="1" applyAlignment="1">
      <alignment horizontal="center"/>
    </xf>
    <xf numFmtId="43" fontId="10" fillId="0" borderId="0" xfId="7" applyFont="1" applyFill="1" applyBorder="1" applyAlignment="1">
      <alignment horizontal="center"/>
    </xf>
    <xf numFmtId="164" fontId="10" fillId="0" borderId="0" xfId="1" applyFont="1" applyFill="1" applyBorder="1" applyAlignment="1"/>
    <xf numFmtId="43" fontId="10" fillId="0" borderId="0" xfId="7" applyFont="1" applyFill="1" applyBorder="1" applyAlignment="1">
      <alignment horizontal="right"/>
    </xf>
    <xf numFmtId="166" fontId="10" fillId="0" borderId="0" xfId="5" applyNumberFormat="1" applyFont="1" applyFill="1" applyBorder="1" applyAlignment="1">
      <alignment horizontal="center" vertical="center"/>
    </xf>
    <xf numFmtId="4" fontId="10" fillId="0" borderId="0" xfId="5" applyFont="1" applyFill="1" applyBorder="1"/>
    <xf numFmtId="43" fontId="9" fillId="0" borderId="0" xfId="7" applyFont="1" applyFill="1" applyBorder="1" applyAlignment="1">
      <alignment horizontal="center"/>
    </xf>
    <xf numFmtId="4" fontId="9" fillId="0" borderId="0" xfId="5" applyNumberFormat="1" applyFont="1" applyFill="1" applyBorder="1" applyAlignment="1">
      <alignment horizontal="center"/>
    </xf>
    <xf numFmtId="164" fontId="9" fillId="0" borderId="0" xfId="1" applyFont="1" applyFill="1" applyBorder="1" applyAlignment="1"/>
    <xf numFmtId="43" fontId="9" fillId="0" borderId="0" xfId="7" applyFont="1" applyFill="1" applyBorder="1" applyAlignment="1">
      <alignment horizontal="right"/>
    </xf>
    <xf numFmtId="4" fontId="9" fillId="3" borderId="0" xfId="5" applyFont="1" applyFill="1"/>
    <xf numFmtId="43" fontId="9" fillId="0" borderId="0" xfId="7" applyFont="1" applyFill="1" applyBorder="1"/>
    <xf numFmtId="4" fontId="9" fillId="4" borderId="0" xfId="5" applyFont="1" applyFill="1"/>
    <xf numFmtId="4" fontId="10" fillId="0" borderId="0" xfId="5" applyNumberFormat="1" applyFont="1" applyFill="1" applyBorder="1" applyAlignment="1">
      <alignment horizontal="left"/>
    </xf>
    <xf numFmtId="166" fontId="9" fillId="0" borderId="0" xfId="5" applyNumberFormat="1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left"/>
    </xf>
    <xf numFmtId="43" fontId="9" fillId="0" borderId="0" xfId="7" applyFont="1" applyFill="1" applyBorder="1" applyAlignment="1"/>
    <xf numFmtId="10" fontId="9" fillId="0" borderId="0" xfId="2" applyNumberFormat="1" applyFont="1" applyFill="1"/>
    <xf numFmtId="4" fontId="9" fillId="0" borderId="0" xfId="5" applyFont="1" applyFill="1" applyAlignment="1">
      <alignment horizontal="center" vertical="center"/>
    </xf>
    <xf numFmtId="4" fontId="10" fillId="0" borderId="0" xfId="5" applyFont="1" applyFill="1" applyBorder="1" applyAlignment="1">
      <alignment horizontal="left"/>
    </xf>
    <xf numFmtId="4" fontId="9" fillId="0" borderId="0" xfId="7" applyNumberFormat="1" applyFont="1" applyFill="1" applyBorder="1" applyAlignment="1">
      <alignment horizontal="center"/>
    </xf>
    <xf numFmtId="0" fontId="9" fillId="0" borderId="0" xfId="5" applyNumberFormat="1" applyFont="1" applyFill="1" applyBorder="1" applyAlignment="1">
      <alignment horizontal="justify" vertical="top"/>
    </xf>
    <xf numFmtId="43" fontId="9" fillId="0" borderId="0" xfId="7" applyFont="1" applyFill="1" applyBorder="1" applyAlignment="1">
      <alignment vertical="top"/>
    </xf>
    <xf numFmtId="164" fontId="9" fillId="0" borderId="0" xfId="5" applyNumberFormat="1" applyFont="1" applyFill="1" applyBorder="1" applyAlignment="1">
      <alignment horizontal="center" vertical="top"/>
    </xf>
    <xf numFmtId="43" fontId="9" fillId="0" borderId="0" xfId="7" applyNumberFormat="1" applyFont="1" applyFill="1" applyBorder="1" applyAlignment="1">
      <alignment vertical="top"/>
    </xf>
    <xf numFmtId="4" fontId="9" fillId="0" borderId="0" xfId="5" applyFont="1" applyFill="1" applyBorder="1" applyAlignment="1">
      <alignment horizontal="left"/>
    </xf>
    <xf numFmtId="4" fontId="9" fillId="0" borderId="0" xfId="5" applyFont="1" applyFill="1" applyBorder="1" applyAlignment="1">
      <alignment horizontal="center"/>
    </xf>
    <xf numFmtId="0" fontId="14" fillId="0" borderId="0" xfId="5" applyNumberFormat="1" applyFont="1" applyFill="1" applyBorder="1"/>
    <xf numFmtId="43" fontId="14" fillId="0" borderId="0" xfId="7" applyFont="1" applyFill="1" applyBorder="1" applyAlignment="1"/>
    <xf numFmtId="164" fontId="9" fillId="0" borderId="0" xfId="5" applyNumberFormat="1" applyFont="1" applyFill="1" applyBorder="1" applyAlignment="1">
      <alignment horizontal="center"/>
    </xf>
    <xf numFmtId="164" fontId="9" fillId="0" borderId="0" xfId="1" applyFont="1" applyFill="1" applyAlignment="1"/>
    <xf numFmtId="0" fontId="14" fillId="0" borderId="0" xfId="5" applyNumberFormat="1" applyFont="1" applyFill="1" applyBorder="1" applyAlignment="1">
      <alignment wrapText="1"/>
    </xf>
    <xf numFmtId="166" fontId="9" fillId="0" borderId="0" xfId="5" applyNumberFormat="1" applyFont="1" applyFill="1" applyBorder="1" applyAlignment="1">
      <alignment horizontal="center"/>
    </xf>
    <xf numFmtId="4" fontId="9" fillId="0" borderId="0" xfId="5" applyFont="1" applyFill="1" applyAlignment="1"/>
    <xf numFmtId="4" fontId="9" fillId="0" borderId="0" xfId="5" applyFont="1" applyFill="1" applyBorder="1" applyAlignment="1">
      <alignment horizontal="left" wrapText="1"/>
    </xf>
    <xf numFmtId="10" fontId="15" fillId="0" borderId="0" xfId="2" applyNumberFormat="1" applyFont="1" applyFill="1"/>
    <xf numFmtId="164" fontId="10" fillId="0" borderId="0" xfId="7" applyNumberFormat="1" applyFont="1" applyFill="1" applyBorder="1" applyAlignment="1">
      <alignment horizontal="right"/>
    </xf>
    <xf numFmtId="43" fontId="14" fillId="0" borderId="0" xfId="7" applyFont="1" applyFill="1" applyBorder="1"/>
    <xf numFmtId="10" fontId="9" fillId="0" borderId="0" xfId="2" applyNumberFormat="1" applyFont="1" applyFill="1" applyAlignment="1"/>
    <xf numFmtId="164" fontId="10" fillId="0" borderId="0" xfId="1" applyFont="1" applyFill="1" applyBorder="1" applyAlignment="1">
      <alignment horizontal="right"/>
    </xf>
    <xf numFmtId="4" fontId="10" fillId="0" borderId="0" xfId="5" applyFont="1" applyFill="1"/>
    <xf numFmtId="166" fontId="10" fillId="0" borderId="0" xfId="5" applyNumberFormat="1" applyFont="1" applyFill="1" applyAlignment="1">
      <alignment horizontal="center" vertical="center"/>
    </xf>
    <xf numFmtId="43" fontId="9" fillId="0" borderId="0" xfId="7" applyFont="1" applyFill="1" applyAlignment="1">
      <alignment horizontal="right"/>
    </xf>
    <xf numFmtId="4" fontId="9" fillId="0" borderId="0" xfId="5" applyNumberFormat="1" applyFont="1" applyFill="1" applyAlignment="1">
      <alignment horizontal="center"/>
    </xf>
    <xf numFmtId="4" fontId="9" fillId="0" borderId="0" xfId="5" applyFont="1" applyFill="1" applyAlignment="1">
      <alignment wrapText="1"/>
    </xf>
    <xf numFmtId="43" fontId="9" fillId="0" borderId="0" xfId="6" applyFont="1" applyFill="1" applyBorder="1" applyAlignment="1">
      <alignment horizontal="right"/>
    </xf>
    <xf numFmtId="0" fontId="9" fillId="0" borderId="0" xfId="5" applyNumberFormat="1" applyFont="1" applyFill="1" applyBorder="1" applyAlignment="1">
      <alignment horizontal="left"/>
    </xf>
    <xf numFmtId="43" fontId="9" fillId="0" borderId="0" xfId="6" applyFont="1" applyFill="1" applyBorder="1" applyAlignment="1">
      <alignment horizontal="center"/>
    </xf>
    <xf numFmtId="4" fontId="9" fillId="0" borderId="0" xfId="0" applyNumberFormat="1" applyFont="1" applyFill="1" applyAlignment="1">
      <alignment horizontal="center"/>
    </xf>
    <xf numFmtId="43" fontId="9" fillId="0" borderId="0" xfId="6" applyFont="1" applyFill="1" applyAlignment="1">
      <alignment horizontal="center"/>
    </xf>
    <xf numFmtId="0" fontId="9" fillId="0" borderId="0" xfId="5" applyNumberFormat="1" applyFont="1" applyFill="1"/>
    <xf numFmtId="0" fontId="9" fillId="0" borderId="0" xfId="5" applyNumberFormat="1" applyFont="1" applyFill="1" applyAlignment="1">
      <alignment wrapText="1"/>
    </xf>
    <xf numFmtId="164" fontId="9" fillId="0" borderId="0" xfId="1" applyFont="1" applyFill="1"/>
    <xf numFmtId="0" fontId="9" fillId="0" borderId="0" xfId="0" applyFont="1" applyFill="1" applyAlignment="1">
      <alignment vertical="justify"/>
    </xf>
    <xf numFmtId="4" fontId="9" fillId="0" borderId="0" xfId="8" applyNumberFormat="1" applyFont="1" applyFill="1" applyAlignment="1"/>
    <xf numFmtId="4" fontId="9" fillId="0" borderId="0" xfId="8" applyNumberFormat="1" applyFont="1" applyFill="1" applyAlignment="1">
      <alignment horizontal="right"/>
    </xf>
    <xf numFmtId="0" fontId="14" fillId="0" borderId="0" xfId="0" applyFont="1"/>
    <xf numFmtId="0" fontId="9" fillId="0" borderId="0" xfId="0" applyFont="1" applyFill="1" applyAlignment="1">
      <alignment vertical="top"/>
    </xf>
    <xf numFmtId="4" fontId="9" fillId="0" borderId="0" xfId="8" applyNumberFormat="1" applyFont="1" applyFill="1" applyAlignment="1">
      <alignment vertical="top"/>
    </xf>
    <xf numFmtId="4" fontId="9" fillId="0" borderId="0" xfId="0" applyNumberFormat="1" applyFont="1" applyFill="1" applyAlignment="1">
      <alignment horizontal="center" vertical="top"/>
    </xf>
    <xf numFmtId="4" fontId="9" fillId="0" borderId="0" xfId="8" applyNumberFormat="1" applyFont="1" applyFill="1" applyAlignment="1">
      <alignment horizontal="right" vertical="top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top"/>
    </xf>
    <xf numFmtId="43" fontId="14" fillId="0" borderId="0" xfId="9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/>
    <xf numFmtId="164" fontId="9" fillId="0" borderId="0" xfId="1" applyFont="1" applyFill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164" fontId="14" fillId="0" borderId="0" xfId="1" applyFont="1" applyAlignment="1">
      <alignment vertical="top"/>
    </xf>
    <xf numFmtId="0" fontId="14" fillId="0" borderId="0" xfId="0" applyFont="1" applyAlignment="1">
      <alignment vertical="top"/>
    </xf>
    <xf numFmtId="164" fontId="9" fillId="0" borderId="0" xfId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164" fontId="14" fillId="0" borderId="0" xfId="1" applyFont="1" applyAlignment="1"/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vertical="top"/>
    </xf>
    <xf numFmtId="166" fontId="9" fillId="0" borderId="0" xfId="5" applyNumberFormat="1" applyFont="1" applyFill="1" applyBorder="1" applyAlignment="1">
      <alignment horizontal="left" vertical="center"/>
    </xf>
    <xf numFmtId="166" fontId="10" fillId="0" borderId="0" xfId="5" applyNumberFormat="1" applyFont="1" applyFill="1" applyBorder="1" applyAlignment="1">
      <alignment horizontal="right" vertical="center"/>
    </xf>
    <xf numFmtId="43" fontId="10" fillId="0" borderId="0" xfId="7" applyFont="1" applyFill="1" applyAlignment="1">
      <alignment horizontal="right"/>
    </xf>
    <xf numFmtId="10" fontId="9" fillId="0" borderId="0" xfId="7" applyNumberFormat="1" applyFont="1" applyFill="1" applyAlignment="1">
      <alignment horizontal="right"/>
    </xf>
    <xf numFmtId="43" fontId="9" fillId="0" borderId="0" xfId="7" applyFont="1" applyFill="1" applyAlignment="1"/>
    <xf numFmtId="43" fontId="9" fillId="0" borderId="0" xfId="7" applyFont="1" applyFill="1"/>
    <xf numFmtId="4" fontId="15" fillId="0" borderId="0" xfId="5" applyFont="1" applyFill="1"/>
    <xf numFmtId="10" fontId="9" fillId="0" borderId="0" xfId="10" applyNumberFormat="1" applyFont="1" applyFill="1" applyAlignment="1">
      <alignment horizontal="right"/>
    </xf>
    <xf numFmtId="10" fontId="18" fillId="0" borderId="0" xfId="10" applyNumberFormat="1" applyFont="1" applyFill="1"/>
    <xf numFmtId="0" fontId="9" fillId="0" borderId="0" xfId="0" applyFont="1" applyFill="1" applyAlignment="1">
      <alignment horizontal="left" wrapText="1"/>
    </xf>
    <xf numFmtId="4" fontId="18" fillId="0" borderId="0" xfId="5" applyFont="1" applyFill="1"/>
    <xf numFmtId="166" fontId="9" fillId="0" borderId="0" xfId="5" applyNumberFormat="1" applyFont="1" applyFill="1" applyAlignment="1">
      <alignment horizontal="left" vertical="center"/>
    </xf>
    <xf numFmtId="43" fontId="10" fillId="0" borderId="0" xfId="7" applyFont="1" applyFill="1"/>
    <xf numFmtId="43" fontId="10" fillId="0" borderId="0" xfId="7" applyFont="1" applyFill="1" applyAlignment="1">
      <alignment horizontal="center"/>
    </xf>
    <xf numFmtId="4" fontId="10" fillId="0" borderId="0" xfId="5" applyNumberFormat="1" applyFont="1" applyFill="1" applyAlignment="1">
      <alignment horizontal="center"/>
    </xf>
    <xf numFmtId="4" fontId="10" fillId="0" borderId="0" xfId="5" applyFont="1" applyFill="1" applyAlignment="1">
      <alignment horizontal="right"/>
    </xf>
    <xf numFmtId="4" fontId="19" fillId="0" borderId="0" xfId="5" applyFont="1" applyFill="1"/>
    <xf numFmtId="43" fontId="10" fillId="0" borderId="0" xfId="7" applyNumberFormat="1" applyFont="1" applyFill="1" applyAlignment="1">
      <alignment horizontal="right"/>
    </xf>
    <xf numFmtId="4" fontId="20" fillId="0" borderId="0" xfId="5" applyFont="1" applyFill="1"/>
    <xf numFmtId="4" fontId="21" fillId="0" borderId="0" xfId="5" applyFont="1" applyFill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wrapText="1"/>
    </xf>
    <xf numFmtId="4" fontId="8" fillId="0" borderId="0" xfId="0" applyNumberFormat="1" applyFont="1" applyFill="1" applyAlignment="1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165" fontId="7" fillId="0" borderId="0" xfId="1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vertical="center"/>
    </xf>
    <xf numFmtId="4" fontId="7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right"/>
    </xf>
    <xf numFmtId="0" fontId="7" fillId="0" borderId="0" xfId="0" applyFont="1" applyFill="1"/>
    <xf numFmtId="43" fontId="22" fillId="0" borderId="0" xfId="7" applyFont="1" applyFill="1" applyBorder="1" applyAlignment="1">
      <alignment horizontal="right"/>
    </xf>
    <xf numFmtId="4" fontId="10" fillId="0" borderId="0" xfId="5" applyFont="1" applyFill="1" applyAlignment="1"/>
    <xf numFmtId="4" fontId="10" fillId="0" borderId="0" xfId="8" applyNumberFormat="1" applyFont="1" applyFill="1" applyAlignment="1">
      <alignment horizontal="right"/>
    </xf>
    <xf numFmtId="4" fontId="10" fillId="0" borderId="0" xfId="8" applyNumberFormat="1" applyFont="1" applyFill="1" applyAlignment="1">
      <alignment horizontal="right" vertical="top"/>
    </xf>
    <xf numFmtId="0" fontId="23" fillId="0" borderId="0" xfId="0" applyFont="1" applyFill="1" applyAlignment="1">
      <alignment vertical="top"/>
    </xf>
    <xf numFmtId="43" fontId="10" fillId="0" borderId="0" xfId="6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horizontal="left" vertical="top"/>
    </xf>
    <xf numFmtId="166" fontId="10" fillId="0" borderId="0" xfId="5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3" fontId="10" fillId="0" borderId="0" xfId="7" applyFont="1" applyFill="1" applyBorder="1" applyAlignment="1">
      <alignment horizontal="right"/>
    </xf>
    <xf numFmtId="4" fontId="9" fillId="0" borderId="0" xfId="12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13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wrapText="1"/>
    </xf>
    <xf numFmtId="167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</cellXfs>
  <cellStyles count="14">
    <cellStyle name="Comma 2" xfId="4"/>
    <cellStyle name="Millares" xfId="1" builtinId="3"/>
    <cellStyle name="Millares 19" xfId="11"/>
    <cellStyle name="Millares 2" xfId="3"/>
    <cellStyle name="Millares 2 3" xfId="6"/>
    <cellStyle name="Millares 3 2 2" xfId="8"/>
    <cellStyle name="Millares 3 2 5" xfId="9"/>
    <cellStyle name="Millares 3 5" xfId="7"/>
    <cellStyle name="Normal" xfId="0" builtinId="0"/>
    <cellStyle name="Normal 2 5" xfId="5"/>
    <cellStyle name="Normal 8 2" xfId="12"/>
    <cellStyle name="Normal_EDIFICIO VILLA OLIMPICA 2" xfId="13"/>
    <cellStyle name="Porcentaje" xfId="2" builtinId="5"/>
    <cellStyle name="Porcentaje 2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892968</xdr:colOff>
      <xdr:row>1</xdr:row>
      <xdr:rowOff>29765</xdr:rowOff>
    </xdr:from>
    <xdr:to>
      <xdr:col>6</xdr:col>
      <xdr:colOff>349722</xdr:colOff>
      <xdr:row>2</xdr:row>
      <xdr:rowOff>166807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1143" y="229790"/>
          <a:ext cx="1123629" cy="327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met-pre-01\mis%20documentos\DONALD%20PC%20VOL%202\METRO\INGENIERIA%20METALICA\PASARELA%20ESTACION%20ISABELA\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\DATOSCUB\Proyectos%20Especiales\Obras%20Sector%20Salud%20(H-S)%202000\NORTE\Santiago\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ald\My%20Documents\Documentos%20Compartidos%20(Donald-Geovanny)\Presupuestos%20TRANSPARENTADOS\Omar%20CD%20System\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An&#225;lisis%201,%202,%203\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bencosme\Downloads\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01\ingenieria\Documents%20and%20Settings\Raul%20N.%20%20Rizek\My%20Documents\Carretera%20Sto.%20Dgo.%20-%20Samana\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ADRE_LAS_CASAS/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metodologia%20Presupuestos/Analisis%20de%20Edificacion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PROYECTO%20PIEDRA%20BLANCA\JOEL\APC\InaconsaACT\Volumenes%20del%20Presupuesto\bPrimer%20Nivel\CIAceros%201erN.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Documents%20and%20Settings\JOEL\APC\InaconsaACT\Soportes%20Analisis,Presupuestos,Controles\BPreliminar\Soportes%20Grales.Controles%20de%20Ob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Documents%20and%20Settings\Ray\Escritorio\Presupuesto%20Habitacional%20Piedra%20Blanc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BACKUP%20JULIO/wandel/escritorio%201/PRESUPUESTOS/Peravia/Salinas/PRESUPUESTO%20viviend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Documents%20and%20Settings\Tony%20Hernandez\Mis%20documentos\presupuesto\presupuesto\SANCHEZ%20CURIEL\CADENA%20MAR%20PROYECTO\LOLIN%20NAVE%20PTA%20C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is%20Mota/My%20Documents/Arq.%20Fajar/CDE/Planos/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Leslie\Documents\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\Documents\Oficina%20Comision%20Desarrollo%20Provincial\Iglesia%20Catalina\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leinier\e\Documents%20and%20Settings\Ing.%20Tony%20Hernandez\Escritorio\Comedor%20Juegos%20Regionales%20Bayagu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pynet-17\E\LICITACION%20VILLAS%20TIPO%20PRESIDENCIAL%20BISONO\Villa%20%20Presidencial4,5,6%20BISONO-ultimo%20DEFINITIV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igador\amell%20(d)\DONALD%20EXELL\D'%20DONALD\D'%20RaSol\presupuesto\presupuesto\Pres.%20Cubierta%20Alt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adp\AppData\Local\Temp\Rar$DIa0.969\ANALISIS\MURO%20DE%20GAVIONES%20RIO%20PANSO\Presupuesto%20Canalizacion%20rio%20Ocoa,%20%20%20R.D.,jio%202012%20-%20copia%20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igador\amell%20(d)\DONALD%20EXELL\D'%20DONALD\D'%20RaSol\presupuesto\presupuesto\antony's\SANCHEZ%20CURIEL\DSD%20(tanques%20falconbridge+varios)\nave%20fadoc%2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-03\Almacen%20(D)\LP\Mis%20doc.%20of\OZORIA%202006\LAS%20AMERICAS\PRESUPUESTO\PRES.%20TUNEL%20CHARLE%20REV%20ABRIL%2007\TUNEL%20CHARLES%20ABRIL%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met-pre-01\mis%20documentos\donald%20geobanny\Barrick\Paquete%20II\PIT%20OFFICE\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\presupuesto\Documents%20and%20Settings\yfernandez\Mis%20documentos\poyectos\PRESUPUESTO%20RESIDENCIA%20ORQUIDEA%20TIPO%20A%20definitivo%20AGOSTO2006(1)(1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lopez\Documents\TRABAJOS%20%20VARIADOS\GERALDO%20CUEVAS\PRESUPUESTO%20Y%20AN&#193;LISIS%20DE%20COSTOS\PRESUPUESTO%20IGLESIA%20CATOLICA%20DE%20LA%20PI&#209;A%20%20(JAMEY),%20SAN%20CRISTOB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presupuesto%20donald%202007\DONALD%20PC%20VOL%202\Archivo%20Horacio\Proyectos%20Ingenieria%20Metalica\Concurso%20Mao\Presupuestos\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\p-especi\Obras%20Sector%20Salud%20(H-S)%202000\NORTE\Santiago\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met-pre-01\mis%20documentos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 IGLESIA PIÑA"/>
      <sheetName val="CENTRO IGLESIA PIÑA (2)"/>
      <sheetName val="ANÁLIS DE COSTOS."/>
      <sheetName val="VOLUMENES IGLESIA PIÑA"/>
      <sheetName val="CUANTIAS IGLESIA PIÑA"/>
      <sheetName val="PRECIOS Y MANO DE OBRA."/>
      <sheetName val="ANAL SANIT."/>
      <sheetName val="M. obra Plomero"/>
    </sheetNames>
    <sheetDataSet>
      <sheetData sheetId="0"/>
      <sheetData sheetId="1"/>
      <sheetData sheetId="2"/>
      <sheetData sheetId="3">
        <row r="12">
          <cell r="J12">
            <v>594.36</v>
          </cell>
        </row>
        <row r="24">
          <cell r="J24">
            <v>594.36</v>
          </cell>
        </row>
        <row r="50">
          <cell r="J50">
            <v>73.19550000000001</v>
          </cell>
        </row>
        <row r="77">
          <cell r="J77">
            <v>19.282500000000002</v>
          </cell>
        </row>
        <row r="81">
          <cell r="J81">
            <v>64.246000000000009</v>
          </cell>
        </row>
        <row r="85">
          <cell r="J85">
            <v>80.58720000000001</v>
          </cell>
        </row>
        <row r="93">
          <cell r="J93">
            <v>8.7713999999999999</v>
          </cell>
        </row>
        <row r="97">
          <cell r="J97">
            <v>2.7472500000000002</v>
          </cell>
        </row>
        <row r="101">
          <cell r="J101">
            <v>0.54</v>
          </cell>
        </row>
        <row r="106">
          <cell r="J106">
            <v>0.6</v>
          </cell>
        </row>
        <row r="111">
          <cell r="J111">
            <v>1.1475</v>
          </cell>
        </row>
        <row r="119">
          <cell r="J119">
            <v>2.8575000000000004</v>
          </cell>
        </row>
        <row r="123">
          <cell r="J123">
            <v>4.3875000000000002</v>
          </cell>
        </row>
        <row r="128">
          <cell r="J128">
            <v>0.43451999999999991</v>
          </cell>
        </row>
        <row r="132">
          <cell r="J132">
            <v>1.2835200000000002</v>
          </cell>
        </row>
        <row r="137">
          <cell r="J137">
            <v>0.69090000000000007</v>
          </cell>
        </row>
        <row r="141">
          <cell r="J141">
            <v>0.84699999999999986</v>
          </cell>
        </row>
        <row r="145">
          <cell r="J145">
            <v>0.18149999999999999</v>
          </cell>
        </row>
        <row r="149">
          <cell r="J149">
            <v>1.5000000000000002</v>
          </cell>
        </row>
        <row r="153">
          <cell r="J153">
            <v>3.2300000000000004</v>
          </cell>
        </row>
        <row r="157">
          <cell r="J157">
            <v>4.4625000000000004</v>
          </cell>
        </row>
        <row r="161">
          <cell r="J161">
            <v>3.1025</v>
          </cell>
        </row>
        <row r="165">
          <cell r="J165">
            <v>3.8250000000000002</v>
          </cell>
        </row>
        <row r="169">
          <cell r="J169">
            <v>4.42</v>
          </cell>
        </row>
        <row r="173">
          <cell r="J173">
            <v>0.308</v>
          </cell>
        </row>
        <row r="177">
          <cell r="J177">
            <v>1.9396</v>
          </cell>
        </row>
        <row r="181">
          <cell r="J181">
            <v>0.315</v>
          </cell>
        </row>
        <row r="186">
          <cell r="J186">
            <v>5.2000000000000011E-2</v>
          </cell>
        </row>
        <row r="190">
          <cell r="J190">
            <v>0.18400000000000005</v>
          </cell>
        </row>
        <row r="194">
          <cell r="J194">
            <v>0.32999999999999996</v>
          </cell>
        </row>
        <row r="198">
          <cell r="J198">
            <v>180.39</v>
          </cell>
        </row>
        <row r="202">
          <cell r="J202">
            <v>7.2569999999999988</v>
          </cell>
        </row>
        <row r="206">
          <cell r="J206">
            <v>27.158550000000002</v>
          </cell>
        </row>
        <row r="214">
          <cell r="J214">
            <v>4.4950000000000001</v>
          </cell>
        </row>
        <row r="219">
          <cell r="J219">
            <v>46.254999999999995</v>
          </cell>
        </row>
        <row r="241">
          <cell r="J241">
            <v>7.4719999999999995</v>
          </cell>
        </row>
        <row r="262">
          <cell r="J262">
            <v>72.438999999999993</v>
          </cell>
        </row>
        <row r="295">
          <cell r="J295">
            <v>15.554999999999998</v>
          </cell>
        </row>
        <row r="307">
          <cell r="J307">
            <v>15.2</v>
          </cell>
        </row>
        <row r="311">
          <cell r="J311">
            <v>44</v>
          </cell>
        </row>
        <row r="318">
          <cell r="J318">
            <v>70.64</v>
          </cell>
        </row>
        <row r="323">
          <cell r="J323">
            <v>131.28</v>
          </cell>
        </row>
        <row r="333">
          <cell r="J333">
            <v>444.51159999999999</v>
          </cell>
        </row>
        <row r="342">
          <cell r="J342">
            <v>401.18</v>
          </cell>
        </row>
        <row r="348">
          <cell r="J348">
            <v>118.10000000000001</v>
          </cell>
        </row>
        <row r="352">
          <cell r="J352">
            <v>67.55</v>
          </cell>
        </row>
        <row r="362">
          <cell r="J362">
            <v>15.100000000000001</v>
          </cell>
        </row>
        <row r="369">
          <cell r="J369">
            <v>26.770999999999997</v>
          </cell>
        </row>
        <row r="380">
          <cell r="I380">
            <v>2</v>
          </cell>
        </row>
        <row r="384">
          <cell r="I384">
            <v>2</v>
          </cell>
          <cell r="J384">
            <v>2.1</v>
          </cell>
        </row>
        <row r="388">
          <cell r="J388">
            <v>7.2799999999999994</v>
          </cell>
        </row>
        <row r="392">
          <cell r="J392">
            <v>2.9899999999999998</v>
          </cell>
        </row>
        <row r="396">
          <cell r="J396">
            <v>7.2799999999999994</v>
          </cell>
        </row>
        <row r="404">
          <cell r="J404">
            <v>20.16</v>
          </cell>
        </row>
        <row r="408">
          <cell r="J408">
            <v>0.75600000000000001</v>
          </cell>
        </row>
        <row r="413">
          <cell r="J413">
            <v>1</v>
          </cell>
        </row>
        <row r="417">
          <cell r="J417">
            <v>1</v>
          </cell>
        </row>
        <row r="422">
          <cell r="J422">
            <v>0.95</v>
          </cell>
        </row>
        <row r="426">
          <cell r="J426">
            <v>0.72000000000000008</v>
          </cell>
        </row>
        <row r="438">
          <cell r="J438">
            <v>29.32</v>
          </cell>
        </row>
        <row r="442">
          <cell r="J442">
            <v>181.05700000000002</v>
          </cell>
        </row>
        <row r="446">
          <cell r="J446">
            <v>32.47</v>
          </cell>
        </row>
        <row r="454">
          <cell r="J454">
            <v>37.4375</v>
          </cell>
        </row>
        <row r="458">
          <cell r="J458">
            <v>181.05700000000002</v>
          </cell>
        </row>
        <row r="462">
          <cell r="J462">
            <v>42</v>
          </cell>
        </row>
        <row r="470">
          <cell r="J470">
            <v>283.68000000000006</v>
          </cell>
        </row>
        <row r="474">
          <cell r="J474">
            <v>240.48159999999999</v>
          </cell>
        </row>
        <row r="480">
          <cell r="J480">
            <v>5.5579999999999998</v>
          </cell>
        </row>
        <row r="484">
          <cell r="J484">
            <v>55.58</v>
          </cell>
        </row>
        <row r="488">
          <cell r="J488">
            <v>3</v>
          </cell>
        </row>
        <row r="492">
          <cell r="J492">
            <v>50</v>
          </cell>
        </row>
        <row r="496">
          <cell r="J496">
            <v>176</v>
          </cell>
        </row>
        <row r="504">
          <cell r="J504">
            <v>27.97</v>
          </cell>
        </row>
        <row r="508">
          <cell r="J508">
            <v>8.4</v>
          </cell>
        </row>
        <row r="512">
          <cell r="J512">
            <v>53.429099999999998</v>
          </cell>
        </row>
        <row r="520">
          <cell r="J520">
            <v>414.28800000000001</v>
          </cell>
        </row>
        <row r="561">
          <cell r="J561">
            <v>26.36</v>
          </cell>
        </row>
        <row r="569">
          <cell r="J569">
            <v>10.3</v>
          </cell>
        </row>
        <row r="606">
          <cell r="J606">
            <v>19.319999999999997</v>
          </cell>
        </row>
        <row r="610">
          <cell r="J610">
            <v>25.115999999999996</v>
          </cell>
        </row>
        <row r="614">
          <cell r="J614">
            <v>4.7040000000000006</v>
          </cell>
        </row>
        <row r="618">
          <cell r="J618">
            <v>1.38</v>
          </cell>
        </row>
        <row r="622">
          <cell r="J622">
            <v>0.74099999999999988</v>
          </cell>
        </row>
        <row r="626">
          <cell r="J626">
            <v>0.68699999999999983</v>
          </cell>
        </row>
        <row r="630">
          <cell r="J630">
            <v>18.859999999999996</v>
          </cell>
        </row>
        <row r="634">
          <cell r="J634">
            <v>20.32</v>
          </cell>
        </row>
        <row r="638">
          <cell r="J638">
            <v>7.4</v>
          </cell>
        </row>
        <row r="642">
          <cell r="J642">
            <v>7</v>
          </cell>
        </row>
        <row r="646">
          <cell r="J646">
            <v>11.200000000000001</v>
          </cell>
        </row>
        <row r="662">
          <cell r="J662">
            <v>13.616</v>
          </cell>
        </row>
        <row r="666">
          <cell r="J666">
            <v>17.700800000000001</v>
          </cell>
        </row>
        <row r="670">
          <cell r="J670">
            <v>3.5639999999999992</v>
          </cell>
        </row>
        <row r="674">
          <cell r="J674">
            <v>1.472</v>
          </cell>
        </row>
        <row r="679">
          <cell r="J679">
            <v>1.008</v>
          </cell>
        </row>
        <row r="683">
          <cell r="J683">
            <v>0.53549999999999998</v>
          </cell>
        </row>
        <row r="687">
          <cell r="J687">
            <v>0.20159999999999997</v>
          </cell>
        </row>
        <row r="691">
          <cell r="J691">
            <v>17.400000000000002</v>
          </cell>
        </row>
        <row r="695">
          <cell r="J695">
            <v>20.12</v>
          </cell>
        </row>
        <row r="699">
          <cell r="J699">
            <v>10.4</v>
          </cell>
        </row>
        <row r="703">
          <cell r="J703">
            <v>3.5700000000000003</v>
          </cell>
        </row>
        <row r="707">
          <cell r="J707">
            <v>33.599999999999994</v>
          </cell>
        </row>
        <row r="711">
          <cell r="J711">
            <v>2</v>
          </cell>
        </row>
        <row r="715">
          <cell r="J715">
            <v>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04"/>
  <sheetViews>
    <sheetView tabSelected="1" view="pageBreakPreview" zoomScale="130" zoomScaleNormal="90" zoomScaleSheetLayoutView="130" workbookViewId="0">
      <selection activeCell="A5" sqref="A5:G5"/>
    </sheetView>
  </sheetViews>
  <sheetFormatPr baseColWidth="10" defaultRowHeight="12.75" x14ac:dyDescent="0.2"/>
  <cols>
    <col min="1" max="1" width="4.7109375" style="9" customWidth="1"/>
    <col min="2" max="2" width="51.42578125" style="20" customWidth="1"/>
    <col min="3" max="3" width="7.85546875" style="64" customWidth="1"/>
    <col min="4" max="4" width="5.7109375" style="65" customWidth="1"/>
    <col min="5" max="5" width="10.42578125" style="108" customWidth="1"/>
    <col min="6" max="6" width="11.5703125" style="109" customWidth="1"/>
    <col min="7" max="7" width="12.42578125" style="106" customWidth="1"/>
    <col min="8" max="8" width="17.85546875" style="20" customWidth="1"/>
    <col min="9" max="9" width="12.42578125" style="20" customWidth="1"/>
    <col min="10" max="256" width="11.42578125" style="20"/>
    <col min="257" max="257" width="7.5703125" style="20" customWidth="1"/>
    <col min="258" max="258" width="45.5703125" style="20" customWidth="1"/>
    <col min="259" max="259" width="10.7109375" style="20" customWidth="1"/>
    <col min="260" max="260" width="5.28515625" style="20" customWidth="1"/>
    <col min="261" max="262" width="13.42578125" style="20" customWidth="1"/>
    <col min="263" max="263" width="15.42578125" style="20" customWidth="1"/>
    <col min="264" max="264" width="17.85546875" style="20" customWidth="1"/>
    <col min="265" max="512" width="11.42578125" style="20"/>
    <col min="513" max="513" width="7.5703125" style="20" customWidth="1"/>
    <col min="514" max="514" width="45.5703125" style="20" customWidth="1"/>
    <col min="515" max="515" width="10.7109375" style="20" customWidth="1"/>
    <col min="516" max="516" width="5.28515625" style="20" customWidth="1"/>
    <col min="517" max="518" width="13.42578125" style="20" customWidth="1"/>
    <col min="519" max="519" width="15.42578125" style="20" customWidth="1"/>
    <col min="520" max="520" width="17.85546875" style="20" customWidth="1"/>
    <col min="521" max="768" width="11.42578125" style="20"/>
    <col min="769" max="769" width="7.5703125" style="20" customWidth="1"/>
    <col min="770" max="770" width="45.5703125" style="20" customWidth="1"/>
    <col min="771" max="771" width="10.7109375" style="20" customWidth="1"/>
    <col min="772" max="772" width="5.28515625" style="20" customWidth="1"/>
    <col min="773" max="774" width="13.42578125" style="20" customWidth="1"/>
    <col min="775" max="775" width="15.42578125" style="20" customWidth="1"/>
    <col min="776" max="776" width="17.85546875" style="20" customWidth="1"/>
    <col min="777" max="1024" width="11.42578125" style="20"/>
    <col min="1025" max="1025" width="7.5703125" style="20" customWidth="1"/>
    <col min="1026" max="1026" width="45.5703125" style="20" customWidth="1"/>
    <col min="1027" max="1027" width="10.7109375" style="20" customWidth="1"/>
    <col min="1028" max="1028" width="5.28515625" style="20" customWidth="1"/>
    <col min="1029" max="1030" width="13.42578125" style="20" customWidth="1"/>
    <col min="1031" max="1031" width="15.42578125" style="20" customWidth="1"/>
    <col min="1032" max="1032" width="17.85546875" style="20" customWidth="1"/>
    <col min="1033" max="1280" width="11.42578125" style="20"/>
    <col min="1281" max="1281" width="7.5703125" style="20" customWidth="1"/>
    <col min="1282" max="1282" width="45.5703125" style="20" customWidth="1"/>
    <col min="1283" max="1283" width="10.7109375" style="20" customWidth="1"/>
    <col min="1284" max="1284" width="5.28515625" style="20" customWidth="1"/>
    <col min="1285" max="1286" width="13.42578125" style="20" customWidth="1"/>
    <col min="1287" max="1287" width="15.42578125" style="20" customWidth="1"/>
    <col min="1288" max="1288" width="17.85546875" style="20" customWidth="1"/>
    <col min="1289" max="1536" width="11.42578125" style="20"/>
    <col min="1537" max="1537" width="7.5703125" style="20" customWidth="1"/>
    <col min="1538" max="1538" width="45.5703125" style="20" customWidth="1"/>
    <col min="1539" max="1539" width="10.7109375" style="20" customWidth="1"/>
    <col min="1540" max="1540" width="5.28515625" style="20" customWidth="1"/>
    <col min="1541" max="1542" width="13.42578125" style="20" customWidth="1"/>
    <col min="1543" max="1543" width="15.42578125" style="20" customWidth="1"/>
    <col min="1544" max="1544" width="17.85546875" style="20" customWidth="1"/>
    <col min="1545" max="1792" width="11.42578125" style="20"/>
    <col min="1793" max="1793" width="7.5703125" style="20" customWidth="1"/>
    <col min="1794" max="1794" width="45.5703125" style="20" customWidth="1"/>
    <col min="1795" max="1795" width="10.7109375" style="20" customWidth="1"/>
    <col min="1796" max="1796" width="5.28515625" style="20" customWidth="1"/>
    <col min="1797" max="1798" width="13.42578125" style="20" customWidth="1"/>
    <col min="1799" max="1799" width="15.42578125" style="20" customWidth="1"/>
    <col min="1800" max="1800" width="17.85546875" style="20" customWidth="1"/>
    <col min="1801" max="2048" width="11.42578125" style="20"/>
    <col min="2049" max="2049" width="7.5703125" style="20" customWidth="1"/>
    <col min="2050" max="2050" width="45.5703125" style="20" customWidth="1"/>
    <col min="2051" max="2051" width="10.7109375" style="20" customWidth="1"/>
    <col min="2052" max="2052" width="5.28515625" style="20" customWidth="1"/>
    <col min="2053" max="2054" width="13.42578125" style="20" customWidth="1"/>
    <col min="2055" max="2055" width="15.42578125" style="20" customWidth="1"/>
    <col min="2056" max="2056" width="17.85546875" style="20" customWidth="1"/>
    <col min="2057" max="2304" width="11.42578125" style="20"/>
    <col min="2305" max="2305" width="7.5703125" style="20" customWidth="1"/>
    <col min="2306" max="2306" width="45.5703125" style="20" customWidth="1"/>
    <col min="2307" max="2307" width="10.7109375" style="20" customWidth="1"/>
    <col min="2308" max="2308" width="5.28515625" style="20" customWidth="1"/>
    <col min="2309" max="2310" width="13.42578125" style="20" customWidth="1"/>
    <col min="2311" max="2311" width="15.42578125" style="20" customWidth="1"/>
    <col min="2312" max="2312" width="17.85546875" style="20" customWidth="1"/>
    <col min="2313" max="2560" width="11.42578125" style="20"/>
    <col min="2561" max="2561" width="7.5703125" style="20" customWidth="1"/>
    <col min="2562" max="2562" width="45.5703125" style="20" customWidth="1"/>
    <col min="2563" max="2563" width="10.7109375" style="20" customWidth="1"/>
    <col min="2564" max="2564" width="5.28515625" style="20" customWidth="1"/>
    <col min="2565" max="2566" width="13.42578125" style="20" customWidth="1"/>
    <col min="2567" max="2567" width="15.42578125" style="20" customWidth="1"/>
    <col min="2568" max="2568" width="17.85546875" style="20" customWidth="1"/>
    <col min="2569" max="2816" width="11.42578125" style="20"/>
    <col min="2817" max="2817" width="7.5703125" style="20" customWidth="1"/>
    <col min="2818" max="2818" width="45.5703125" style="20" customWidth="1"/>
    <col min="2819" max="2819" width="10.7109375" style="20" customWidth="1"/>
    <col min="2820" max="2820" width="5.28515625" style="20" customWidth="1"/>
    <col min="2821" max="2822" width="13.42578125" style="20" customWidth="1"/>
    <col min="2823" max="2823" width="15.42578125" style="20" customWidth="1"/>
    <col min="2824" max="2824" width="17.85546875" style="20" customWidth="1"/>
    <col min="2825" max="3072" width="11.42578125" style="20"/>
    <col min="3073" max="3073" width="7.5703125" style="20" customWidth="1"/>
    <col min="3074" max="3074" width="45.5703125" style="20" customWidth="1"/>
    <col min="3075" max="3075" width="10.7109375" style="20" customWidth="1"/>
    <col min="3076" max="3076" width="5.28515625" style="20" customWidth="1"/>
    <col min="3077" max="3078" width="13.42578125" style="20" customWidth="1"/>
    <col min="3079" max="3079" width="15.42578125" style="20" customWidth="1"/>
    <col min="3080" max="3080" width="17.85546875" style="20" customWidth="1"/>
    <col min="3081" max="3328" width="11.42578125" style="20"/>
    <col min="3329" max="3329" width="7.5703125" style="20" customWidth="1"/>
    <col min="3330" max="3330" width="45.5703125" style="20" customWidth="1"/>
    <col min="3331" max="3331" width="10.7109375" style="20" customWidth="1"/>
    <col min="3332" max="3332" width="5.28515625" style="20" customWidth="1"/>
    <col min="3333" max="3334" width="13.42578125" style="20" customWidth="1"/>
    <col min="3335" max="3335" width="15.42578125" style="20" customWidth="1"/>
    <col min="3336" max="3336" width="17.85546875" style="20" customWidth="1"/>
    <col min="3337" max="3584" width="11.42578125" style="20"/>
    <col min="3585" max="3585" width="7.5703125" style="20" customWidth="1"/>
    <col min="3586" max="3586" width="45.5703125" style="20" customWidth="1"/>
    <col min="3587" max="3587" width="10.7109375" style="20" customWidth="1"/>
    <col min="3588" max="3588" width="5.28515625" style="20" customWidth="1"/>
    <col min="3589" max="3590" width="13.42578125" style="20" customWidth="1"/>
    <col min="3591" max="3591" width="15.42578125" style="20" customWidth="1"/>
    <col min="3592" max="3592" width="17.85546875" style="20" customWidth="1"/>
    <col min="3593" max="3840" width="11.42578125" style="20"/>
    <col min="3841" max="3841" width="7.5703125" style="20" customWidth="1"/>
    <col min="3842" max="3842" width="45.5703125" style="20" customWidth="1"/>
    <col min="3843" max="3843" width="10.7109375" style="20" customWidth="1"/>
    <col min="3844" max="3844" width="5.28515625" style="20" customWidth="1"/>
    <col min="3845" max="3846" width="13.42578125" style="20" customWidth="1"/>
    <col min="3847" max="3847" width="15.42578125" style="20" customWidth="1"/>
    <col min="3848" max="3848" width="17.85546875" style="20" customWidth="1"/>
    <col min="3849" max="4096" width="11.42578125" style="20"/>
    <col min="4097" max="4097" width="7.5703125" style="20" customWidth="1"/>
    <col min="4098" max="4098" width="45.5703125" style="20" customWidth="1"/>
    <col min="4099" max="4099" width="10.7109375" style="20" customWidth="1"/>
    <col min="4100" max="4100" width="5.28515625" style="20" customWidth="1"/>
    <col min="4101" max="4102" width="13.42578125" style="20" customWidth="1"/>
    <col min="4103" max="4103" width="15.42578125" style="20" customWidth="1"/>
    <col min="4104" max="4104" width="17.85546875" style="20" customWidth="1"/>
    <col min="4105" max="4352" width="11.42578125" style="20"/>
    <col min="4353" max="4353" width="7.5703125" style="20" customWidth="1"/>
    <col min="4354" max="4354" width="45.5703125" style="20" customWidth="1"/>
    <col min="4355" max="4355" width="10.7109375" style="20" customWidth="1"/>
    <col min="4356" max="4356" width="5.28515625" style="20" customWidth="1"/>
    <col min="4357" max="4358" width="13.42578125" style="20" customWidth="1"/>
    <col min="4359" max="4359" width="15.42578125" style="20" customWidth="1"/>
    <col min="4360" max="4360" width="17.85546875" style="20" customWidth="1"/>
    <col min="4361" max="4608" width="11.42578125" style="20"/>
    <col min="4609" max="4609" width="7.5703125" style="20" customWidth="1"/>
    <col min="4610" max="4610" width="45.5703125" style="20" customWidth="1"/>
    <col min="4611" max="4611" width="10.7109375" style="20" customWidth="1"/>
    <col min="4612" max="4612" width="5.28515625" style="20" customWidth="1"/>
    <col min="4613" max="4614" width="13.42578125" style="20" customWidth="1"/>
    <col min="4615" max="4615" width="15.42578125" style="20" customWidth="1"/>
    <col min="4616" max="4616" width="17.85546875" style="20" customWidth="1"/>
    <col min="4617" max="4864" width="11.42578125" style="20"/>
    <col min="4865" max="4865" width="7.5703125" style="20" customWidth="1"/>
    <col min="4866" max="4866" width="45.5703125" style="20" customWidth="1"/>
    <col min="4867" max="4867" width="10.7109375" style="20" customWidth="1"/>
    <col min="4868" max="4868" width="5.28515625" style="20" customWidth="1"/>
    <col min="4869" max="4870" width="13.42578125" style="20" customWidth="1"/>
    <col min="4871" max="4871" width="15.42578125" style="20" customWidth="1"/>
    <col min="4872" max="4872" width="17.85546875" style="20" customWidth="1"/>
    <col min="4873" max="5120" width="11.42578125" style="20"/>
    <col min="5121" max="5121" width="7.5703125" style="20" customWidth="1"/>
    <col min="5122" max="5122" width="45.5703125" style="20" customWidth="1"/>
    <col min="5123" max="5123" width="10.7109375" style="20" customWidth="1"/>
    <col min="5124" max="5124" width="5.28515625" style="20" customWidth="1"/>
    <col min="5125" max="5126" width="13.42578125" style="20" customWidth="1"/>
    <col min="5127" max="5127" width="15.42578125" style="20" customWidth="1"/>
    <col min="5128" max="5128" width="17.85546875" style="20" customWidth="1"/>
    <col min="5129" max="5376" width="11.42578125" style="20"/>
    <col min="5377" max="5377" width="7.5703125" style="20" customWidth="1"/>
    <col min="5378" max="5378" width="45.5703125" style="20" customWidth="1"/>
    <col min="5379" max="5379" width="10.7109375" style="20" customWidth="1"/>
    <col min="5380" max="5380" width="5.28515625" style="20" customWidth="1"/>
    <col min="5381" max="5382" width="13.42578125" style="20" customWidth="1"/>
    <col min="5383" max="5383" width="15.42578125" style="20" customWidth="1"/>
    <col min="5384" max="5384" width="17.85546875" style="20" customWidth="1"/>
    <col min="5385" max="5632" width="11.42578125" style="20"/>
    <col min="5633" max="5633" width="7.5703125" style="20" customWidth="1"/>
    <col min="5634" max="5634" width="45.5703125" style="20" customWidth="1"/>
    <col min="5635" max="5635" width="10.7109375" style="20" customWidth="1"/>
    <col min="5636" max="5636" width="5.28515625" style="20" customWidth="1"/>
    <col min="5637" max="5638" width="13.42578125" style="20" customWidth="1"/>
    <col min="5639" max="5639" width="15.42578125" style="20" customWidth="1"/>
    <col min="5640" max="5640" width="17.85546875" style="20" customWidth="1"/>
    <col min="5641" max="5888" width="11.42578125" style="20"/>
    <col min="5889" max="5889" width="7.5703125" style="20" customWidth="1"/>
    <col min="5890" max="5890" width="45.5703125" style="20" customWidth="1"/>
    <col min="5891" max="5891" width="10.7109375" style="20" customWidth="1"/>
    <col min="5892" max="5892" width="5.28515625" style="20" customWidth="1"/>
    <col min="5893" max="5894" width="13.42578125" style="20" customWidth="1"/>
    <col min="5895" max="5895" width="15.42578125" style="20" customWidth="1"/>
    <col min="5896" max="5896" width="17.85546875" style="20" customWidth="1"/>
    <col min="5897" max="6144" width="11.42578125" style="20"/>
    <col min="6145" max="6145" width="7.5703125" style="20" customWidth="1"/>
    <col min="6146" max="6146" width="45.5703125" style="20" customWidth="1"/>
    <col min="6147" max="6147" width="10.7109375" style="20" customWidth="1"/>
    <col min="6148" max="6148" width="5.28515625" style="20" customWidth="1"/>
    <col min="6149" max="6150" width="13.42578125" style="20" customWidth="1"/>
    <col min="6151" max="6151" width="15.42578125" style="20" customWidth="1"/>
    <col min="6152" max="6152" width="17.85546875" style="20" customWidth="1"/>
    <col min="6153" max="6400" width="11.42578125" style="20"/>
    <col min="6401" max="6401" width="7.5703125" style="20" customWidth="1"/>
    <col min="6402" max="6402" width="45.5703125" style="20" customWidth="1"/>
    <col min="6403" max="6403" width="10.7109375" style="20" customWidth="1"/>
    <col min="6404" max="6404" width="5.28515625" style="20" customWidth="1"/>
    <col min="6405" max="6406" width="13.42578125" style="20" customWidth="1"/>
    <col min="6407" max="6407" width="15.42578125" style="20" customWidth="1"/>
    <col min="6408" max="6408" width="17.85546875" style="20" customWidth="1"/>
    <col min="6409" max="6656" width="11.42578125" style="20"/>
    <col min="6657" max="6657" width="7.5703125" style="20" customWidth="1"/>
    <col min="6658" max="6658" width="45.5703125" style="20" customWidth="1"/>
    <col min="6659" max="6659" width="10.7109375" style="20" customWidth="1"/>
    <col min="6660" max="6660" width="5.28515625" style="20" customWidth="1"/>
    <col min="6661" max="6662" width="13.42578125" style="20" customWidth="1"/>
    <col min="6663" max="6663" width="15.42578125" style="20" customWidth="1"/>
    <col min="6664" max="6664" width="17.85546875" style="20" customWidth="1"/>
    <col min="6665" max="6912" width="11.42578125" style="20"/>
    <col min="6913" max="6913" width="7.5703125" style="20" customWidth="1"/>
    <col min="6914" max="6914" width="45.5703125" style="20" customWidth="1"/>
    <col min="6915" max="6915" width="10.7109375" style="20" customWidth="1"/>
    <col min="6916" max="6916" width="5.28515625" style="20" customWidth="1"/>
    <col min="6917" max="6918" width="13.42578125" style="20" customWidth="1"/>
    <col min="6919" max="6919" width="15.42578125" style="20" customWidth="1"/>
    <col min="6920" max="6920" width="17.85546875" style="20" customWidth="1"/>
    <col min="6921" max="7168" width="11.42578125" style="20"/>
    <col min="7169" max="7169" width="7.5703125" style="20" customWidth="1"/>
    <col min="7170" max="7170" width="45.5703125" style="20" customWidth="1"/>
    <col min="7171" max="7171" width="10.7109375" style="20" customWidth="1"/>
    <col min="7172" max="7172" width="5.28515625" style="20" customWidth="1"/>
    <col min="7173" max="7174" width="13.42578125" style="20" customWidth="1"/>
    <col min="7175" max="7175" width="15.42578125" style="20" customWidth="1"/>
    <col min="7176" max="7176" width="17.85546875" style="20" customWidth="1"/>
    <col min="7177" max="7424" width="11.42578125" style="20"/>
    <col min="7425" max="7425" width="7.5703125" style="20" customWidth="1"/>
    <col min="7426" max="7426" width="45.5703125" style="20" customWidth="1"/>
    <col min="7427" max="7427" width="10.7109375" style="20" customWidth="1"/>
    <col min="7428" max="7428" width="5.28515625" style="20" customWidth="1"/>
    <col min="7429" max="7430" width="13.42578125" style="20" customWidth="1"/>
    <col min="7431" max="7431" width="15.42578125" style="20" customWidth="1"/>
    <col min="7432" max="7432" width="17.85546875" style="20" customWidth="1"/>
    <col min="7433" max="7680" width="11.42578125" style="20"/>
    <col min="7681" max="7681" width="7.5703125" style="20" customWidth="1"/>
    <col min="7682" max="7682" width="45.5703125" style="20" customWidth="1"/>
    <col min="7683" max="7683" width="10.7109375" style="20" customWidth="1"/>
    <col min="7684" max="7684" width="5.28515625" style="20" customWidth="1"/>
    <col min="7685" max="7686" width="13.42578125" style="20" customWidth="1"/>
    <col min="7687" max="7687" width="15.42578125" style="20" customWidth="1"/>
    <col min="7688" max="7688" width="17.85546875" style="20" customWidth="1"/>
    <col min="7689" max="7936" width="11.42578125" style="20"/>
    <col min="7937" max="7937" width="7.5703125" style="20" customWidth="1"/>
    <col min="7938" max="7938" width="45.5703125" style="20" customWidth="1"/>
    <col min="7939" max="7939" width="10.7109375" style="20" customWidth="1"/>
    <col min="7940" max="7940" width="5.28515625" style="20" customWidth="1"/>
    <col min="7941" max="7942" width="13.42578125" style="20" customWidth="1"/>
    <col min="7943" max="7943" width="15.42578125" style="20" customWidth="1"/>
    <col min="7944" max="7944" width="17.85546875" style="20" customWidth="1"/>
    <col min="7945" max="8192" width="11.42578125" style="20"/>
    <col min="8193" max="8193" width="7.5703125" style="20" customWidth="1"/>
    <col min="8194" max="8194" width="45.5703125" style="20" customWidth="1"/>
    <col min="8195" max="8195" width="10.7109375" style="20" customWidth="1"/>
    <col min="8196" max="8196" width="5.28515625" style="20" customWidth="1"/>
    <col min="8197" max="8198" width="13.42578125" style="20" customWidth="1"/>
    <col min="8199" max="8199" width="15.42578125" style="20" customWidth="1"/>
    <col min="8200" max="8200" width="17.85546875" style="20" customWidth="1"/>
    <col min="8201" max="8448" width="11.42578125" style="20"/>
    <col min="8449" max="8449" width="7.5703125" style="20" customWidth="1"/>
    <col min="8450" max="8450" width="45.5703125" style="20" customWidth="1"/>
    <col min="8451" max="8451" width="10.7109375" style="20" customWidth="1"/>
    <col min="8452" max="8452" width="5.28515625" style="20" customWidth="1"/>
    <col min="8453" max="8454" width="13.42578125" style="20" customWidth="1"/>
    <col min="8455" max="8455" width="15.42578125" style="20" customWidth="1"/>
    <col min="8456" max="8456" width="17.85546875" style="20" customWidth="1"/>
    <col min="8457" max="8704" width="11.42578125" style="20"/>
    <col min="8705" max="8705" width="7.5703125" style="20" customWidth="1"/>
    <col min="8706" max="8706" width="45.5703125" style="20" customWidth="1"/>
    <col min="8707" max="8707" width="10.7109375" style="20" customWidth="1"/>
    <col min="8708" max="8708" width="5.28515625" style="20" customWidth="1"/>
    <col min="8709" max="8710" width="13.42578125" style="20" customWidth="1"/>
    <col min="8711" max="8711" width="15.42578125" style="20" customWidth="1"/>
    <col min="8712" max="8712" width="17.85546875" style="20" customWidth="1"/>
    <col min="8713" max="8960" width="11.42578125" style="20"/>
    <col min="8961" max="8961" width="7.5703125" style="20" customWidth="1"/>
    <col min="8962" max="8962" width="45.5703125" style="20" customWidth="1"/>
    <col min="8963" max="8963" width="10.7109375" style="20" customWidth="1"/>
    <col min="8964" max="8964" width="5.28515625" style="20" customWidth="1"/>
    <col min="8965" max="8966" width="13.42578125" style="20" customWidth="1"/>
    <col min="8967" max="8967" width="15.42578125" style="20" customWidth="1"/>
    <col min="8968" max="8968" width="17.85546875" style="20" customWidth="1"/>
    <col min="8969" max="9216" width="11.42578125" style="20"/>
    <col min="9217" max="9217" width="7.5703125" style="20" customWidth="1"/>
    <col min="9218" max="9218" width="45.5703125" style="20" customWidth="1"/>
    <col min="9219" max="9219" width="10.7109375" style="20" customWidth="1"/>
    <col min="9220" max="9220" width="5.28515625" style="20" customWidth="1"/>
    <col min="9221" max="9222" width="13.42578125" style="20" customWidth="1"/>
    <col min="9223" max="9223" width="15.42578125" style="20" customWidth="1"/>
    <col min="9224" max="9224" width="17.85546875" style="20" customWidth="1"/>
    <col min="9225" max="9472" width="11.42578125" style="20"/>
    <col min="9473" max="9473" width="7.5703125" style="20" customWidth="1"/>
    <col min="9474" max="9474" width="45.5703125" style="20" customWidth="1"/>
    <col min="9475" max="9475" width="10.7109375" style="20" customWidth="1"/>
    <col min="9476" max="9476" width="5.28515625" style="20" customWidth="1"/>
    <col min="9477" max="9478" width="13.42578125" style="20" customWidth="1"/>
    <col min="9479" max="9479" width="15.42578125" style="20" customWidth="1"/>
    <col min="9480" max="9480" width="17.85546875" style="20" customWidth="1"/>
    <col min="9481" max="9728" width="11.42578125" style="20"/>
    <col min="9729" max="9729" width="7.5703125" style="20" customWidth="1"/>
    <col min="9730" max="9730" width="45.5703125" style="20" customWidth="1"/>
    <col min="9731" max="9731" width="10.7109375" style="20" customWidth="1"/>
    <col min="9732" max="9732" width="5.28515625" style="20" customWidth="1"/>
    <col min="9733" max="9734" width="13.42578125" style="20" customWidth="1"/>
    <col min="9735" max="9735" width="15.42578125" style="20" customWidth="1"/>
    <col min="9736" max="9736" width="17.85546875" style="20" customWidth="1"/>
    <col min="9737" max="9984" width="11.42578125" style="20"/>
    <col min="9985" max="9985" width="7.5703125" style="20" customWidth="1"/>
    <col min="9986" max="9986" width="45.5703125" style="20" customWidth="1"/>
    <col min="9987" max="9987" width="10.7109375" style="20" customWidth="1"/>
    <col min="9988" max="9988" width="5.28515625" style="20" customWidth="1"/>
    <col min="9989" max="9990" width="13.42578125" style="20" customWidth="1"/>
    <col min="9991" max="9991" width="15.42578125" style="20" customWidth="1"/>
    <col min="9992" max="9992" width="17.85546875" style="20" customWidth="1"/>
    <col min="9993" max="10240" width="11.42578125" style="20"/>
    <col min="10241" max="10241" width="7.5703125" style="20" customWidth="1"/>
    <col min="10242" max="10242" width="45.5703125" style="20" customWidth="1"/>
    <col min="10243" max="10243" width="10.7109375" style="20" customWidth="1"/>
    <col min="10244" max="10244" width="5.28515625" style="20" customWidth="1"/>
    <col min="10245" max="10246" width="13.42578125" style="20" customWidth="1"/>
    <col min="10247" max="10247" width="15.42578125" style="20" customWidth="1"/>
    <col min="10248" max="10248" width="17.85546875" style="20" customWidth="1"/>
    <col min="10249" max="10496" width="11.42578125" style="20"/>
    <col min="10497" max="10497" width="7.5703125" style="20" customWidth="1"/>
    <col min="10498" max="10498" width="45.5703125" style="20" customWidth="1"/>
    <col min="10499" max="10499" width="10.7109375" style="20" customWidth="1"/>
    <col min="10500" max="10500" width="5.28515625" style="20" customWidth="1"/>
    <col min="10501" max="10502" width="13.42578125" style="20" customWidth="1"/>
    <col min="10503" max="10503" width="15.42578125" style="20" customWidth="1"/>
    <col min="10504" max="10504" width="17.85546875" style="20" customWidth="1"/>
    <col min="10505" max="10752" width="11.42578125" style="20"/>
    <col min="10753" max="10753" width="7.5703125" style="20" customWidth="1"/>
    <col min="10754" max="10754" width="45.5703125" style="20" customWidth="1"/>
    <col min="10755" max="10755" width="10.7109375" style="20" customWidth="1"/>
    <col min="10756" max="10756" width="5.28515625" style="20" customWidth="1"/>
    <col min="10757" max="10758" width="13.42578125" style="20" customWidth="1"/>
    <col min="10759" max="10759" width="15.42578125" style="20" customWidth="1"/>
    <col min="10760" max="10760" width="17.85546875" style="20" customWidth="1"/>
    <col min="10761" max="11008" width="11.42578125" style="20"/>
    <col min="11009" max="11009" width="7.5703125" style="20" customWidth="1"/>
    <col min="11010" max="11010" width="45.5703125" style="20" customWidth="1"/>
    <col min="11011" max="11011" width="10.7109375" style="20" customWidth="1"/>
    <col min="11012" max="11012" width="5.28515625" style="20" customWidth="1"/>
    <col min="11013" max="11014" width="13.42578125" style="20" customWidth="1"/>
    <col min="11015" max="11015" width="15.42578125" style="20" customWidth="1"/>
    <col min="11016" max="11016" width="17.85546875" style="20" customWidth="1"/>
    <col min="11017" max="11264" width="11.42578125" style="20"/>
    <col min="11265" max="11265" width="7.5703125" style="20" customWidth="1"/>
    <col min="11266" max="11266" width="45.5703125" style="20" customWidth="1"/>
    <col min="11267" max="11267" width="10.7109375" style="20" customWidth="1"/>
    <col min="11268" max="11268" width="5.28515625" style="20" customWidth="1"/>
    <col min="11269" max="11270" width="13.42578125" style="20" customWidth="1"/>
    <col min="11271" max="11271" width="15.42578125" style="20" customWidth="1"/>
    <col min="11272" max="11272" width="17.85546875" style="20" customWidth="1"/>
    <col min="11273" max="11520" width="11.42578125" style="20"/>
    <col min="11521" max="11521" width="7.5703125" style="20" customWidth="1"/>
    <col min="11522" max="11522" width="45.5703125" style="20" customWidth="1"/>
    <col min="11523" max="11523" width="10.7109375" style="20" customWidth="1"/>
    <col min="11524" max="11524" width="5.28515625" style="20" customWidth="1"/>
    <col min="11525" max="11526" width="13.42578125" style="20" customWidth="1"/>
    <col min="11527" max="11527" width="15.42578125" style="20" customWidth="1"/>
    <col min="11528" max="11528" width="17.85546875" style="20" customWidth="1"/>
    <col min="11529" max="11776" width="11.42578125" style="20"/>
    <col min="11777" max="11777" width="7.5703125" style="20" customWidth="1"/>
    <col min="11778" max="11778" width="45.5703125" style="20" customWidth="1"/>
    <col min="11779" max="11779" width="10.7109375" style="20" customWidth="1"/>
    <col min="11780" max="11780" width="5.28515625" style="20" customWidth="1"/>
    <col min="11781" max="11782" width="13.42578125" style="20" customWidth="1"/>
    <col min="11783" max="11783" width="15.42578125" style="20" customWidth="1"/>
    <col min="11784" max="11784" width="17.85546875" style="20" customWidth="1"/>
    <col min="11785" max="12032" width="11.42578125" style="20"/>
    <col min="12033" max="12033" width="7.5703125" style="20" customWidth="1"/>
    <col min="12034" max="12034" width="45.5703125" style="20" customWidth="1"/>
    <col min="12035" max="12035" width="10.7109375" style="20" customWidth="1"/>
    <col min="12036" max="12036" width="5.28515625" style="20" customWidth="1"/>
    <col min="12037" max="12038" width="13.42578125" style="20" customWidth="1"/>
    <col min="12039" max="12039" width="15.42578125" style="20" customWidth="1"/>
    <col min="12040" max="12040" width="17.85546875" style="20" customWidth="1"/>
    <col min="12041" max="12288" width="11.42578125" style="20"/>
    <col min="12289" max="12289" width="7.5703125" style="20" customWidth="1"/>
    <col min="12290" max="12290" width="45.5703125" style="20" customWidth="1"/>
    <col min="12291" max="12291" width="10.7109375" style="20" customWidth="1"/>
    <col min="12292" max="12292" width="5.28515625" style="20" customWidth="1"/>
    <col min="12293" max="12294" width="13.42578125" style="20" customWidth="1"/>
    <col min="12295" max="12295" width="15.42578125" style="20" customWidth="1"/>
    <col min="12296" max="12296" width="17.85546875" style="20" customWidth="1"/>
    <col min="12297" max="12544" width="11.42578125" style="20"/>
    <col min="12545" max="12545" width="7.5703125" style="20" customWidth="1"/>
    <col min="12546" max="12546" width="45.5703125" style="20" customWidth="1"/>
    <col min="12547" max="12547" width="10.7109375" style="20" customWidth="1"/>
    <col min="12548" max="12548" width="5.28515625" style="20" customWidth="1"/>
    <col min="12549" max="12550" width="13.42578125" style="20" customWidth="1"/>
    <col min="12551" max="12551" width="15.42578125" style="20" customWidth="1"/>
    <col min="12552" max="12552" width="17.85546875" style="20" customWidth="1"/>
    <col min="12553" max="12800" width="11.42578125" style="20"/>
    <col min="12801" max="12801" width="7.5703125" style="20" customWidth="1"/>
    <col min="12802" max="12802" width="45.5703125" style="20" customWidth="1"/>
    <col min="12803" max="12803" width="10.7109375" style="20" customWidth="1"/>
    <col min="12804" max="12804" width="5.28515625" style="20" customWidth="1"/>
    <col min="12805" max="12806" width="13.42578125" style="20" customWidth="1"/>
    <col min="12807" max="12807" width="15.42578125" style="20" customWidth="1"/>
    <col min="12808" max="12808" width="17.85546875" style="20" customWidth="1"/>
    <col min="12809" max="13056" width="11.42578125" style="20"/>
    <col min="13057" max="13057" width="7.5703125" style="20" customWidth="1"/>
    <col min="13058" max="13058" width="45.5703125" style="20" customWidth="1"/>
    <col min="13059" max="13059" width="10.7109375" style="20" customWidth="1"/>
    <col min="13060" max="13060" width="5.28515625" style="20" customWidth="1"/>
    <col min="13061" max="13062" width="13.42578125" style="20" customWidth="1"/>
    <col min="13063" max="13063" width="15.42578125" style="20" customWidth="1"/>
    <col min="13064" max="13064" width="17.85546875" style="20" customWidth="1"/>
    <col min="13065" max="13312" width="11.42578125" style="20"/>
    <col min="13313" max="13313" width="7.5703125" style="20" customWidth="1"/>
    <col min="13314" max="13314" width="45.5703125" style="20" customWidth="1"/>
    <col min="13315" max="13315" width="10.7109375" style="20" customWidth="1"/>
    <col min="13316" max="13316" width="5.28515625" style="20" customWidth="1"/>
    <col min="13317" max="13318" width="13.42578125" style="20" customWidth="1"/>
    <col min="13319" max="13319" width="15.42578125" style="20" customWidth="1"/>
    <col min="13320" max="13320" width="17.85546875" style="20" customWidth="1"/>
    <col min="13321" max="13568" width="11.42578125" style="20"/>
    <col min="13569" max="13569" width="7.5703125" style="20" customWidth="1"/>
    <col min="13570" max="13570" width="45.5703125" style="20" customWidth="1"/>
    <col min="13571" max="13571" width="10.7109375" style="20" customWidth="1"/>
    <col min="13572" max="13572" width="5.28515625" style="20" customWidth="1"/>
    <col min="13573" max="13574" width="13.42578125" style="20" customWidth="1"/>
    <col min="13575" max="13575" width="15.42578125" style="20" customWidth="1"/>
    <col min="13576" max="13576" width="17.85546875" style="20" customWidth="1"/>
    <col min="13577" max="13824" width="11.42578125" style="20"/>
    <col min="13825" max="13825" width="7.5703125" style="20" customWidth="1"/>
    <col min="13826" max="13826" width="45.5703125" style="20" customWidth="1"/>
    <col min="13827" max="13827" width="10.7109375" style="20" customWidth="1"/>
    <col min="13828" max="13828" width="5.28515625" style="20" customWidth="1"/>
    <col min="13829" max="13830" width="13.42578125" style="20" customWidth="1"/>
    <col min="13831" max="13831" width="15.42578125" style="20" customWidth="1"/>
    <col min="13832" max="13832" width="17.85546875" style="20" customWidth="1"/>
    <col min="13833" max="14080" width="11.42578125" style="20"/>
    <col min="14081" max="14081" width="7.5703125" style="20" customWidth="1"/>
    <col min="14082" max="14082" width="45.5703125" style="20" customWidth="1"/>
    <col min="14083" max="14083" width="10.7109375" style="20" customWidth="1"/>
    <col min="14084" max="14084" width="5.28515625" style="20" customWidth="1"/>
    <col min="14085" max="14086" width="13.42578125" style="20" customWidth="1"/>
    <col min="14087" max="14087" width="15.42578125" style="20" customWidth="1"/>
    <col min="14088" max="14088" width="17.85546875" style="20" customWidth="1"/>
    <col min="14089" max="14336" width="11.42578125" style="20"/>
    <col min="14337" max="14337" width="7.5703125" style="20" customWidth="1"/>
    <col min="14338" max="14338" width="45.5703125" style="20" customWidth="1"/>
    <col min="14339" max="14339" width="10.7109375" style="20" customWidth="1"/>
    <col min="14340" max="14340" width="5.28515625" style="20" customWidth="1"/>
    <col min="14341" max="14342" width="13.42578125" style="20" customWidth="1"/>
    <col min="14343" max="14343" width="15.42578125" style="20" customWidth="1"/>
    <col min="14344" max="14344" width="17.85546875" style="20" customWidth="1"/>
    <col min="14345" max="14592" width="11.42578125" style="20"/>
    <col min="14593" max="14593" width="7.5703125" style="20" customWidth="1"/>
    <col min="14594" max="14594" width="45.5703125" style="20" customWidth="1"/>
    <col min="14595" max="14595" width="10.7109375" style="20" customWidth="1"/>
    <col min="14596" max="14596" width="5.28515625" style="20" customWidth="1"/>
    <col min="14597" max="14598" width="13.42578125" style="20" customWidth="1"/>
    <col min="14599" max="14599" width="15.42578125" style="20" customWidth="1"/>
    <col min="14600" max="14600" width="17.85546875" style="20" customWidth="1"/>
    <col min="14601" max="14848" width="11.42578125" style="20"/>
    <col min="14849" max="14849" width="7.5703125" style="20" customWidth="1"/>
    <col min="14850" max="14850" width="45.5703125" style="20" customWidth="1"/>
    <col min="14851" max="14851" width="10.7109375" style="20" customWidth="1"/>
    <col min="14852" max="14852" width="5.28515625" style="20" customWidth="1"/>
    <col min="14853" max="14854" width="13.42578125" style="20" customWidth="1"/>
    <col min="14855" max="14855" width="15.42578125" style="20" customWidth="1"/>
    <col min="14856" max="14856" width="17.85546875" style="20" customWidth="1"/>
    <col min="14857" max="15104" width="11.42578125" style="20"/>
    <col min="15105" max="15105" width="7.5703125" style="20" customWidth="1"/>
    <col min="15106" max="15106" width="45.5703125" style="20" customWidth="1"/>
    <col min="15107" max="15107" width="10.7109375" style="20" customWidth="1"/>
    <col min="15108" max="15108" width="5.28515625" style="20" customWidth="1"/>
    <col min="15109" max="15110" width="13.42578125" style="20" customWidth="1"/>
    <col min="15111" max="15111" width="15.42578125" style="20" customWidth="1"/>
    <col min="15112" max="15112" width="17.85546875" style="20" customWidth="1"/>
    <col min="15113" max="15360" width="11.42578125" style="20"/>
    <col min="15361" max="15361" width="7.5703125" style="20" customWidth="1"/>
    <col min="15362" max="15362" width="45.5703125" style="20" customWidth="1"/>
    <col min="15363" max="15363" width="10.7109375" style="20" customWidth="1"/>
    <col min="15364" max="15364" width="5.28515625" style="20" customWidth="1"/>
    <col min="15365" max="15366" width="13.42578125" style="20" customWidth="1"/>
    <col min="15367" max="15367" width="15.42578125" style="20" customWidth="1"/>
    <col min="15368" max="15368" width="17.85546875" style="20" customWidth="1"/>
    <col min="15369" max="15616" width="11.42578125" style="20"/>
    <col min="15617" max="15617" width="7.5703125" style="20" customWidth="1"/>
    <col min="15618" max="15618" width="45.5703125" style="20" customWidth="1"/>
    <col min="15619" max="15619" width="10.7109375" style="20" customWidth="1"/>
    <col min="15620" max="15620" width="5.28515625" style="20" customWidth="1"/>
    <col min="15621" max="15622" width="13.42578125" style="20" customWidth="1"/>
    <col min="15623" max="15623" width="15.42578125" style="20" customWidth="1"/>
    <col min="15624" max="15624" width="17.85546875" style="20" customWidth="1"/>
    <col min="15625" max="15872" width="11.42578125" style="20"/>
    <col min="15873" max="15873" width="7.5703125" style="20" customWidth="1"/>
    <col min="15874" max="15874" width="45.5703125" style="20" customWidth="1"/>
    <col min="15875" max="15875" width="10.7109375" style="20" customWidth="1"/>
    <col min="15876" max="15876" width="5.28515625" style="20" customWidth="1"/>
    <col min="15877" max="15878" width="13.42578125" style="20" customWidth="1"/>
    <col min="15879" max="15879" width="15.42578125" style="20" customWidth="1"/>
    <col min="15880" max="15880" width="17.85546875" style="20" customWidth="1"/>
    <col min="15881" max="16128" width="11.42578125" style="20"/>
    <col min="16129" max="16129" width="7.5703125" style="20" customWidth="1"/>
    <col min="16130" max="16130" width="45.5703125" style="20" customWidth="1"/>
    <col min="16131" max="16131" width="10.7109375" style="20" customWidth="1"/>
    <col min="16132" max="16132" width="5.28515625" style="20" customWidth="1"/>
    <col min="16133" max="16134" width="13.42578125" style="20" customWidth="1"/>
    <col min="16135" max="16135" width="15.42578125" style="20" customWidth="1"/>
    <col min="16136" max="16136" width="17.85546875" style="20" customWidth="1"/>
    <col min="16137" max="16384" width="11.42578125" style="20"/>
  </cols>
  <sheetData>
    <row r="1" spans="1:7" s="4" customFormat="1" ht="15.95" customHeight="1" x14ac:dyDescent="0.3">
      <c r="A1" s="146" t="s">
        <v>0</v>
      </c>
      <c r="B1" s="146"/>
      <c r="C1" s="146"/>
      <c r="D1" s="146"/>
      <c r="E1" s="1"/>
      <c r="F1" s="2"/>
      <c r="G1" s="3"/>
    </row>
    <row r="2" spans="1:7" s="8" customFormat="1" ht="15" x14ac:dyDescent="0.25">
      <c r="A2" s="147" t="s">
        <v>1</v>
      </c>
      <c r="B2" s="147"/>
      <c r="C2" s="5"/>
      <c r="D2" s="5"/>
      <c r="E2" s="6"/>
      <c r="F2" s="5"/>
      <c r="G2" s="7"/>
    </row>
    <row r="3" spans="1:7" s="8" customFormat="1" ht="14.25" customHeight="1" x14ac:dyDescent="0.25">
      <c r="A3" s="147" t="s">
        <v>2</v>
      </c>
      <c r="B3" s="147"/>
      <c r="C3" s="5"/>
      <c r="D3" s="5"/>
      <c r="E3" s="6"/>
      <c r="F3" s="5"/>
      <c r="G3" s="7"/>
    </row>
    <row r="4" spans="1:7" s="14" customFormat="1" x14ac:dyDescent="0.2">
      <c r="A4" s="9"/>
      <c r="B4" s="10"/>
      <c r="C4" s="11"/>
      <c r="D4" s="12"/>
      <c r="E4" s="11"/>
      <c r="F4" s="11"/>
      <c r="G4" s="13"/>
    </row>
    <row r="5" spans="1:7" s="15" customFormat="1" ht="15.75" x14ac:dyDescent="0.25">
      <c r="A5" s="148" t="s">
        <v>285</v>
      </c>
      <c r="B5" s="148"/>
      <c r="C5" s="148"/>
      <c r="D5" s="148"/>
      <c r="E5" s="148"/>
      <c r="F5" s="148"/>
      <c r="G5" s="148"/>
    </row>
    <row r="6" spans="1:7" s="14" customFormat="1" x14ac:dyDescent="0.2">
      <c r="A6" s="148" t="s">
        <v>3</v>
      </c>
      <c r="B6" s="148"/>
      <c r="C6" s="148"/>
      <c r="D6" s="148"/>
      <c r="E6" s="148"/>
      <c r="F6" s="148"/>
      <c r="G6" s="148"/>
    </row>
    <row r="7" spans="1:7" s="14" customFormat="1" x14ac:dyDescent="0.2">
      <c r="A7" s="9" t="s">
        <v>4</v>
      </c>
      <c r="B7" s="10"/>
      <c r="C7" s="11"/>
      <c r="D7" s="12"/>
      <c r="E7" s="11"/>
      <c r="F7" s="11"/>
      <c r="G7" s="13"/>
    </row>
    <row r="8" spans="1:7" x14ac:dyDescent="0.2">
      <c r="A8" s="16" t="s">
        <v>5</v>
      </c>
      <c r="B8" s="17" t="s">
        <v>6</v>
      </c>
      <c r="C8" s="18" t="s">
        <v>7</v>
      </c>
      <c r="D8" s="17" t="s">
        <v>8</v>
      </c>
      <c r="E8" s="18" t="s">
        <v>9</v>
      </c>
      <c r="F8" s="18" t="s">
        <v>10</v>
      </c>
      <c r="G8" s="19" t="s">
        <v>11</v>
      </c>
    </row>
    <row r="9" spans="1:7" x14ac:dyDescent="0.2">
      <c r="A9" s="21"/>
      <c r="B9" s="22"/>
      <c r="C9" s="23"/>
      <c r="D9" s="22"/>
      <c r="E9" s="24"/>
      <c r="F9" s="23"/>
      <c r="G9" s="25"/>
    </row>
    <row r="10" spans="1:7" s="32" customFormat="1" x14ac:dyDescent="0.2">
      <c r="A10" s="26" t="s">
        <v>12</v>
      </c>
      <c r="B10" s="27" t="s">
        <v>13</v>
      </c>
      <c r="C10" s="28"/>
      <c r="D10" s="29"/>
      <c r="E10" s="30"/>
      <c r="F10" s="28"/>
      <c r="G10" s="25"/>
    </row>
    <row r="11" spans="1:7" s="34" customFormat="1" x14ac:dyDescent="0.2">
      <c r="A11" s="26"/>
      <c r="B11" s="27"/>
      <c r="C11" s="31"/>
      <c r="D11" s="29"/>
      <c r="E11" s="30"/>
      <c r="F11" s="33"/>
      <c r="G11" s="25"/>
    </row>
    <row r="12" spans="1:7" s="32" customFormat="1" x14ac:dyDescent="0.2">
      <c r="A12" s="26" t="s">
        <v>14</v>
      </c>
      <c r="B12" s="35" t="s">
        <v>15</v>
      </c>
      <c r="C12" s="23"/>
      <c r="D12" s="22"/>
      <c r="E12" s="24"/>
      <c r="F12" s="23"/>
      <c r="G12" s="25"/>
    </row>
    <row r="13" spans="1:7" s="32" customFormat="1" x14ac:dyDescent="0.2">
      <c r="A13" s="36" t="s">
        <v>16</v>
      </c>
      <c r="B13" s="37" t="s">
        <v>17</v>
      </c>
      <c r="C13" s="28">
        <v>99.55</v>
      </c>
      <c r="D13" s="29" t="s">
        <v>18</v>
      </c>
      <c r="E13" s="30"/>
      <c r="F13" s="33">
        <f>ROUND(C13*E13,2)</f>
        <v>0</v>
      </c>
      <c r="G13" s="25"/>
    </row>
    <row r="14" spans="1:7" s="32" customFormat="1" x14ac:dyDescent="0.2">
      <c r="A14" s="36" t="s">
        <v>19</v>
      </c>
      <c r="B14" s="37" t="s">
        <v>20</v>
      </c>
      <c r="C14" s="28">
        <v>7</v>
      </c>
      <c r="D14" s="29" t="s">
        <v>18</v>
      </c>
      <c r="E14" s="30"/>
      <c r="F14" s="33">
        <f t="shared" ref="F14:F21" si="0">ROUND(C14*E14,2)</f>
        <v>0</v>
      </c>
      <c r="G14" s="25"/>
    </row>
    <row r="15" spans="1:7" s="32" customFormat="1" x14ac:dyDescent="0.2">
      <c r="A15" s="36" t="s">
        <v>21</v>
      </c>
      <c r="B15" s="37" t="s">
        <v>22</v>
      </c>
      <c r="C15" s="28">
        <v>5</v>
      </c>
      <c r="D15" s="29" t="s">
        <v>23</v>
      </c>
      <c r="E15" s="30"/>
      <c r="F15" s="33">
        <f t="shared" si="0"/>
        <v>0</v>
      </c>
      <c r="G15" s="25"/>
    </row>
    <row r="16" spans="1:7" s="32" customFormat="1" x14ac:dyDescent="0.2">
      <c r="A16" s="36" t="s">
        <v>24</v>
      </c>
      <c r="B16" s="37" t="s">
        <v>25</v>
      </c>
      <c r="C16" s="28">
        <v>1</v>
      </c>
      <c r="D16" s="29" t="s">
        <v>23</v>
      </c>
      <c r="E16" s="30"/>
      <c r="F16" s="33">
        <f t="shared" si="0"/>
        <v>0</v>
      </c>
      <c r="G16" s="25"/>
    </row>
    <row r="17" spans="1:7" s="32" customFormat="1" x14ac:dyDescent="0.2">
      <c r="A17" s="36" t="s">
        <v>26</v>
      </c>
      <c r="B17" s="37" t="s">
        <v>27</v>
      </c>
      <c r="C17" s="28">
        <v>172.56</v>
      </c>
      <c r="D17" s="29" t="s">
        <v>18</v>
      </c>
      <c r="E17" s="30"/>
      <c r="F17" s="33">
        <f t="shared" si="0"/>
        <v>0</v>
      </c>
      <c r="G17" s="25"/>
    </row>
    <row r="18" spans="1:7" s="32" customFormat="1" x14ac:dyDescent="0.2">
      <c r="A18" s="36" t="s">
        <v>28</v>
      </c>
      <c r="B18" s="37" t="s">
        <v>29</v>
      </c>
      <c r="C18" s="28">
        <v>22.64</v>
      </c>
      <c r="D18" s="29" t="s">
        <v>18</v>
      </c>
      <c r="E18" s="30"/>
      <c r="F18" s="33">
        <f t="shared" si="0"/>
        <v>0</v>
      </c>
      <c r="G18" s="25"/>
    </row>
    <row r="19" spans="1:7" s="32" customFormat="1" x14ac:dyDescent="0.2">
      <c r="A19" s="36" t="s">
        <v>30</v>
      </c>
      <c r="B19" s="37" t="s">
        <v>31</v>
      </c>
      <c r="C19" s="28">
        <v>15.11</v>
      </c>
      <c r="D19" s="29" t="s">
        <v>18</v>
      </c>
      <c r="E19" s="30"/>
      <c r="F19" s="33">
        <f t="shared" si="0"/>
        <v>0</v>
      </c>
      <c r="G19" s="25"/>
    </row>
    <row r="20" spans="1:7" s="32" customFormat="1" x14ac:dyDescent="0.2">
      <c r="A20" s="36" t="s">
        <v>32</v>
      </c>
      <c r="B20" s="37" t="s">
        <v>33</v>
      </c>
      <c r="C20" s="28">
        <v>4.25</v>
      </c>
      <c r="D20" s="29" t="s">
        <v>34</v>
      </c>
      <c r="E20" s="30"/>
      <c r="F20" s="33">
        <f t="shared" si="0"/>
        <v>0</v>
      </c>
      <c r="G20" s="25"/>
    </row>
    <row r="21" spans="1:7" s="32" customFormat="1" x14ac:dyDescent="0.2">
      <c r="A21" s="36" t="s">
        <v>35</v>
      </c>
      <c r="B21" s="37" t="s">
        <v>36</v>
      </c>
      <c r="C21" s="28">
        <v>98.55</v>
      </c>
      <c r="D21" s="29" t="s">
        <v>18</v>
      </c>
      <c r="E21" s="30"/>
      <c r="F21" s="33">
        <f t="shared" si="0"/>
        <v>0</v>
      </c>
      <c r="G21" s="25">
        <f>SUM(F13:F21)</f>
        <v>0</v>
      </c>
    </row>
    <row r="22" spans="1:7" s="32" customFormat="1" x14ac:dyDescent="0.2">
      <c r="A22" s="36"/>
      <c r="B22" s="37"/>
      <c r="C22" s="28"/>
      <c r="D22" s="29"/>
      <c r="E22" s="30"/>
      <c r="F22" s="28"/>
      <c r="G22" s="25"/>
    </row>
    <row r="23" spans="1:7" s="32" customFormat="1" x14ac:dyDescent="0.2">
      <c r="A23" s="26" t="s">
        <v>37</v>
      </c>
      <c r="B23" s="35" t="s">
        <v>38</v>
      </c>
      <c r="C23" s="23"/>
      <c r="D23" s="22"/>
      <c r="E23" s="24"/>
      <c r="F23" s="23"/>
      <c r="G23" s="25"/>
    </row>
    <row r="24" spans="1:7" s="32" customFormat="1" x14ac:dyDescent="0.2">
      <c r="A24" s="36" t="s">
        <v>16</v>
      </c>
      <c r="B24" s="37" t="s">
        <v>17</v>
      </c>
      <c r="C24" s="28">
        <v>33</v>
      </c>
      <c r="D24" s="29" t="s">
        <v>18</v>
      </c>
      <c r="E24" s="30"/>
      <c r="F24" s="33">
        <f t="shared" ref="F24:F27" si="1">ROUND(C24*E24,2)</f>
        <v>0</v>
      </c>
      <c r="G24" s="25"/>
    </row>
    <row r="25" spans="1:7" s="32" customFormat="1" x14ac:dyDescent="0.2">
      <c r="A25" s="36" t="s">
        <v>19</v>
      </c>
      <c r="B25" s="37" t="s">
        <v>20</v>
      </c>
      <c r="C25" s="28">
        <v>2</v>
      </c>
      <c r="D25" s="29" t="s">
        <v>18</v>
      </c>
      <c r="E25" s="30"/>
      <c r="F25" s="33">
        <f t="shared" si="1"/>
        <v>0</v>
      </c>
      <c r="G25" s="25"/>
    </row>
    <row r="26" spans="1:7" s="32" customFormat="1" x14ac:dyDescent="0.2">
      <c r="A26" s="36" t="s">
        <v>26</v>
      </c>
      <c r="B26" s="37" t="s">
        <v>27</v>
      </c>
      <c r="C26" s="28">
        <v>26.84</v>
      </c>
      <c r="D26" s="29" t="s">
        <v>18</v>
      </c>
      <c r="E26" s="30"/>
      <c r="F26" s="33">
        <f t="shared" si="1"/>
        <v>0</v>
      </c>
      <c r="G26" s="25"/>
    </row>
    <row r="27" spans="1:7" s="32" customFormat="1" x14ac:dyDescent="0.2">
      <c r="A27" s="36" t="s">
        <v>28</v>
      </c>
      <c r="B27" s="37" t="s">
        <v>39</v>
      </c>
      <c r="C27" s="28">
        <v>2</v>
      </c>
      <c r="D27" s="29" t="s">
        <v>23</v>
      </c>
      <c r="E27" s="30"/>
      <c r="F27" s="33">
        <f t="shared" si="1"/>
        <v>0</v>
      </c>
      <c r="G27" s="25">
        <f>SUM(F24:F27)</f>
        <v>0</v>
      </c>
    </row>
    <row r="28" spans="1:7" s="32" customFormat="1" x14ac:dyDescent="0.2">
      <c r="A28" s="36"/>
      <c r="B28" s="37"/>
      <c r="C28" s="28"/>
      <c r="D28" s="29"/>
      <c r="E28" s="30"/>
      <c r="F28" s="28"/>
      <c r="G28" s="25"/>
    </row>
    <row r="29" spans="1:7" s="32" customFormat="1" x14ac:dyDescent="0.2">
      <c r="A29" s="26" t="s">
        <v>40</v>
      </c>
      <c r="B29" s="35" t="s">
        <v>41</v>
      </c>
      <c r="C29" s="23"/>
      <c r="D29" s="22"/>
      <c r="E29" s="24"/>
      <c r="F29" s="23"/>
      <c r="G29" s="25"/>
    </row>
    <row r="30" spans="1:7" s="32" customFormat="1" x14ac:dyDescent="0.2">
      <c r="A30" s="36" t="s">
        <v>16</v>
      </c>
      <c r="B30" s="37" t="s">
        <v>42</v>
      </c>
      <c r="C30" s="28">
        <v>31.82</v>
      </c>
      <c r="D30" s="29" t="s">
        <v>43</v>
      </c>
      <c r="E30" s="30"/>
      <c r="F30" s="33">
        <f t="shared" ref="F30:F31" si="2">ROUND(C30*E30,2)</f>
        <v>0</v>
      </c>
      <c r="G30" s="25"/>
    </row>
    <row r="31" spans="1:7" s="32" customFormat="1" x14ac:dyDescent="0.2">
      <c r="A31" s="36" t="s">
        <v>19</v>
      </c>
      <c r="B31" s="37" t="s">
        <v>44</v>
      </c>
      <c r="C31" s="28">
        <v>31.82</v>
      </c>
      <c r="D31" s="29" t="s">
        <v>43</v>
      </c>
      <c r="E31" s="30"/>
      <c r="F31" s="33">
        <f t="shared" si="2"/>
        <v>0</v>
      </c>
      <c r="G31" s="25">
        <f>SUM(F30:F31)</f>
        <v>0</v>
      </c>
    </row>
    <row r="32" spans="1:7" s="32" customFormat="1" ht="13.5" x14ac:dyDescent="0.25">
      <c r="A32" s="36"/>
      <c r="B32" s="37"/>
      <c r="C32" s="28"/>
      <c r="D32" s="29"/>
      <c r="E32" s="30"/>
      <c r="F32" s="33"/>
      <c r="G32" s="140"/>
    </row>
    <row r="33" spans="1:8" ht="13.5" customHeight="1" x14ac:dyDescent="0.2">
      <c r="A33" s="36"/>
      <c r="B33" s="145" t="s">
        <v>45</v>
      </c>
      <c r="C33" s="145"/>
      <c r="D33" s="145"/>
      <c r="E33" s="145"/>
      <c r="F33" s="25" t="s">
        <v>46</v>
      </c>
      <c r="G33" s="25">
        <f>SUM(G21:G31)</f>
        <v>0</v>
      </c>
    </row>
    <row r="34" spans="1:8" s="32" customFormat="1" x14ac:dyDescent="0.2">
      <c r="A34" s="36"/>
      <c r="B34" s="37"/>
      <c r="C34" s="28"/>
      <c r="D34" s="29"/>
      <c r="E34" s="38"/>
      <c r="F34" s="28"/>
      <c r="G34" s="25"/>
    </row>
    <row r="35" spans="1:8" s="32" customFormat="1" x14ac:dyDescent="0.2">
      <c r="A35" s="26" t="s">
        <v>47</v>
      </c>
      <c r="B35" s="27" t="s">
        <v>48</v>
      </c>
      <c r="C35" s="28"/>
      <c r="D35" s="29"/>
      <c r="E35" s="38"/>
      <c r="F35" s="28"/>
      <c r="G35" s="25"/>
    </row>
    <row r="36" spans="1:8" s="32" customFormat="1" x14ac:dyDescent="0.2">
      <c r="A36" s="36"/>
      <c r="B36" s="27"/>
      <c r="C36" s="28"/>
      <c r="D36" s="29"/>
      <c r="E36" s="38"/>
      <c r="F36" s="28"/>
      <c r="G36" s="25"/>
    </row>
    <row r="37" spans="1:8" s="32" customFormat="1" x14ac:dyDescent="0.2">
      <c r="A37" s="26" t="s">
        <v>14</v>
      </c>
      <c r="B37" s="35" t="s">
        <v>49</v>
      </c>
      <c r="C37" s="28"/>
      <c r="D37" s="29"/>
      <c r="E37" s="38"/>
      <c r="F37" s="28"/>
      <c r="G37" s="25"/>
    </row>
    <row r="38" spans="1:8" x14ac:dyDescent="0.2">
      <c r="A38" s="36" t="s">
        <v>16</v>
      </c>
      <c r="B38" s="37" t="s">
        <v>50</v>
      </c>
      <c r="C38" s="31">
        <f>'[55]VOLUMENES IGLESIA PIÑA'!$J$12</f>
        <v>594.36</v>
      </c>
      <c r="D38" s="29" t="s">
        <v>18</v>
      </c>
      <c r="E38" s="30"/>
      <c r="F38" s="33">
        <f t="shared" ref="F38:F42" si="3">ROUND(C38*E38,2)</f>
        <v>0</v>
      </c>
      <c r="G38" s="25"/>
    </row>
    <row r="39" spans="1:8" x14ac:dyDescent="0.2">
      <c r="A39" s="36" t="s">
        <v>19</v>
      </c>
      <c r="B39" s="37" t="s">
        <v>51</v>
      </c>
      <c r="C39" s="31">
        <f>'[55]VOLUMENES IGLESIA PIÑA'!$J$12</f>
        <v>594.36</v>
      </c>
      <c r="D39" s="29" t="s">
        <v>18</v>
      </c>
      <c r="E39" s="30"/>
      <c r="F39" s="33">
        <f t="shared" si="3"/>
        <v>0</v>
      </c>
      <c r="G39" s="25"/>
    </row>
    <row r="40" spans="1:8" x14ac:dyDescent="0.2">
      <c r="A40" s="36" t="s">
        <v>21</v>
      </c>
      <c r="B40" s="37" t="s">
        <v>52</v>
      </c>
      <c r="C40" s="31">
        <v>1</v>
      </c>
      <c r="D40" s="29" t="s">
        <v>53</v>
      </c>
      <c r="E40" s="30"/>
      <c r="F40" s="33">
        <f t="shared" si="3"/>
        <v>0</v>
      </c>
      <c r="G40" s="25"/>
    </row>
    <row r="41" spans="1:8" x14ac:dyDescent="0.2">
      <c r="A41" s="36" t="s">
        <v>24</v>
      </c>
      <c r="B41" s="37" t="s">
        <v>54</v>
      </c>
      <c r="C41" s="31">
        <v>1</v>
      </c>
      <c r="D41" s="29" t="s">
        <v>55</v>
      </c>
      <c r="E41" s="30"/>
      <c r="F41" s="33">
        <f t="shared" si="3"/>
        <v>0</v>
      </c>
      <c r="G41" s="25"/>
    </row>
    <row r="42" spans="1:8" x14ac:dyDescent="0.2">
      <c r="A42" s="36" t="s">
        <v>26</v>
      </c>
      <c r="B42" s="37" t="s">
        <v>56</v>
      </c>
      <c r="C42" s="31">
        <f>'[55]VOLUMENES IGLESIA PIÑA'!$J$24</f>
        <v>594.36</v>
      </c>
      <c r="D42" s="29" t="s">
        <v>18</v>
      </c>
      <c r="E42" s="30"/>
      <c r="F42" s="33">
        <f t="shared" si="3"/>
        <v>0</v>
      </c>
      <c r="G42" s="25">
        <f>SUM(F38:F42)</f>
        <v>0</v>
      </c>
      <c r="H42" s="39"/>
    </row>
    <row r="43" spans="1:8" x14ac:dyDescent="0.2">
      <c r="A43" s="40"/>
      <c r="B43" s="37"/>
      <c r="C43" s="31"/>
      <c r="D43" s="29"/>
      <c r="E43" s="30"/>
      <c r="F43" s="33"/>
      <c r="G43" s="25"/>
    </row>
    <row r="44" spans="1:8" x14ac:dyDescent="0.2">
      <c r="A44" s="26" t="s">
        <v>37</v>
      </c>
      <c r="B44" s="41" t="s">
        <v>57</v>
      </c>
      <c r="C44" s="31"/>
      <c r="D44" s="42"/>
      <c r="E44" s="30"/>
      <c r="F44" s="33"/>
      <c r="G44" s="25"/>
    </row>
    <row r="45" spans="1:8" x14ac:dyDescent="0.2">
      <c r="A45" s="36" t="s">
        <v>16</v>
      </c>
      <c r="B45" s="43" t="s">
        <v>58</v>
      </c>
      <c r="C45" s="44">
        <f>'[55]VOLUMENES IGLESIA PIÑA'!$J$50</f>
        <v>73.19550000000001</v>
      </c>
      <c r="D45" s="45" t="s">
        <v>34</v>
      </c>
      <c r="E45" s="30"/>
      <c r="F45" s="33">
        <f t="shared" ref="F45:F48" si="4">ROUND(C45*E45,2)</f>
        <v>0</v>
      </c>
      <c r="G45" s="25"/>
    </row>
    <row r="46" spans="1:8" x14ac:dyDescent="0.2">
      <c r="A46" s="36" t="s">
        <v>19</v>
      </c>
      <c r="B46" s="43" t="s">
        <v>59</v>
      </c>
      <c r="C46" s="44">
        <f>'[55]VOLUMENES IGLESIA PIÑA'!$J$77</f>
        <v>19.282500000000002</v>
      </c>
      <c r="D46" s="45" t="s">
        <v>34</v>
      </c>
      <c r="E46" s="30"/>
      <c r="F46" s="33">
        <f t="shared" si="4"/>
        <v>0</v>
      </c>
      <c r="G46" s="25"/>
    </row>
    <row r="47" spans="1:8" x14ac:dyDescent="0.2">
      <c r="A47" s="36" t="s">
        <v>21</v>
      </c>
      <c r="B47" s="43" t="s">
        <v>60</v>
      </c>
      <c r="C47" s="44">
        <f>'[55]VOLUMENES IGLESIA PIÑA'!$J$85</f>
        <v>80.58720000000001</v>
      </c>
      <c r="D47" s="45" t="s">
        <v>34</v>
      </c>
      <c r="E47" s="30"/>
      <c r="F47" s="33">
        <f t="shared" si="4"/>
        <v>0</v>
      </c>
      <c r="G47" s="25"/>
    </row>
    <row r="48" spans="1:8" x14ac:dyDescent="0.2">
      <c r="A48" s="36" t="s">
        <v>24</v>
      </c>
      <c r="B48" s="43" t="s">
        <v>61</v>
      </c>
      <c r="C48" s="46">
        <f>'[55]VOLUMENES IGLESIA PIÑA'!$J$81</f>
        <v>64.246000000000009</v>
      </c>
      <c r="D48" s="45" t="s">
        <v>34</v>
      </c>
      <c r="E48" s="30"/>
      <c r="F48" s="33">
        <f t="shared" si="4"/>
        <v>0</v>
      </c>
      <c r="G48" s="25">
        <f>SUM(F45:F48)</f>
        <v>0</v>
      </c>
      <c r="H48" s="39"/>
    </row>
    <row r="49" spans="1:7" x14ac:dyDescent="0.2">
      <c r="A49" s="40"/>
      <c r="B49" s="47"/>
      <c r="C49" s="31"/>
      <c r="D49" s="42"/>
      <c r="E49" s="30"/>
      <c r="F49" s="33"/>
      <c r="G49" s="25"/>
    </row>
    <row r="50" spans="1:7" ht="15" customHeight="1" x14ac:dyDescent="0.2">
      <c r="A50" s="26" t="s">
        <v>40</v>
      </c>
      <c r="B50" s="41" t="s">
        <v>62</v>
      </c>
      <c r="C50" s="31"/>
      <c r="D50" s="48"/>
      <c r="E50" s="30"/>
      <c r="F50" s="33"/>
      <c r="G50" s="25"/>
    </row>
    <row r="51" spans="1:7" ht="15" customHeight="1" x14ac:dyDescent="0.2">
      <c r="A51" s="36" t="s">
        <v>16</v>
      </c>
      <c r="B51" s="49" t="s">
        <v>63</v>
      </c>
      <c r="C51" s="50">
        <f>'[55]VOLUMENES IGLESIA PIÑA'!$J$97</f>
        <v>2.7472500000000002</v>
      </c>
      <c r="D51" s="51" t="s">
        <v>34</v>
      </c>
      <c r="E51" s="52"/>
      <c r="F51" s="33">
        <f t="shared" ref="F51:F78" si="5">ROUND(C51*E51,2)</f>
        <v>0</v>
      </c>
      <c r="G51" s="25"/>
    </row>
    <row r="52" spans="1:7" ht="15" customHeight="1" x14ac:dyDescent="0.2">
      <c r="A52" s="36" t="s">
        <v>19</v>
      </c>
      <c r="B52" s="49" t="s">
        <v>64</v>
      </c>
      <c r="C52" s="50">
        <f>'[55]VOLUMENES IGLESIA PIÑA'!$J$93</f>
        <v>8.7713999999999999</v>
      </c>
      <c r="D52" s="51" t="s">
        <v>34</v>
      </c>
      <c r="E52" s="52"/>
      <c r="F52" s="33">
        <f t="shared" si="5"/>
        <v>0</v>
      </c>
      <c r="G52" s="25"/>
    </row>
    <row r="53" spans="1:7" ht="15" customHeight="1" x14ac:dyDescent="0.2">
      <c r="A53" s="36" t="s">
        <v>21</v>
      </c>
      <c r="B53" s="53" t="s">
        <v>65</v>
      </c>
      <c r="C53" s="50">
        <f>'[55]VOLUMENES IGLESIA PIÑA'!$J$101</f>
        <v>0.54</v>
      </c>
      <c r="D53" s="51" t="s">
        <v>34</v>
      </c>
      <c r="E53" s="52"/>
      <c r="F53" s="33">
        <f t="shared" si="5"/>
        <v>0</v>
      </c>
      <c r="G53" s="25"/>
    </row>
    <row r="54" spans="1:7" s="55" customFormat="1" ht="15.75" customHeight="1" x14ac:dyDescent="0.2">
      <c r="A54" s="54" t="s">
        <v>24</v>
      </c>
      <c r="B54" s="53" t="s">
        <v>66</v>
      </c>
      <c r="C54" s="50">
        <f>'[55]VOLUMENES IGLESIA PIÑA'!$J$106</f>
        <v>0.6</v>
      </c>
      <c r="D54" s="51" t="s">
        <v>34</v>
      </c>
      <c r="E54" s="52"/>
      <c r="F54" s="38">
        <f t="shared" si="5"/>
        <v>0</v>
      </c>
      <c r="G54" s="25"/>
    </row>
    <row r="55" spans="1:7" ht="15" customHeight="1" x14ac:dyDescent="0.2">
      <c r="A55" s="36" t="s">
        <v>26</v>
      </c>
      <c r="B55" s="49" t="s">
        <v>67</v>
      </c>
      <c r="C55" s="50">
        <f>'[55]VOLUMENES IGLESIA PIÑA'!$J$111</f>
        <v>1.1475</v>
      </c>
      <c r="D55" s="51" t="s">
        <v>34</v>
      </c>
      <c r="E55" s="52"/>
      <c r="F55" s="33">
        <f t="shared" si="5"/>
        <v>0</v>
      </c>
      <c r="G55" s="25"/>
    </row>
    <row r="56" spans="1:7" ht="15" customHeight="1" x14ac:dyDescent="0.2">
      <c r="A56" s="36" t="s">
        <v>28</v>
      </c>
      <c r="B56" s="49" t="s">
        <v>68</v>
      </c>
      <c r="C56" s="50">
        <f>'[55]VOLUMENES IGLESIA PIÑA'!$J$153</f>
        <v>3.2300000000000004</v>
      </c>
      <c r="D56" s="51" t="s">
        <v>34</v>
      </c>
      <c r="E56" s="52"/>
      <c r="F56" s="33">
        <f t="shared" si="5"/>
        <v>0</v>
      </c>
      <c r="G56" s="25"/>
    </row>
    <row r="57" spans="1:7" ht="15" customHeight="1" x14ac:dyDescent="0.2">
      <c r="A57" s="36" t="s">
        <v>30</v>
      </c>
      <c r="B57" s="49" t="s">
        <v>69</v>
      </c>
      <c r="C57" s="50">
        <f>'[55]VOLUMENES IGLESIA PIÑA'!$J$119</f>
        <v>2.8575000000000004</v>
      </c>
      <c r="D57" s="51" t="s">
        <v>34</v>
      </c>
      <c r="E57" s="52"/>
      <c r="F57" s="33">
        <f t="shared" si="5"/>
        <v>0</v>
      </c>
      <c r="G57" s="25"/>
    </row>
    <row r="58" spans="1:7" ht="15" customHeight="1" x14ac:dyDescent="0.2">
      <c r="A58" s="36" t="s">
        <v>32</v>
      </c>
      <c r="B58" s="49" t="s">
        <v>70</v>
      </c>
      <c r="C58" s="50">
        <f>'[55]VOLUMENES IGLESIA PIÑA'!$J$123</f>
        <v>4.3875000000000002</v>
      </c>
      <c r="D58" s="51" t="s">
        <v>34</v>
      </c>
      <c r="E58" s="52"/>
      <c r="F58" s="33">
        <f t="shared" si="5"/>
        <v>0</v>
      </c>
      <c r="G58" s="25"/>
    </row>
    <row r="59" spans="1:7" s="55" customFormat="1" ht="14.25" customHeight="1" x14ac:dyDescent="0.2">
      <c r="A59" s="54" t="s">
        <v>35</v>
      </c>
      <c r="B59" s="53" t="s">
        <v>71</v>
      </c>
      <c r="C59" s="50">
        <f>'[55]VOLUMENES IGLESIA PIÑA'!$J$128</f>
        <v>0.43451999999999991</v>
      </c>
      <c r="D59" s="51" t="s">
        <v>34</v>
      </c>
      <c r="E59" s="52"/>
      <c r="F59" s="38">
        <f t="shared" si="5"/>
        <v>0</v>
      </c>
      <c r="G59" s="25"/>
    </row>
    <row r="60" spans="1:7" s="55" customFormat="1" ht="14.25" customHeight="1" x14ac:dyDescent="0.2">
      <c r="A60" s="54" t="s">
        <v>72</v>
      </c>
      <c r="B60" s="53" t="s">
        <v>73</v>
      </c>
      <c r="C60" s="50">
        <f>'[55]VOLUMENES IGLESIA PIÑA'!$J$132</f>
        <v>1.2835200000000002</v>
      </c>
      <c r="D60" s="51" t="s">
        <v>34</v>
      </c>
      <c r="E60" s="52"/>
      <c r="F60" s="38">
        <f t="shared" si="5"/>
        <v>0</v>
      </c>
      <c r="G60" s="25"/>
    </row>
    <row r="61" spans="1:7" ht="15" customHeight="1" x14ac:dyDescent="0.2">
      <c r="A61" s="36" t="s">
        <v>74</v>
      </c>
      <c r="B61" s="49" t="s">
        <v>75</v>
      </c>
      <c r="C61" s="50">
        <f>'[55]VOLUMENES IGLESIA PIÑA'!$J$137</f>
        <v>0.69090000000000007</v>
      </c>
      <c r="D61" s="51" t="s">
        <v>34</v>
      </c>
      <c r="E61" s="52"/>
      <c r="F61" s="33">
        <f t="shared" si="5"/>
        <v>0</v>
      </c>
      <c r="G61" s="25"/>
    </row>
    <row r="62" spans="1:7" ht="15" customHeight="1" x14ac:dyDescent="0.2">
      <c r="A62" s="36" t="s">
        <v>76</v>
      </c>
      <c r="B62" s="49" t="s">
        <v>77</v>
      </c>
      <c r="C62" s="50">
        <f>'[55]VOLUMENES IGLESIA PIÑA'!$J$141</f>
        <v>0.84699999999999986</v>
      </c>
      <c r="D62" s="51" t="s">
        <v>34</v>
      </c>
      <c r="E62" s="52"/>
      <c r="F62" s="33">
        <f t="shared" si="5"/>
        <v>0</v>
      </c>
      <c r="G62" s="25"/>
    </row>
    <row r="63" spans="1:7" ht="15" customHeight="1" x14ac:dyDescent="0.2">
      <c r="A63" s="36" t="s">
        <v>78</v>
      </c>
      <c r="B63" s="49" t="s">
        <v>79</v>
      </c>
      <c r="C63" s="50">
        <f>'[55]VOLUMENES IGLESIA PIÑA'!$J$145</f>
        <v>0.18149999999999999</v>
      </c>
      <c r="D63" s="51" t="s">
        <v>34</v>
      </c>
      <c r="E63" s="52"/>
      <c r="F63" s="33">
        <f t="shared" si="5"/>
        <v>0</v>
      </c>
      <c r="G63" s="25"/>
    </row>
    <row r="64" spans="1:7" ht="15" customHeight="1" x14ac:dyDescent="0.2">
      <c r="A64" s="36" t="s">
        <v>80</v>
      </c>
      <c r="B64" s="49" t="s">
        <v>81</v>
      </c>
      <c r="C64" s="50">
        <f>'[55]VOLUMENES IGLESIA PIÑA'!$J$149</f>
        <v>1.5000000000000002</v>
      </c>
      <c r="D64" s="51" t="s">
        <v>34</v>
      </c>
      <c r="E64" s="52"/>
      <c r="F64" s="33">
        <f t="shared" si="5"/>
        <v>0</v>
      </c>
      <c r="G64" s="25"/>
    </row>
    <row r="65" spans="1:9" ht="15" customHeight="1" x14ac:dyDescent="0.2">
      <c r="A65" s="36" t="s">
        <v>82</v>
      </c>
      <c r="B65" s="49" t="s">
        <v>83</v>
      </c>
      <c r="C65" s="50">
        <f>'[55]VOLUMENES IGLESIA PIÑA'!$J$153</f>
        <v>3.2300000000000004</v>
      </c>
      <c r="D65" s="51" t="s">
        <v>34</v>
      </c>
      <c r="E65" s="52"/>
      <c r="F65" s="33">
        <f t="shared" si="5"/>
        <v>0</v>
      </c>
      <c r="G65" s="25"/>
    </row>
    <row r="66" spans="1:9" ht="15" customHeight="1" x14ac:dyDescent="0.2">
      <c r="A66" s="36" t="s">
        <v>84</v>
      </c>
      <c r="B66" s="49" t="s">
        <v>85</v>
      </c>
      <c r="C66" s="50">
        <f>'[55]VOLUMENES IGLESIA PIÑA'!$J$157</f>
        <v>4.4625000000000004</v>
      </c>
      <c r="D66" s="51" t="s">
        <v>34</v>
      </c>
      <c r="E66" s="52"/>
      <c r="F66" s="33">
        <f t="shared" si="5"/>
        <v>0</v>
      </c>
      <c r="G66" s="25"/>
    </row>
    <row r="67" spans="1:9" ht="15" customHeight="1" x14ac:dyDescent="0.2">
      <c r="A67" s="36" t="s">
        <v>86</v>
      </c>
      <c r="B67" s="49" t="s">
        <v>87</v>
      </c>
      <c r="C67" s="50">
        <f>'[55]VOLUMENES IGLESIA PIÑA'!$J$161</f>
        <v>3.1025</v>
      </c>
      <c r="D67" s="51" t="s">
        <v>34</v>
      </c>
      <c r="E67" s="52"/>
      <c r="F67" s="33">
        <f t="shared" si="5"/>
        <v>0</v>
      </c>
      <c r="G67" s="25"/>
    </row>
    <row r="68" spans="1:9" ht="15" customHeight="1" x14ac:dyDescent="0.2">
      <c r="A68" s="36" t="s">
        <v>88</v>
      </c>
      <c r="B68" s="49" t="s">
        <v>89</v>
      </c>
      <c r="C68" s="50">
        <f>'[55]VOLUMENES IGLESIA PIÑA'!$J$165</f>
        <v>3.8250000000000002</v>
      </c>
      <c r="D68" s="51" t="s">
        <v>34</v>
      </c>
      <c r="E68" s="52"/>
      <c r="F68" s="33">
        <f t="shared" si="5"/>
        <v>0</v>
      </c>
      <c r="G68" s="25"/>
    </row>
    <row r="69" spans="1:9" ht="15" customHeight="1" x14ac:dyDescent="0.2">
      <c r="A69" s="36" t="s">
        <v>90</v>
      </c>
      <c r="B69" s="49" t="s">
        <v>91</v>
      </c>
      <c r="C69" s="50">
        <f>'[55]VOLUMENES IGLESIA PIÑA'!$J$169</f>
        <v>4.42</v>
      </c>
      <c r="D69" s="51" t="s">
        <v>34</v>
      </c>
      <c r="E69" s="52"/>
      <c r="F69" s="33">
        <f t="shared" si="5"/>
        <v>0</v>
      </c>
      <c r="G69" s="25"/>
    </row>
    <row r="70" spans="1:9" ht="15" customHeight="1" x14ac:dyDescent="0.2">
      <c r="A70" s="36" t="s">
        <v>92</v>
      </c>
      <c r="B70" s="49" t="s">
        <v>93</v>
      </c>
      <c r="C70" s="50">
        <f>'[55]VOLUMENES IGLESIA PIÑA'!$J$173</f>
        <v>0.308</v>
      </c>
      <c r="D70" s="51" t="s">
        <v>18</v>
      </c>
      <c r="E70" s="52"/>
      <c r="F70" s="33">
        <f t="shared" si="5"/>
        <v>0</v>
      </c>
      <c r="G70" s="25"/>
    </row>
    <row r="71" spans="1:9" ht="15" customHeight="1" x14ac:dyDescent="0.2">
      <c r="A71" s="36" t="s">
        <v>94</v>
      </c>
      <c r="B71" s="49" t="s">
        <v>95</v>
      </c>
      <c r="C71" s="50">
        <f>'[55]VOLUMENES IGLESIA PIÑA'!$J$181</f>
        <v>0.315</v>
      </c>
      <c r="D71" s="51" t="s">
        <v>34</v>
      </c>
      <c r="E71" s="52"/>
      <c r="F71" s="33">
        <f t="shared" si="5"/>
        <v>0</v>
      </c>
      <c r="G71" s="25"/>
    </row>
    <row r="72" spans="1:9" ht="15" customHeight="1" x14ac:dyDescent="0.2">
      <c r="A72" s="36" t="s">
        <v>96</v>
      </c>
      <c r="B72" s="49" t="s">
        <v>97</v>
      </c>
      <c r="C72" s="50">
        <f>'[55]VOLUMENES IGLESIA PIÑA'!$J$177</f>
        <v>1.9396</v>
      </c>
      <c r="D72" s="51" t="s">
        <v>34</v>
      </c>
      <c r="E72" s="52"/>
      <c r="F72" s="33">
        <f t="shared" si="5"/>
        <v>0</v>
      </c>
      <c r="G72" s="25"/>
    </row>
    <row r="73" spans="1:9" ht="15" customHeight="1" x14ac:dyDescent="0.2">
      <c r="A73" s="36" t="s">
        <v>98</v>
      </c>
      <c r="B73" s="49" t="s">
        <v>99</v>
      </c>
      <c r="C73" s="50">
        <f>'[55]VOLUMENES IGLESIA PIÑA'!$J$186</f>
        <v>5.2000000000000011E-2</v>
      </c>
      <c r="D73" s="51" t="s">
        <v>34</v>
      </c>
      <c r="E73" s="52"/>
      <c r="F73" s="33">
        <f t="shared" si="5"/>
        <v>0</v>
      </c>
      <c r="G73" s="25"/>
    </row>
    <row r="74" spans="1:9" ht="15" customHeight="1" x14ac:dyDescent="0.2">
      <c r="A74" s="36" t="s">
        <v>100</v>
      </c>
      <c r="B74" s="43" t="s">
        <v>101</v>
      </c>
      <c r="C74" s="50">
        <f>'[55]VOLUMENES IGLESIA PIÑA'!$J$190</f>
        <v>0.18400000000000005</v>
      </c>
      <c r="D74" s="51" t="s">
        <v>34</v>
      </c>
      <c r="E74" s="52"/>
      <c r="F74" s="33">
        <f t="shared" si="5"/>
        <v>0</v>
      </c>
      <c r="G74" s="25"/>
    </row>
    <row r="75" spans="1:9" ht="15" customHeight="1" x14ac:dyDescent="0.2">
      <c r="A75" s="36" t="s">
        <v>102</v>
      </c>
      <c r="B75" s="43" t="s">
        <v>103</v>
      </c>
      <c r="C75" s="50">
        <f>'[55]VOLUMENES IGLESIA PIÑA'!$J$194</f>
        <v>0.32999999999999996</v>
      </c>
      <c r="D75" s="51" t="s">
        <v>34</v>
      </c>
      <c r="E75" s="52"/>
      <c r="F75" s="33">
        <f t="shared" si="5"/>
        <v>0</v>
      </c>
      <c r="G75" s="25"/>
    </row>
    <row r="76" spans="1:9" ht="27" customHeight="1" x14ac:dyDescent="0.2">
      <c r="A76" s="36" t="s">
        <v>104</v>
      </c>
      <c r="B76" s="56" t="s">
        <v>105</v>
      </c>
      <c r="C76" s="50">
        <f>'[55]VOLUMENES IGLESIA PIÑA'!$J$198</f>
        <v>180.39</v>
      </c>
      <c r="D76" s="42" t="s">
        <v>18</v>
      </c>
      <c r="E76" s="30"/>
      <c r="F76" s="33">
        <f t="shared" si="5"/>
        <v>0</v>
      </c>
      <c r="G76" s="25"/>
    </row>
    <row r="77" spans="1:9" ht="15" customHeight="1" x14ac:dyDescent="0.2">
      <c r="A77" s="36" t="s">
        <v>106</v>
      </c>
      <c r="B77" s="47" t="s">
        <v>107</v>
      </c>
      <c r="C77" s="50">
        <f>'[55]VOLUMENES IGLESIA PIÑA'!$J$202</f>
        <v>7.2569999999999988</v>
      </c>
      <c r="D77" s="51" t="s">
        <v>34</v>
      </c>
      <c r="E77" s="30"/>
      <c r="F77" s="33">
        <f t="shared" si="5"/>
        <v>0</v>
      </c>
      <c r="G77" s="25"/>
    </row>
    <row r="78" spans="1:9" ht="15" customHeight="1" x14ac:dyDescent="0.2">
      <c r="A78" s="36" t="s">
        <v>108</v>
      </c>
      <c r="B78" s="47" t="s">
        <v>109</v>
      </c>
      <c r="C78" s="50">
        <f>'[55]VOLUMENES IGLESIA PIÑA'!$J$206</f>
        <v>27.158550000000002</v>
      </c>
      <c r="D78" s="51" t="s">
        <v>34</v>
      </c>
      <c r="E78" s="30"/>
      <c r="F78" s="33">
        <f t="shared" si="5"/>
        <v>0</v>
      </c>
      <c r="G78" s="25">
        <f>SUM(F51:F78)</f>
        <v>0</v>
      </c>
      <c r="H78" s="57"/>
      <c r="I78" s="58"/>
    </row>
    <row r="79" spans="1:9" ht="15" customHeight="1" x14ac:dyDescent="0.2">
      <c r="A79" s="36" t="s">
        <v>110</v>
      </c>
      <c r="B79" s="43"/>
      <c r="C79" s="59"/>
      <c r="D79" s="45"/>
      <c r="E79" s="30"/>
      <c r="F79" s="33"/>
      <c r="G79" s="25"/>
    </row>
    <row r="80" spans="1:9" ht="15.75" customHeight="1" x14ac:dyDescent="0.2">
      <c r="A80" s="26" t="s">
        <v>111</v>
      </c>
      <c r="B80" s="41" t="s">
        <v>112</v>
      </c>
      <c r="C80" s="31"/>
      <c r="D80" s="48"/>
      <c r="E80" s="30"/>
      <c r="F80" s="33"/>
      <c r="G80" s="25"/>
    </row>
    <row r="81" spans="1:8" ht="25.5" customHeight="1" x14ac:dyDescent="0.2">
      <c r="A81" s="36" t="s">
        <v>16</v>
      </c>
      <c r="B81" s="56" t="s">
        <v>113</v>
      </c>
      <c r="C81" s="31">
        <f>'[55]VOLUMENES IGLESIA PIÑA'!$J$214</f>
        <v>4.4950000000000001</v>
      </c>
      <c r="D81" s="48" t="s">
        <v>18</v>
      </c>
      <c r="E81" s="30"/>
      <c r="F81" s="33">
        <f t="shared" ref="F81:F88" si="6">ROUND(C81*E81,2)</f>
        <v>0</v>
      </c>
      <c r="G81" s="25"/>
    </row>
    <row r="82" spans="1:8" s="55" customFormat="1" ht="24" customHeight="1" x14ac:dyDescent="0.2">
      <c r="A82" s="36" t="s">
        <v>19</v>
      </c>
      <c r="B82" s="56" t="s">
        <v>114</v>
      </c>
      <c r="C82" s="50">
        <f>'[55]VOLUMENES IGLESIA PIÑA'!$J$219</f>
        <v>46.254999999999995</v>
      </c>
      <c r="D82" s="48" t="s">
        <v>18</v>
      </c>
      <c r="E82" s="30"/>
      <c r="F82" s="33">
        <f t="shared" si="6"/>
        <v>0</v>
      </c>
      <c r="G82" s="25"/>
    </row>
    <row r="83" spans="1:8" ht="25.5" customHeight="1" x14ac:dyDescent="0.2">
      <c r="A83" s="36" t="s">
        <v>21</v>
      </c>
      <c r="B83" s="56" t="s">
        <v>115</v>
      </c>
      <c r="C83" s="31">
        <f>'[55]VOLUMENES IGLESIA PIÑA'!$J$241</f>
        <v>7.4719999999999995</v>
      </c>
      <c r="D83" s="48" t="s">
        <v>18</v>
      </c>
      <c r="E83" s="30"/>
      <c r="F83" s="33">
        <f t="shared" si="6"/>
        <v>0</v>
      </c>
      <c r="G83" s="25"/>
    </row>
    <row r="84" spans="1:8" s="55" customFormat="1" ht="24.75" customHeight="1" x14ac:dyDescent="0.2">
      <c r="A84" s="36" t="s">
        <v>24</v>
      </c>
      <c r="B84" s="56" t="s">
        <v>116</v>
      </c>
      <c r="C84" s="50">
        <f>'[55]VOLUMENES IGLESIA PIÑA'!$J$262</f>
        <v>72.438999999999993</v>
      </c>
      <c r="D84" s="48" t="s">
        <v>18</v>
      </c>
      <c r="E84" s="30"/>
      <c r="F84" s="33">
        <f t="shared" si="6"/>
        <v>0</v>
      </c>
      <c r="G84" s="25"/>
    </row>
    <row r="85" spans="1:8" s="55" customFormat="1" ht="27.75" customHeight="1" x14ac:dyDescent="0.2">
      <c r="A85" s="36" t="s">
        <v>26</v>
      </c>
      <c r="B85" s="56" t="s">
        <v>117</v>
      </c>
      <c r="C85" s="50">
        <f>'[55]VOLUMENES IGLESIA PIÑA'!$J$241</f>
        <v>7.4719999999999995</v>
      </c>
      <c r="D85" s="48" t="s">
        <v>18</v>
      </c>
      <c r="E85" s="30"/>
      <c r="F85" s="33">
        <f t="shared" si="6"/>
        <v>0</v>
      </c>
      <c r="G85" s="25"/>
    </row>
    <row r="86" spans="1:8" s="55" customFormat="1" ht="27.75" customHeight="1" x14ac:dyDescent="0.2">
      <c r="A86" s="36" t="s">
        <v>28</v>
      </c>
      <c r="B86" s="56" t="s">
        <v>118</v>
      </c>
      <c r="C86" s="50">
        <f>'[55]VOLUMENES IGLESIA PIÑA'!$J$295</f>
        <v>15.554999999999998</v>
      </c>
      <c r="D86" s="48" t="s">
        <v>18</v>
      </c>
      <c r="E86" s="30"/>
      <c r="F86" s="33">
        <f t="shared" si="6"/>
        <v>0</v>
      </c>
      <c r="G86" s="141"/>
      <c r="H86" s="60"/>
    </row>
    <row r="87" spans="1:8" s="55" customFormat="1" ht="26.25" customHeight="1" x14ac:dyDescent="0.2">
      <c r="A87" s="36" t="s">
        <v>30</v>
      </c>
      <c r="B87" s="56" t="s">
        <v>119</v>
      </c>
      <c r="C87" s="50">
        <f>'[55]VOLUMENES IGLESIA PIÑA'!$J$307</f>
        <v>15.2</v>
      </c>
      <c r="D87" s="48" t="s">
        <v>18</v>
      </c>
      <c r="E87" s="30"/>
      <c r="F87" s="33">
        <f t="shared" si="6"/>
        <v>0</v>
      </c>
      <c r="G87" s="25"/>
      <c r="H87" s="60"/>
    </row>
    <row r="88" spans="1:8" s="55" customFormat="1" ht="39" customHeight="1" x14ac:dyDescent="0.2">
      <c r="A88" s="36" t="s">
        <v>32</v>
      </c>
      <c r="B88" s="56" t="s">
        <v>120</v>
      </c>
      <c r="C88" s="50">
        <f>'[55]VOLUMENES IGLESIA PIÑA'!$J$311</f>
        <v>44</v>
      </c>
      <c r="D88" s="48" t="s">
        <v>121</v>
      </c>
      <c r="E88" s="30"/>
      <c r="F88" s="33">
        <f t="shared" si="6"/>
        <v>0</v>
      </c>
      <c r="G88" s="25">
        <f>SUM(F81:F88)</f>
        <v>0</v>
      </c>
      <c r="H88" s="60"/>
    </row>
    <row r="89" spans="1:8" s="55" customFormat="1" ht="15" customHeight="1" x14ac:dyDescent="0.2">
      <c r="A89" s="36"/>
      <c r="B89" s="56"/>
      <c r="C89" s="50"/>
      <c r="D89" s="48"/>
      <c r="E89" s="30"/>
      <c r="F89" s="38"/>
      <c r="G89" s="25"/>
      <c r="H89" s="60"/>
    </row>
    <row r="90" spans="1:8" ht="15" customHeight="1" x14ac:dyDescent="0.2">
      <c r="A90" s="26" t="s">
        <v>122</v>
      </c>
      <c r="B90" s="41" t="s">
        <v>123</v>
      </c>
      <c r="C90" s="31"/>
      <c r="D90" s="48"/>
      <c r="E90" s="30"/>
      <c r="F90" s="33"/>
      <c r="G90" s="25"/>
    </row>
    <row r="91" spans="1:8" ht="15" customHeight="1" x14ac:dyDescent="0.2">
      <c r="A91" s="36" t="s">
        <v>16</v>
      </c>
      <c r="B91" s="47" t="s">
        <v>124</v>
      </c>
      <c r="C91" s="59">
        <f>'[55]VOLUMENES IGLESIA PIÑA'!$J$323</f>
        <v>131.28</v>
      </c>
      <c r="D91" s="42" t="s">
        <v>18</v>
      </c>
      <c r="E91" s="30"/>
      <c r="F91" s="33">
        <f t="shared" ref="F91:F95" si="7">ROUND(C91*E91,2)</f>
        <v>0</v>
      </c>
      <c r="G91" s="25"/>
    </row>
    <row r="92" spans="1:8" ht="15" customHeight="1" x14ac:dyDescent="0.2">
      <c r="A92" s="36" t="s">
        <v>19</v>
      </c>
      <c r="B92" s="47" t="s">
        <v>125</v>
      </c>
      <c r="C92" s="59">
        <f>'[55]VOLUMENES IGLESIA PIÑA'!$J$318</f>
        <v>70.64</v>
      </c>
      <c r="D92" s="42" t="s">
        <v>18</v>
      </c>
      <c r="E92" s="30"/>
      <c r="F92" s="33">
        <f t="shared" si="7"/>
        <v>0</v>
      </c>
      <c r="G92" s="25"/>
    </row>
    <row r="93" spans="1:8" ht="15" customHeight="1" x14ac:dyDescent="0.2">
      <c r="A93" s="36" t="s">
        <v>21</v>
      </c>
      <c r="B93" s="47" t="s">
        <v>126</v>
      </c>
      <c r="C93" s="59">
        <f>'[55]VOLUMENES IGLESIA PIÑA'!$J$333</f>
        <v>444.51159999999999</v>
      </c>
      <c r="D93" s="42" t="s">
        <v>18</v>
      </c>
      <c r="E93" s="30"/>
      <c r="F93" s="33">
        <f t="shared" si="7"/>
        <v>0</v>
      </c>
      <c r="G93" s="25"/>
    </row>
    <row r="94" spans="1:8" ht="15" customHeight="1" x14ac:dyDescent="0.2">
      <c r="A94" s="36" t="s">
        <v>24</v>
      </c>
      <c r="B94" s="47" t="s">
        <v>127</v>
      </c>
      <c r="C94" s="59">
        <f>'[55]VOLUMENES IGLESIA PIÑA'!$J$333</f>
        <v>444.51159999999999</v>
      </c>
      <c r="D94" s="42" t="s">
        <v>18</v>
      </c>
      <c r="E94" s="30"/>
      <c r="F94" s="33">
        <f t="shared" si="7"/>
        <v>0</v>
      </c>
      <c r="G94" s="25"/>
    </row>
    <row r="95" spans="1:8" ht="15" customHeight="1" x14ac:dyDescent="0.2">
      <c r="A95" s="36" t="s">
        <v>26</v>
      </c>
      <c r="B95" s="47" t="s">
        <v>128</v>
      </c>
      <c r="C95" s="59">
        <f>'[55]VOLUMENES IGLESIA PIÑA'!$J$342</f>
        <v>401.18</v>
      </c>
      <c r="D95" s="42" t="s">
        <v>129</v>
      </c>
      <c r="E95" s="30"/>
      <c r="F95" s="33">
        <f t="shared" si="7"/>
        <v>0</v>
      </c>
      <c r="G95" s="25">
        <f>SUM(F91:F95)</f>
        <v>0</v>
      </c>
      <c r="H95" s="39"/>
    </row>
    <row r="96" spans="1:8" ht="15" customHeight="1" x14ac:dyDescent="0.2">
      <c r="A96" s="36"/>
      <c r="B96" s="47"/>
      <c r="C96" s="31"/>
      <c r="D96" s="48"/>
      <c r="E96" s="61"/>
      <c r="F96" s="33"/>
      <c r="G96" s="25"/>
    </row>
    <row r="97" spans="1:8" ht="15" customHeight="1" x14ac:dyDescent="0.2">
      <c r="A97" s="26" t="s">
        <v>130</v>
      </c>
      <c r="B97" s="41" t="s">
        <v>131</v>
      </c>
      <c r="C97" s="31"/>
      <c r="D97" s="42"/>
      <c r="E97" s="30"/>
      <c r="F97" s="33"/>
      <c r="G97" s="25"/>
    </row>
    <row r="98" spans="1:8" ht="36.75" customHeight="1" x14ac:dyDescent="0.2">
      <c r="A98" s="36" t="s">
        <v>16</v>
      </c>
      <c r="B98" s="56" t="s">
        <v>132</v>
      </c>
      <c r="C98" s="59">
        <f>'[55]VOLUMENES IGLESIA PIÑA'!$J$348</f>
        <v>118.10000000000001</v>
      </c>
      <c r="D98" s="42" t="s">
        <v>18</v>
      </c>
      <c r="E98" s="30"/>
      <c r="F98" s="33">
        <f t="shared" ref="F98:F99" si="8">ROUND(C98*E98,2)</f>
        <v>0</v>
      </c>
      <c r="G98" s="62"/>
      <c r="H98" s="39"/>
    </row>
    <row r="99" spans="1:8" ht="38.25" customHeight="1" x14ac:dyDescent="0.2">
      <c r="A99" s="36" t="s">
        <v>19</v>
      </c>
      <c r="B99" s="56" t="s">
        <v>133</v>
      </c>
      <c r="C99" s="59">
        <f>'[55]VOLUMENES IGLESIA PIÑA'!$J$352</f>
        <v>67.55</v>
      </c>
      <c r="D99" s="42" t="s">
        <v>18</v>
      </c>
      <c r="E99" s="30"/>
      <c r="F99" s="33">
        <f t="shared" si="8"/>
        <v>0</v>
      </c>
      <c r="G99" s="25">
        <f>SUM(F98:F99)</f>
        <v>0</v>
      </c>
      <c r="H99" s="39"/>
    </row>
    <row r="100" spans="1:8" ht="15" customHeight="1" x14ac:dyDescent="0.2">
      <c r="A100" s="36"/>
      <c r="B100" s="47"/>
      <c r="C100" s="59"/>
      <c r="D100" s="42"/>
      <c r="E100" s="30"/>
      <c r="F100" s="33"/>
      <c r="G100" s="25"/>
      <c r="H100" s="39"/>
    </row>
    <row r="101" spans="1:8" ht="15" customHeight="1" x14ac:dyDescent="0.2">
      <c r="A101" s="26" t="s">
        <v>134</v>
      </c>
      <c r="B101" s="41" t="s">
        <v>135</v>
      </c>
      <c r="C101" s="31"/>
      <c r="D101" s="42"/>
      <c r="E101" s="30"/>
      <c r="F101" s="33"/>
      <c r="G101" s="25"/>
    </row>
    <row r="102" spans="1:8" ht="24" customHeight="1" x14ac:dyDescent="0.2">
      <c r="A102" s="36" t="s">
        <v>16</v>
      </c>
      <c r="B102" s="56" t="s">
        <v>136</v>
      </c>
      <c r="C102" s="59">
        <f>'[55]VOLUMENES IGLESIA PIÑA'!$J$369</f>
        <v>26.770999999999997</v>
      </c>
      <c r="D102" s="42" t="s">
        <v>129</v>
      </c>
      <c r="E102" s="30"/>
      <c r="F102" s="33">
        <f t="shared" ref="F102:F103" si="9">ROUND(C102*E102,2)</f>
        <v>0</v>
      </c>
      <c r="G102" s="62"/>
      <c r="H102" s="39"/>
    </row>
    <row r="103" spans="1:8" ht="24" customHeight="1" x14ac:dyDescent="0.2">
      <c r="A103" s="36" t="s">
        <v>19</v>
      </c>
      <c r="B103" s="56" t="s">
        <v>137</v>
      </c>
      <c r="C103" s="59">
        <f>'[55]VOLUMENES IGLESIA PIÑA'!$J$362</f>
        <v>15.100000000000001</v>
      </c>
      <c r="D103" s="42" t="s">
        <v>129</v>
      </c>
      <c r="E103" s="30"/>
      <c r="F103" s="33">
        <f t="shared" si="9"/>
        <v>0</v>
      </c>
      <c r="G103" s="25">
        <f>SUM(F102:F103)</f>
        <v>0</v>
      </c>
      <c r="H103" s="39"/>
    </row>
    <row r="104" spans="1:8" ht="15" customHeight="1" x14ac:dyDescent="0.2">
      <c r="A104" s="36"/>
      <c r="B104" s="47"/>
      <c r="C104" s="59"/>
      <c r="D104" s="42"/>
      <c r="E104" s="30"/>
      <c r="F104" s="33"/>
      <c r="G104" s="25"/>
      <c r="H104" s="39"/>
    </row>
    <row r="105" spans="1:8" x14ac:dyDescent="0.2">
      <c r="A105" s="26" t="s">
        <v>138</v>
      </c>
      <c r="B105" s="62" t="s">
        <v>139</v>
      </c>
      <c r="C105" s="31"/>
      <c r="D105" s="42"/>
      <c r="E105" s="30"/>
      <c r="F105" s="33"/>
      <c r="G105" s="25"/>
    </row>
    <row r="106" spans="1:8" ht="25.5" x14ac:dyDescent="0.2">
      <c r="A106" s="36" t="s">
        <v>16</v>
      </c>
      <c r="B106" s="56" t="s">
        <v>140</v>
      </c>
      <c r="C106" s="50">
        <f>'[55]VOLUMENES IGLESIA PIÑA'!$J$369</f>
        <v>26.770999999999997</v>
      </c>
      <c r="D106" s="42" t="s">
        <v>18</v>
      </c>
      <c r="E106" s="30"/>
      <c r="F106" s="33">
        <f t="shared" ref="F106" si="10">ROUND(C106*E106,2)</f>
        <v>0</v>
      </c>
      <c r="G106" s="25">
        <f>SUM(F106:F106)</f>
        <v>0</v>
      </c>
    </row>
    <row r="107" spans="1:8" x14ac:dyDescent="0.2">
      <c r="A107" s="63"/>
      <c r="E107" s="52"/>
      <c r="F107" s="33"/>
      <c r="G107" s="25"/>
    </row>
    <row r="108" spans="1:8" ht="15" customHeight="1" x14ac:dyDescent="0.2">
      <c r="A108" s="26" t="s">
        <v>141</v>
      </c>
      <c r="B108" s="62" t="s">
        <v>142</v>
      </c>
      <c r="C108" s="31"/>
      <c r="D108" s="42"/>
      <c r="E108" s="30"/>
      <c r="F108" s="33"/>
      <c r="G108" s="25"/>
    </row>
    <row r="109" spans="1:8" ht="15" customHeight="1" x14ac:dyDescent="0.2">
      <c r="A109" s="36" t="s">
        <v>16</v>
      </c>
      <c r="B109" s="20" t="s">
        <v>143</v>
      </c>
      <c r="C109" s="59">
        <f>'[55]VOLUMENES IGLESIA PIÑA'!$J$438</f>
        <v>29.32</v>
      </c>
      <c r="D109" s="42" t="s">
        <v>18</v>
      </c>
      <c r="E109" s="30"/>
      <c r="F109" s="33">
        <f t="shared" ref="F109:F114" si="11">ROUND(C109*E109,2)</f>
        <v>0</v>
      </c>
      <c r="G109" s="25"/>
    </row>
    <row r="110" spans="1:8" ht="15.75" customHeight="1" x14ac:dyDescent="0.2">
      <c r="A110" s="36" t="s">
        <v>19</v>
      </c>
      <c r="B110" s="20" t="s">
        <v>144</v>
      </c>
      <c r="C110" s="59">
        <f>'[55]VOLUMENES IGLESIA PIÑA'!$J$442</f>
        <v>181.05700000000002</v>
      </c>
      <c r="D110" s="42" t="s">
        <v>18</v>
      </c>
      <c r="E110" s="30"/>
      <c r="F110" s="33">
        <f t="shared" si="11"/>
        <v>0</v>
      </c>
      <c r="G110" s="25"/>
    </row>
    <row r="111" spans="1:8" ht="38.25" customHeight="1" x14ac:dyDescent="0.2">
      <c r="A111" s="36" t="s">
        <v>21</v>
      </c>
      <c r="B111" s="66" t="s">
        <v>145</v>
      </c>
      <c r="C111" s="59">
        <f>'[55]VOLUMENES IGLESIA PIÑA'!$J$454</f>
        <v>37.4375</v>
      </c>
      <c r="D111" s="42" t="s">
        <v>18</v>
      </c>
      <c r="E111" s="30"/>
      <c r="F111" s="33">
        <f t="shared" si="11"/>
        <v>0</v>
      </c>
      <c r="G111" s="25"/>
    </row>
    <row r="112" spans="1:8" ht="27.75" customHeight="1" x14ac:dyDescent="0.2">
      <c r="A112" s="36" t="s">
        <v>24</v>
      </c>
      <c r="B112" s="66" t="s">
        <v>146</v>
      </c>
      <c r="C112" s="59">
        <f>'[55]VOLUMENES IGLESIA PIÑA'!$J$458</f>
        <v>181.05700000000002</v>
      </c>
      <c r="D112" s="42" t="s">
        <v>18</v>
      </c>
      <c r="E112" s="30"/>
      <c r="F112" s="33">
        <f t="shared" si="11"/>
        <v>0</v>
      </c>
      <c r="G112" s="25"/>
    </row>
    <row r="113" spans="1:8" ht="15" customHeight="1" x14ac:dyDescent="0.2">
      <c r="A113" s="36" t="s">
        <v>26</v>
      </c>
      <c r="B113" s="20" t="s">
        <v>147</v>
      </c>
      <c r="C113" s="59">
        <f>'[55]VOLUMENES IGLESIA PIÑA'!$J$446</f>
        <v>32.47</v>
      </c>
      <c r="D113" s="42" t="s">
        <v>129</v>
      </c>
      <c r="E113" s="30"/>
      <c r="F113" s="33">
        <f t="shared" si="11"/>
        <v>0</v>
      </c>
      <c r="G113" s="25"/>
    </row>
    <row r="114" spans="1:8" ht="15.75" customHeight="1" x14ac:dyDescent="0.2">
      <c r="A114" s="36" t="s">
        <v>28</v>
      </c>
      <c r="B114" s="20" t="s">
        <v>148</v>
      </c>
      <c r="C114" s="59">
        <f>'[55]VOLUMENES IGLESIA PIÑA'!$J$462</f>
        <v>42</v>
      </c>
      <c r="D114" s="42" t="s">
        <v>55</v>
      </c>
      <c r="E114" s="30"/>
      <c r="F114" s="33">
        <f t="shared" si="11"/>
        <v>0</v>
      </c>
      <c r="G114" s="25">
        <f>SUM(F109:F114)</f>
        <v>0</v>
      </c>
    </row>
    <row r="115" spans="1:8" ht="15" customHeight="1" x14ac:dyDescent="0.2">
      <c r="A115" s="36"/>
      <c r="C115" s="59"/>
      <c r="D115" s="42"/>
      <c r="E115" s="30"/>
      <c r="F115" s="33"/>
      <c r="G115" s="25"/>
    </row>
    <row r="116" spans="1:8" ht="15" customHeight="1" x14ac:dyDescent="0.2">
      <c r="A116" s="26" t="s">
        <v>149</v>
      </c>
      <c r="B116" s="41" t="s">
        <v>150</v>
      </c>
      <c r="C116" s="31"/>
      <c r="D116" s="42"/>
      <c r="E116" s="30"/>
      <c r="F116" s="33"/>
      <c r="G116" s="25"/>
    </row>
    <row r="117" spans="1:8" ht="24.75" customHeight="1" x14ac:dyDescent="0.2">
      <c r="A117" s="54" t="s">
        <v>16</v>
      </c>
      <c r="B117" s="56" t="s">
        <v>151</v>
      </c>
      <c r="C117" s="67">
        <f>'[55]VOLUMENES IGLESIA PIÑA'!$I$380</f>
        <v>2</v>
      </c>
      <c r="D117" s="42" t="s">
        <v>55</v>
      </c>
      <c r="E117" s="30"/>
      <c r="F117" s="33">
        <f t="shared" ref="F117:F122" si="12">ROUND(C117*E117,2)</f>
        <v>0</v>
      </c>
      <c r="G117" s="25"/>
    </row>
    <row r="118" spans="1:8" s="55" customFormat="1" ht="27.75" customHeight="1" x14ac:dyDescent="0.2">
      <c r="A118" s="54" t="s">
        <v>19</v>
      </c>
      <c r="B118" s="56" t="s">
        <v>152</v>
      </c>
      <c r="C118" s="67">
        <f>'[55]VOLUMENES IGLESIA PIÑA'!$I$384</f>
        <v>2</v>
      </c>
      <c r="D118" s="42" t="s">
        <v>55</v>
      </c>
      <c r="E118" s="30"/>
      <c r="F118" s="33">
        <f t="shared" si="12"/>
        <v>0</v>
      </c>
      <c r="G118" s="25"/>
    </row>
    <row r="119" spans="1:8" s="55" customFormat="1" ht="28.5" customHeight="1" x14ac:dyDescent="0.2">
      <c r="A119" s="54" t="s">
        <v>21</v>
      </c>
      <c r="B119" s="56" t="s">
        <v>153</v>
      </c>
      <c r="C119" s="67">
        <f>'[55]VOLUMENES IGLESIA PIÑA'!$J$384</f>
        <v>2.1</v>
      </c>
      <c r="D119" s="42" t="s">
        <v>18</v>
      </c>
      <c r="E119" s="30"/>
      <c r="F119" s="33">
        <f t="shared" si="12"/>
        <v>0</v>
      </c>
      <c r="G119" s="25"/>
    </row>
    <row r="120" spans="1:8" s="55" customFormat="1" ht="38.25" customHeight="1" x14ac:dyDescent="0.2">
      <c r="A120" s="36" t="s">
        <v>24</v>
      </c>
      <c r="B120" s="56" t="s">
        <v>154</v>
      </c>
      <c r="C120" s="67">
        <f>'[55]VOLUMENES IGLESIA PIÑA'!$J$388</f>
        <v>7.2799999999999994</v>
      </c>
      <c r="D120" s="42" t="s">
        <v>18</v>
      </c>
      <c r="E120" s="30"/>
      <c r="F120" s="33">
        <f t="shared" si="12"/>
        <v>0</v>
      </c>
      <c r="G120" s="141"/>
      <c r="H120" s="39"/>
    </row>
    <row r="121" spans="1:8" s="55" customFormat="1" ht="27" customHeight="1" x14ac:dyDescent="0.2">
      <c r="A121" s="36" t="s">
        <v>26</v>
      </c>
      <c r="B121" s="56" t="s">
        <v>155</v>
      </c>
      <c r="C121" s="67">
        <f>'[55]VOLUMENES IGLESIA PIÑA'!$J$392</f>
        <v>2.9899999999999998</v>
      </c>
      <c r="D121" s="42"/>
      <c r="E121" s="30"/>
      <c r="F121" s="33">
        <f t="shared" si="12"/>
        <v>0</v>
      </c>
      <c r="G121" s="25"/>
      <c r="H121" s="39"/>
    </row>
    <row r="122" spans="1:8" s="55" customFormat="1" ht="38.25" customHeight="1" x14ac:dyDescent="0.2">
      <c r="A122" s="36" t="s">
        <v>28</v>
      </c>
      <c r="B122" s="56" t="s">
        <v>156</v>
      </c>
      <c r="C122" s="67">
        <f>'[55]VOLUMENES IGLESIA PIÑA'!$J$396</f>
        <v>7.2799999999999994</v>
      </c>
      <c r="D122" s="42"/>
      <c r="E122" s="30"/>
      <c r="F122" s="33">
        <f t="shared" si="12"/>
        <v>0</v>
      </c>
      <c r="G122" s="25">
        <f>SUM(F117:F122)</f>
        <v>0</v>
      </c>
      <c r="H122" s="39"/>
    </row>
    <row r="123" spans="1:8" ht="15" customHeight="1" x14ac:dyDescent="0.2">
      <c r="A123" s="36"/>
      <c r="B123" s="47"/>
      <c r="C123" s="67"/>
      <c r="D123" s="42"/>
      <c r="E123" s="30"/>
      <c r="F123" s="33"/>
      <c r="G123" s="25"/>
    </row>
    <row r="124" spans="1:8" ht="15" customHeight="1" x14ac:dyDescent="0.2">
      <c r="A124" s="26" t="s">
        <v>157</v>
      </c>
      <c r="B124" s="41" t="s">
        <v>158</v>
      </c>
      <c r="C124" s="31"/>
      <c r="D124" s="42"/>
      <c r="E124" s="30"/>
      <c r="F124" s="33"/>
      <c r="G124" s="25"/>
    </row>
    <row r="125" spans="1:8" ht="37.5" customHeight="1" x14ac:dyDescent="0.2">
      <c r="A125" s="36" t="s">
        <v>16</v>
      </c>
      <c r="B125" s="56" t="s">
        <v>159</v>
      </c>
      <c r="C125" s="31">
        <f>'[55]VOLUMENES IGLESIA PIÑA'!$J$404</f>
        <v>20.16</v>
      </c>
      <c r="D125" s="42" t="s">
        <v>18</v>
      </c>
      <c r="E125" s="30"/>
      <c r="F125" s="33">
        <f t="shared" ref="F125:F130" si="13">ROUND(C125*E125,2)</f>
        <v>0</v>
      </c>
      <c r="G125" s="25"/>
    </row>
    <row r="126" spans="1:8" ht="28.5" customHeight="1" x14ac:dyDescent="0.2">
      <c r="A126" s="36" t="s">
        <v>19</v>
      </c>
      <c r="B126" s="56" t="s">
        <v>160</v>
      </c>
      <c r="C126" s="31">
        <f>'[55]VOLUMENES IGLESIA PIÑA'!$J$408</f>
        <v>0.75600000000000001</v>
      </c>
      <c r="D126" s="42" t="s">
        <v>18</v>
      </c>
      <c r="E126" s="30"/>
      <c r="F126" s="33">
        <f t="shared" si="13"/>
        <v>0</v>
      </c>
      <c r="G126" s="62"/>
    </row>
    <row r="127" spans="1:8" ht="24" customHeight="1" x14ac:dyDescent="0.2">
      <c r="A127" s="36" t="s">
        <v>21</v>
      </c>
      <c r="B127" s="56" t="s">
        <v>161</v>
      </c>
      <c r="C127" s="31">
        <f>'[55]VOLUMENES IGLESIA PIÑA'!$J$413</f>
        <v>1</v>
      </c>
      <c r="D127" s="42" t="s">
        <v>18</v>
      </c>
      <c r="E127" s="30"/>
      <c r="F127" s="33">
        <f t="shared" si="13"/>
        <v>0</v>
      </c>
      <c r="G127" s="62"/>
    </row>
    <row r="128" spans="1:8" ht="24" customHeight="1" x14ac:dyDescent="0.2">
      <c r="A128" s="36" t="s">
        <v>24</v>
      </c>
      <c r="B128" s="56" t="s">
        <v>162</v>
      </c>
      <c r="C128" s="67">
        <f>'[55]VOLUMENES IGLESIA PIÑA'!$J$417</f>
        <v>1</v>
      </c>
      <c r="D128" s="42" t="s">
        <v>18</v>
      </c>
      <c r="E128" s="30"/>
      <c r="F128" s="33">
        <f t="shared" si="13"/>
        <v>0</v>
      </c>
      <c r="G128" s="62"/>
      <c r="H128" s="39"/>
    </row>
    <row r="129" spans="1:8" ht="25.5" customHeight="1" x14ac:dyDescent="0.2">
      <c r="A129" s="36" t="s">
        <v>26</v>
      </c>
      <c r="B129" s="56" t="s">
        <v>163</v>
      </c>
      <c r="C129" s="31">
        <f>'[55]VOLUMENES IGLESIA PIÑA'!$J$422</f>
        <v>0.95</v>
      </c>
      <c r="D129" s="42" t="s">
        <v>18</v>
      </c>
      <c r="E129" s="30"/>
      <c r="F129" s="33">
        <f t="shared" si="13"/>
        <v>0</v>
      </c>
      <c r="G129" s="25"/>
      <c r="H129" s="39"/>
    </row>
    <row r="130" spans="1:8" ht="25.5" customHeight="1" x14ac:dyDescent="0.2">
      <c r="A130" s="36" t="s">
        <v>28</v>
      </c>
      <c r="B130" s="56" t="s">
        <v>164</v>
      </c>
      <c r="C130" s="67">
        <f>'[55]VOLUMENES IGLESIA PIÑA'!$J$426</f>
        <v>0.72000000000000008</v>
      </c>
      <c r="D130" s="42" t="s">
        <v>18</v>
      </c>
      <c r="E130" s="30"/>
      <c r="F130" s="33">
        <f t="shared" si="13"/>
        <v>0</v>
      </c>
      <c r="G130" s="25">
        <f>SUM(F125:F130)</f>
        <v>0</v>
      </c>
      <c r="H130" s="39"/>
    </row>
    <row r="131" spans="1:8" ht="15" customHeight="1" x14ac:dyDescent="0.2">
      <c r="A131" s="36"/>
      <c r="B131" s="47"/>
      <c r="C131" s="67"/>
      <c r="D131" s="42"/>
      <c r="E131" s="30"/>
      <c r="F131" s="33"/>
      <c r="G131" s="25"/>
    </row>
    <row r="132" spans="1:8" ht="15" customHeight="1" x14ac:dyDescent="0.2">
      <c r="A132" s="26" t="s">
        <v>165</v>
      </c>
      <c r="B132" s="41" t="s">
        <v>166</v>
      </c>
      <c r="C132" s="31"/>
      <c r="D132" s="48"/>
      <c r="E132" s="61"/>
      <c r="F132" s="25"/>
      <c r="G132" s="25"/>
    </row>
    <row r="133" spans="1:8" ht="15" customHeight="1" x14ac:dyDescent="0.2">
      <c r="A133" s="36" t="s">
        <v>16</v>
      </c>
      <c r="B133" s="68" t="s">
        <v>167</v>
      </c>
      <c r="C133" s="69">
        <v>2</v>
      </c>
      <c r="D133" s="70" t="s">
        <v>55</v>
      </c>
      <c r="E133" s="30"/>
      <c r="F133" s="33">
        <f t="shared" ref="F133:F144" si="14">ROUND(C133*E133,2)</f>
        <v>0</v>
      </c>
      <c r="G133" s="25"/>
    </row>
    <row r="134" spans="1:8" ht="15" customHeight="1" x14ac:dyDescent="0.2">
      <c r="A134" s="36" t="s">
        <v>19</v>
      </c>
      <c r="B134" s="68" t="s">
        <v>168</v>
      </c>
      <c r="C134" s="71">
        <v>2</v>
      </c>
      <c r="D134" s="70" t="s">
        <v>55</v>
      </c>
      <c r="E134" s="30"/>
      <c r="F134" s="33">
        <f t="shared" si="14"/>
        <v>0</v>
      </c>
      <c r="G134" s="25"/>
    </row>
    <row r="135" spans="1:8" ht="15" customHeight="1" x14ac:dyDescent="0.2">
      <c r="A135" s="36" t="s">
        <v>21</v>
      </c>
      <c r="B135" s="68" t="s">
        <v>169</v>
      </c>
      <c r="C135" s="71">
        <v>1</v>
      </c>
      <c r="D135" s="70" t="s">
        <v>55</v>
      </c>
      <c r="E135" s="30"/>
      <c r="F135" s="33">
        <f t="shared" si="14"/>
        <v>0</v>
      </c>
      <c r="G135" s="25"/>
    </row>
    <row r="136" spans="1:8" ht="15" customHeight="1" x14ac:dyDescent="0.2">
      <c r="A136" s="36" t="s">
        <v>24</v>
      </c>
      <c r="B136" s="68" t="s">
        <v>170</v>
      </c>
      <c r="C136" s="69">
        <v>2</v>
      </c>
      <c r="D136" s="70" t="s">
        <v>55</v>
      </c>
      <c r="E136" s="30"/>
      <c r="F136" s="33">
        <f t="shared" si="14"/>
        <v>0</v>
      </c>
      <c r="G136" s="25"/>
    </row>
    <row r="137" spans="1:8" ht="15" customHeight="1" x14ac:dyDescent="0.2">
      <c r="A137" s="36" t="s">
        <v>26</v>
      </c>
      <c r="B137" s="72" t="s">
        <v>171</v>
      </c>
      <c r="C137" s="71">
        <v>2</v>
      </c>
      <c r="D137" s="70" t="s">
        <v>55</v>
      </c>
      <c r="E137" s="30"/>
      <c r="F137" s="33">
        <f t="shared" si="14"/>
        <v>0</v>
      </c>
      <c r="G137" s="25"/>
    </row>
    <row r="138" spans="1:8" ht="15" customHeight="1" x14ac:dyDescent="0.2">
      <c r="A138" s="36" t="s">
        <v>28</v>
      </c>
      <c r="B138" s="72" t="s">
        <v>172</v>
      </c>
      <c r="C138" s="69">
        <v>1</v>
      </c>
      <c r="D138" s="70" t="s">
        <v>55</v>
      </c>
      <c r="E138" s="30"/>
      <c r="F138" s="33">
        <f t="shared" si="14"/>
        <v>0</v>
      </c>
      <c r="G138" s="25"/>
    </row>
    <row r="139" spans="1:8" ht="15" customHeight="1" x14ac:dyDescent="0.2">
      <c r="A139" s="36" t="s">
        <v>30</v>
      </c>
      <c r="B139" s="68" t="s">
        <v>173</v>
      </c>
      <c r="C139" s="69">
        <f>'[55]VOLUMENES IGLESIA PIÑA'!$J$561</f>
        <v>26.36</v>
      </c>
      <c r="D139" s="70" t="s">
        <v>129</v>
      </c>
      <c r="E139" s="30"/>
      <c r="F139" s="33">
        <f t="shared" si="14"/>
        <v>0</v>
      </c>
      <c r="G139" s="25"/>
    </row>
    <row r="140" spans="1:8" ht="26.25" customHeight="1" x14ac:dyDescent="0.2">
      <c r="A140" s="36" t="s">
        <v>32</v>
      </c>
      <c r="B140" s="73" t="s">
        <v>174</v>
      </c>
      <c r="C140" s="69">
        <f>'[55]VOLUMENES IGLESIA PIÑA'!$J$569</f>
        <v>10.3</v>
      </c>
      <c r="D140" s="70" t="s">
        <v>129</v>
      </c>
      <c r="E140" s="30"/>
      <c r="F140" s="33">
        <f t="shared" si="14"/>
        <v>0</v>
      </c>
      <c r="G140" s="25"/>
    </row>
    <row r="141" spans="1:8" ht="15" customHeight="1" x14ac:dyDescent="0.2">
      <c r="A141" s="36" t="s">
        <v>35</v>
      </c>
      <c r="B141" s="72" t="s">
        <v>175</v>
      </c>
      <c r="C141" s="69">
        <v>2</v>
      </c>
      <c r="D141" s="70" t="s">
        <v>23</v>
      </c>
      <c r="E141" s="30"/>
      <c r="F141" s="33">
        <f t="shared" si="14"/>
        <v>0</v>
      </c>
      <c r="G141" s="25"/>
    </row>
    <row r="142" spans="1:8" ht="12.75" customHeight="1" x14ac:dyDescent="0.2">
      <c r="A142" s="36" t="s">
        <v>72</v>
      </c>
      <c r="B142" s="73" t="s">
        <v>176</v>
      </c>
      <c r="C142" s="69">
        <v>1</v>
      </c>
      <c r="D142" s="70" t="s">
        <v>23</v>
      </c>
      <c r="E142" s="30"/>
      <c r="F142" s="33">
        <f t="shared" si="14"/>
        <v>0</v>
      </c>
      <c r="G142" s="25"/>
    </row>
    <row r="143" spans="1:8" x14ac:dyDescent="0.2">
      <c r="A143" s="36" t="s">
        <v>74</v>
      </c>
      <c r="B143" s="68" t="s">
        <v>177</v>
      </c>
      <c r="C143" s="69">
        <v>1</v>
      </c>
      <c r="D143" s="42" t="s">
        <v>178</v>
      </c>
      <c r="E143" s="30"/>
      <c r="F143" s="33">
        <f t="shared" si="14"/>
        <v>0</v>
      </c>
      <c r="G143" s="25"/>
    </row>
    <row r="144" spans="1:8" ht="15" customHeight="1" x14ac:dyDescent="0.2">
      <c r="A144" s="36" t="s">
        <v>76</v>
      </c>
      <c r="B144" s="47" t="s">
        <v>179</v>
      </c>
      <c r="C144" s="69">
        <v>1</v>
      </c>
      <c r="D144" s="42" t="s">
        <v>178</v>
      </c>
      <c r="E144" s="74"/>
      <c r="F144" s="33">
        <f t="shared" si="14"/>
        <v>0</v>
      </c>
      <c r="G144" s="25">
        <f>SUM(F133:F144)</f>
        <v>0</v>
      </c>
      <c r="H144" s="39"/>
    </row>
    <row r="145" spans="1:7" ht="15" customHeight="1" x14ac:dyDescent="0.2">
      <c r="A145" s="36"/>
      <c r="B145" s="47"/>
      <c r="C145" s="69"/>
      <c r="D145" s="42"/>
      <c r="E145" s="74"/>
      <c r="F145" s="33"/>
      <c r="G145" s="25"/>
    </row>
    <row r="146" spans="1:7" ht="15" customHeight="1" x14ac:dyDescent="0.2">
      <c r="A146" s="26" t="s">
        <v>157</v>
      </c>
      <c r="B146" s="41" t="s">
        <v>180</v>
      </c>
      <c r="C146" s="69"/>
      <c r="D146" s="42"/>
      <c r="E146" s="74"/>
      <c r="F146" s="33"/>
      <c r="G146" s="25"/>
    </row>
    <row r="147" spans="1:7" ht="15" customHeight="1" x14ac:dyDescent="0.2">
      <c r="A147" s="36" t="s">
        <v>16</v>
      </c>
      <c r="B147" s="47" t="s">
        <v>181</v>
      </c>
      <c r="C147" s="69">
        <f>'[55]VOLUMENES IGLESIA PIÑA'!$J$662</f>
        <v>13.616</v>
      </c>
      <c r="D147" s="42" t="s">
        <v>34</v>
      </c>
      <c r="E147" s="30"/>
      <c r="F147" s="33">
        <f t="shared" ref="F147:F161" si="15">ROUND(C147*E147,2)</f>
        <v>0</v>
      </c>
      <c r="G147" s="25"/>
    </row>
    <row r="148" spans="1:7" ht="15" customHeight="1" x14ac:dyDescent="0.2">
      <c r="A148" s="36" t="s">
        <v>19</v>
      </c>
      <c r="B148" s="47" t="s">
        <v>182</v>
      </c>
      <c r="C148" s="69">
        <f>'[55]VOLUMENES IGLESIA PIÑA'!$J$666</f>
        <v>17.700800000000001</v>
      </c>
      <c r="D148" s="42" t="s">
        <v>34</v>
      </c>
      <c r="E148" s="30"/>
      <c r="F148" s="33">
        <f t="shared" si="15"/>
        <v>0</v>
      </c>
      <c r="G148" s="25"/>
    </row>
    <row r="149" spans="1:7" ht="15" customHeight="1" x14ac:dyDescent="0.2">
      <c r="A149" s="36" t="s">
        <v>21</v>
      </c>
      <c r="B149" s="47" t="s">
        <v>59</v>
      </c>
      <c r="C149" s="69">
        <f>'[55]VOLUMENES IGLESIA PIÑA'!$J$670</f>
        <v>3.5639999999999992</v>
      </c>
      <c r="D149" s="42" t="s">
        <v>34</v>
      </c>
      <c r="E149" s="30"/>
      <c r="F149" s="33">
        <f t="shared" si="15"/>
        <v>0</v>
      </c>
      <c r="G149" s="25"/>
    </row>
    <row r="150" spans="1:7" ht="15" customHeight="1" x14ac:dyDescent="0.2">
      <c r="A150" s="36" t="s">
        <v>24</v>
      </c>
      <c r="B150" s="47" t="s">
        <v>183</v>
      </c>
      <c r="C150" s="69">
        <f>'[55]VOLUMENES IGLESIA PIÑA'!$J$674</f>
        <v>1.472</v>
      </c>
      <c r="D150" s="42" t="s">
        <v>34</v>
      </c>
      <c r="E150" s="30"/>
      <c r="F150" s="33">
        <f t="shared" si="15"/>
        <v>0</v>
      </c>
      <c r="G150" s="25"/>
    </row>
    <row r="151" spans="1:7" ht="15" customHeight="1" x14ac:dyDescent="0.2">
      <c r="A151" s="36" t="s">
        <v>26</v>
      </c>
      <c r="B151" s="47" t="s">
        <v>184</v>
      </c>
      <c r="C151" s="69">
        <f>'[55]VOLUMENES IGLESIA PIÑA'!$J$679</f>
        <v>1.008</v>
      </c>
      <c r="D151" s="42" t="s">
        <v>34</v>
      </c>
      <c r="E151" s="74"/>
      <c r="F151" s="33">
        <f t="shared" si="15"/>
        <v>0</v>
      </c>
      <c r="G151" s="25"/>
    </row>
    <row r="152" spans="1:7" ht="15" customHeight="1" x14ac:dyDescent="0.2">
      <c r="A152" s="36" t="s">
        <v>28</v>
      </c>
      <c r="B152" s="47" t="s">
        <v>185</v>
      </c>
      <c r="C152" s="69">
        <f>'[55]VOLUMENES IGLESIA PIÑA'!$J$683</f>
        <v>0.53549999999999998</v>
      </c>
      <c r="D152" s="42" t="s">
        <v>34</v>
      </c>
      <c r="E152" s="74"/>
      <c r="F152" s="33">
        <f t="shared" si="15"/>
        <v>0</v>
      </c>
      <c r="G152" s="25"/>
    </row>
    <row r="153" spans="1:7" ht="15" customHeight="1" x14ac:dyDescent="0.2">
      <c r="A153" s="36" t="s">
        <v>30</v>
      </c>
      <c r="B153" s="47" t="s">
        <v>186</v>
      </c>
      <c r="C153" s="69">
        <f>'[55]VOLUMENES IGLESIA PIÑA'!$J$687</f>
        <v>0.20159999999999997</v>
      </c>
      <c r="D153" s="42" t="s">
        <v>34</v>
      </c>
      <c r="E153" s="74"/>
      <c r="F153" s="33">
        <f t="shared" si="15"/>
        <v>0</v>
      </c>
      <c r="G153" s="25"/>
    </row>
    <row r="154" spans="1:7" ht="28.5" customHeight="1" x14ac:dyDescent="0.2">
      <c r="A154" s="36" t="s">
        <v>32</v>
      </c>
      <c r="B154" s="56" t="s">
        <v>187</v>
      </c>
      <c r="C154" s="69">
        <f>'[55]VOLUMENES IGLESIA PIÑA'!$J$691</f>
        <v>17.400000000000002</v>
      </c>
      <c r="D154" s="42" t="s">
        <v>18</v>
      </c>
      <c r="E154" s="74"/>
      <c r="F154" s="33">
        <f t="shared" si="15"/>
        <v>0</v>
      </c>
      <c r="G154" s="25"/>
    </row>
    <row r="155" spans="1:7" ht="15" customHeight="1" x14ac:dyDescent="0.2">
      <c r="A155" s="36" t="s">
        <v>35</v>
      </c>
      <c r="B155" s="47" t="s">
        <v>188</v>
      </c>
      <c r="C155" s="69">
        <f>'[55]VOLUMENES IGLESIA PIÑA'!$J$695</f>
        <v>20.12</v>
      </c>
      <c r="D155" s="42" t="s">
        <v>18</v>
      </c>
      <c r="E155" s="74"/>
      <c r="F155" s="33">
        <f t="shared" si="15"/>
        <v>0</v>
      </c>
      <c r="G155" s="25"/>
    </row>
    <row r="156" spans="1:7" ht="15" customHeight="1" x14ac:dyDescent="0.2">
      <c r="A156" s="36" t="s">
        <v>72</v>
      </c>
      <c r="B156" s="47" t="s">
        <v>189</v>
      </c>
      <c r="C156" s="69">
        <f>'[55]VOLUMENES IGLESIA PIÑA'!$J$699</f>
        <v>10.4</v>
      </c>
      <c r="D156" s="42" t="s">
        <v>129</v>
      </c>
      <c r="E156" s="74"/>
      <c r="F156" s="33">
        <f t="shared" si="15"/>
        <v>0</v>
      </c>
      <c r="G156" s="25"/>
    </row>
    <row r="157" spans="1:7" ht="15" customHeight="1" x14ac:dyDescent="0.2">
      <c r="A157" s="36" t="s">
        <v>74</v>
      </c>
      <c r="B157" s="47" t="s">
        <v>190</v>
      </c>
      <c r="C157" s="69">
        <f>'[55]VOLUMENES IGLESIA PIÑA'!$J$703</f>
        <v>3.5700000000000003</v>
      </c>
      <c r="D157" s="42" t="s">
        <v>18</v>
      </c>
      <c r="E157" s="74"/>
      <c r="F157" s="33">
        <f t="shared" si="15"/>
        <v>0</v>
      </c>
      <c r="G157" s="25"/>
    </row>
    <row r="158" spans="1:7" ht="15" customHeight="1" x14ac:dyDescent="0.2">
      <c r="A158" s="36" t="s">
        <v>76</v>
      </c>
      <c r="B158" s="47" t="s">
        <v>191</v>
      </c>
      <c r="C158" s="69">
        <f>'[55]VOLUMENES IGLESIA PIÑA'!$J$707</f>
        <v>33.599999999999994</v>
      </c>
      <c r="D158" s="42" t="s">
        <v>129</v>
      </c>
      <c r="E158" s="74"/>
      <c r="F158" s="33">
        <f t="shared" si="15"/>
        <v>0</v>
      </c>
      <c r="G158" s="25"/>
    </row>
    <row r="159" spans="1:7" ht="15" customHeight="1" x14ac:dyDescent="0.2">
      <c r="A159" s="36" t="s">
        <v>78</v>
      </c>
      <c r="B159" s="47" t="s">
        <v>192</v>
      </c>
      <c r="C159" s="69">
        <f>'[55]VOLUMENES IGLESIA PIÑA'!$J$711</f>
        <v>2</v>
      </c>
      <c r="D159" s="42" t="s">
        <v>23</v>
      </c>
      <c r="E159" s="74"/>
      <c r="F159" s="33">
        <f t="shared" si="15"/>
        <v>0</v>
      </c>
      <c r="G159" s="25"/>
    </row>
    <row r="160" spans="1:7" ht="15" customHeight="1" x14ac:dyDescent="0.2">
      <c r="A160" s="36" t="s">
        <v>80</v>
      </c>
      <c r="B160" s="47" t="s">
        <v>193</v>
      </c>
      <c r="C160" s="69">
        <f>'[55]VOLUMENES IGLESIA PIÑA'!$J$715</f>
        <v>1</v>
      </c>
      <c r="D160" s="42" t="s">
        <v>23</v>
      </c>
      <c r="E160" s="74"/>
      <c r="F160" s="33">
        <f t="shared" si="15"/>
        <v>0</v>
      </c>
      <c r="G160" s="62"/>
    </row>
    <row r="161" spans="1:7" ht="15" customHeight="1" x14ac:dyDescent="0.2">
      <c r="A161" s="36" t="s">
        <v>82</v>
      </c>
      <c r="B161" s="47" t="s">
        <v>194</v>
      </c>
      <c r="C161" s="69">
        <v>1</v>
      </c>
      <c r="D161" s="42" t="s">
        <v>43</v>
      </c>
      <c r="E161" s="74"/>
      <c r="F161" s="33">
        <f t="shared" si="15"/>
        <v>0</v>
      </c>
      <c r="G161" s="25">
        <f>SUM(F147:F161)</f>
        <v>0</v>
      </c>
    </row>
    <row r="162" spans="1:7" ht="15" customHeight="1" x14ac:dyDescent="0.2">
      <c r="A162" s="36"/>
      <c r="B162" s="47"/>
      <c r="C162" s="69"/>
      <c r="D162" s="42"/>
      <c r="E162" s="74"/>
      <c r="F162" s="33"/>
      <c r="G162" s="25"/>
    </row>
    <row r="163" spans="1:7" ht="15" customHeight="1" x14ac:dyDescent="0.2">
      <c r="A163" s="26" t="s">
        <v>195</v>
      </c>
      <c r="B163" s="41" t="s">
        <v>196</v>
      </c>
      <c r="C163" s="69"/>
      <c r="D163" s="42"/>
      <c r="E163" s="74"/>
      <c r="F163" s="33"/>
      <c r="G163" s="25"/>
    </row>
    <row r="164" spans="1:7" ht="13.5" customHeight="1" x14ac:dyDescent="0.2">
      <c r="A164" s="36" t="s">
        <v>16</v>
      </c>
      <c r="B164" s="47" t="s">
        <v>181</v>
      </c>
      <c r="C164" s="69">
        <f>'[55]VOLUMENES IGLESIA PIÑA'!$J$606</f>
        <v>19.319999999999997</v>
      </c>
      <c r="D164" s="42" t="s">
        <v>34</v>
      </c>
      <c r="E164" s="30"/>
      <c r="F164" s="33">
        <f t="shared" ref="F164:F179" si="16">ROUND(C164*E164,2)</f>
        <v>0</v>
      </c>
      <c r="G164" s="25"/>
    </row>
    <row r="165" spans="1:7" ht="13.5" customHeight="1" x14ac:dyDescent="0.2">
      <c r="A165" s="36" t="s">
        <v>19</v>
      </c>
      <c r="B165" s="47" t="s">
        <v>182</v>
      </c>
      <c r="C165" s="69">
        <f>'[55]VOLUMENES IGLESIA PIÑA'!$J$610</f>
        <v>25.115999999999996</v>
      </c>
      <c r="D165" s="42" t="s">
        <v>34</v>
      </c>
      <c r="E165" s="30"/>
      <c r="F165" s="33">
        <f t="shared" si="16"/>
        <v>0</v>
      </c>
      <c r="G165" s="25"/>
    </row>
    <row r="166" spans="1:7" ht="13.5" customHeight="1" x14ac:dyDescent="0.2">
      <c r="A166" s="36" t="s">
        <v>21</v>
      </c>
      <c r="B166" s="47" t="s">
        <v>59</v>
      </c>
      <c r="C166" s="69">
        <f>'[55]VOLUMENES IGLESIA PIÑA'!$J$614</f>
        <v>4.7040000000000006</v>
      </c>
      <c r="D166" s="42" t="s">
        <v>34</v>
      </c>
      <c r="E166" s="30"/>
      <c r="F166" s="33">
        <f t="shared" si="16"/>
        <v>0</v>
      </c>
      <c r="G166" s="25"/>
    </row>
    <row r="167" spans="1:7" ht="13.5" customHeight="1" x14ac:dyDescent="0.2">
      <c r="A167" s="36" t="s">
        <v>24</v>
      </c>
      <c r="B167" s="47" t="s">
        <v>183</v>
      </c>
      <c r="C167" s="69">
        <f>'[55]VOLUMENES IGLESIA PIÑA'!$J$618</f>
        <v>1.38</v>
      </c>
      <c r="D167" s="42" t="s">
        <v>34</v>
      </c>
      <c r="E167" s="30"/>
      <c r="F167" s="33">
        <f t="shared" si="16"/>
        <v>0</v>
      </c>
      <c r="G167" s="25"/>
    </row>
    <row r="168" spans="1:7" ht="13.5" customHeight="1" x14ac:dyDescent="0.2">
      <c r="A168" s="36" t="s">
        <v>26</v>
      </c>
      <c r="B168" s="47" t="s">
        <v>197</v>
      </c>
      <c r="C168" s="69">
        <f>'[55]VOLUMENES IGLESIA PIÑA'!$J$622</f>
        <v>0.74099999999999988</v>
      </c>
      <c r="D168" s="42" t="s">
        <v>34</v>
      </c>
      <c r="E168" s="74"/>
      <c r="F168" s="33">
        <f t="shared" si="16"/>
        <v>0</v>
      </c>
      <c r="G168" s="25"/>
    </row>
    <row r="169" spans="1:7" ht="17.25" customHeight="1" x14ac:dyDescent="0.2">
      <c r="A169" s="36" t="s">
        <v>28</v>
      </c>
      <c r="B169" s="47" t="s">
        <v>185</v>
      </c>
      <c r="C169" s="69">
        <f>'[55]VOLUMENES IGLESIA PIÑA'!$J$626</f>
        <v>0.68699999999999983</v>
      </c>
      <c r="D169" s="42" t="s">
        <v>34</v>
      </c>
      <c r="E169" s="74"/>
      <c r="F169" s="33">
        <f t="shared" si="16"/>
        <v>0</v>
      </c>
      <c r="G169" s="25"/>
    </row>
    <row r="170" spans="1:7" ht="27.75" customHeight="1" x14ac:dyDescent="0.2">
      <c r="A170" s="36" t="s">
        <v>30</v>
      </c>
      <c r="B170" s="56" t="s">
        <v>187</v>
      </c>
      <c r="C170" s="69">
        <f>'[55]VOLUMENES IGLESIA PIÑA'!$J$630</f>
        <v>18.859999999999996</v>
      </c>
      <c r="D170" s="42" t="s">
        <v>18</v>
      </c>
      <c r="E170" s="74"/>
      <c r="F170" s="33">
        <f t="shared" si="16"/>
        <v>0</v>
      </c>
      <c r="G170" s="25"/>
    </row>
    <row r="171" spans="1:7" ht="14.25" customHeight="1" x14ac:dyDescent="0.2">
      <c r="A171" s="36" t="s">
        <v>32</v>
      </c>
      <c r="B171" s="47" t="s">
        <v>188</v>
      </c>
      <c r="C171" s="69">
        <f>'[55]VOLUMENES IGLESIA PIÑA'!$J$634</f>
        <v>20.32</v>
      </c>
      <c r="D171" s="42" t="s">
        <v>18</v>
      </c>
      <c r="E171" s="74"/>
      <c r="F171" s="33">
        <f t="shared" si="16"/>
        <v>0</v>
      </c>
      <c r="G171" s="25"/>
    </row>
    <row r="172" spans="1:7" ht="14.25" customHeight="1" x14ac:dyDescent="0.2">
      <c r="A172" s="36" t="s">
        <v>35</v>
      </c>
      <c r="B172" s="47" t="s">
        <v>189</v>
      </c>
      <c r="C172" s="69">
        <f>'[55]VOLUMENES IGLESIA PIÑA'!$J$638</f>
        <v>7.4</v>
      </c>
      <c r="D172" s="42" t="s">
        <v>129</v>
      </c>
      <c r="E172" s="74"/>
      <c r="F172" s="33">
        <f t="shared" si="16"/>
        <v>0</v>
      </c>
      <c r="G172" s="25"/>
    </row>
    <row r="173" spans="1:7" ht="14.25" customHeight="1" x14ac:dyDescent="0.2">
      <c r="A173" s="36" t="s">
        <v>72</v>
      </c>
      <c r="B173" s="47" t="s">
        <v>190</v>
      </c>
      <c r="C173" s="69">
        <f>'[55]VOLUMENES IGLESIA PIÑA'!$J$642</f>
        <v>7</v>
      </c>
      <c r="D173" s="42" t="s">
        <v>18</v>
      </c>
      <c r="E173" s="74"/>
      <c r="F173" s="33">
        <f t="shared" si="16"/>
        <v>0</v>
      </c>
      <c r="G173" s="25"/>
    </row>
    <row r="174" spans="1:7" ht="14.25" customHeight="1" x14ac:dyDescent="0.2">
      <c r="A174" s="36" t="s">
        <v>74</v>
      </c>
      <c r="B174" s="47" t="s">
        <v>191</v>
      </c>
      <c r="C174" s="69">
        <f>'[55]VOLUMENES IGLESIA PIÑA'!$J$646</f>
        <v>11.200000000000001</v>
      </c>
      <c r="D174" s="42" t="s">
        <v>129</v>
      </c>
      <c r="E174" s="74"/>
      <c r="F174" s="33">
        <f t="shared" si="16"/>
        <v>0</v>
      </c>
      <c r="G174" s="25"/>
    </row>
    <row r="175" spans="1:7" ht="24.75" customHeight="1" x14ac:dyDescent="0.2">
      <c r="A175" s="36" t="s">
        <v>76</v>
      </c>
      <c r="B175" s="56" t="s">
        <v>198</v>
      </c>
      <c r="C175" s="69">
        <v>1</v>
      </c>
      <c r="D175" s="42" t="s">
        <v>23</v>
      </c>
      <c r="E175" s="74"/>
      <c r="F175" s="33">
        <f t="shared" si="16"/>
        <v>0</v>
      </c>
      <c r="G175" s="25"/>
    </row>
    <row r="176" spans="1:7" ht="13.5" customHeight="1" x14ac:dyDescent="0.2">
      <c r="A176" s="36" t="s">
        <v>78</v>
      </c>
      <c r="B176" s="47" t="s">
        <v>199</v>
      </c>
      <c r="C176" s="69">
        <f>'[55]VOLUMENES IGLESIA PIÑA'!$J$715</f>
        <v>1</v>
      </c>
      <c r="D176" s="42" t="s">
        <v>23</v>
      </c>
      <c r="E176" s="74"/>
      <c r="F176" s="33">
        <f t="shared" si="16"/>
        <v>0</v>
      </c>
      <c r="G176" s="62"/>
    </row>
    <row r="177" spans="1:7" ht="13.5" customHeight="1" x14ac:dyDescent="0.2">
      <c r="A177" s="36" t="s">
        <v>80</v>
      </c>
      <c r="B177" s="47" t="s">
        <v>200</v>
      </c>
      <c r="C177" s="69">
        <f>'[55]VOLUMENES IGLESIA PIÑA'!$J$715</f>
        <v>1</v>
      </c>
      <c r="D177" s="42" t="s">
        <v>23</v>
      </c>
      <c r="E177" s="74"/>
      <c r="F177" s="33">
        <f t="shared" si="16"/>
        <v>0</v>
      </c>
      <c r="G177" s="25"/>
    </row>
    <row r="178" spans="1:7" ht="13.5" customHeight="1" x14ac:dyDescent="0.2">
      <c r="A178" s="36" t="s">
        <v>82</v>
      </c>
      <c r="B178" s="47" t="s">
        <v>194</v>
      </c>
      <c r="C178" s="69">
        <v>1</v>
      </c>
      <c r="D178" s="42" t="s">
        <v>43</v>
      </c>
      <c r="E178" s="74"/>
      <c r="F178" s="33">
        <f t="shared" si="16"/>
        <v>0</v>
      </c>
      <c r="G178" s="25"/>
    </row>
    <row r="179" spans="1:7" ht="13.5" customHeight="1" x14ac:dyDescent="0.2">
      <c r="A179" s="36" t="s">
        <v>84</v>
      </c>
      <c r="B179" s="47" t="s">
        <v>201</v>
      </c>
      <c r="C179" s="69">
        <v>1</v>
      </c>
      <c r="D179" s="42" t="s">
        <v>43</v>
      </c>
      <c r="E179" s="74"/>
      <c r="F179" s="33">
        <f t="shared" si="16"/>
        <v>0</v>
      </c>
      <c r="G179" s="25">
        <f>SUM(F164:F179)</f>
        <v>0</v>
      </c>
    </row>
    <row r="180" spans="1:7" ht="15" customHeight="1" x14ac:dyDescent="0.2">
      <c r="A180" s="36"/>
      <c r="B180" s="47"/>
      <c r="C180" s="69"/>
      <c r="D180" s="42"/>
      <c r="E180" s="74"/>
      <c r="F180" s="33"/>
      <c r="G180" s="25"/>
    </row>
    <row r="181" spans="1:7" ht="14.25" customHeight="1" x14ac:dyDescent="0.2">
      <c r="A181" s="26" t="s">
        <v>202</v>
      </c>
      <c r="B181" s="41" t="s">
        <v>203</v>
      </c>
      <c r="C181" s="31"/>
      <c r="D181" s="48"/>
      <c r="E181" s="61"/>
      <c r="F181" s="33"/>
      <c r="G181" s="25"/>
    </row>
    <row r="182" spans="1:7" s="78" customFormat="1" ht="15" customHeight="1" x14ac:dyDescent="0.2">
      <c r="A182" s="36" t="s">
        <v>16</v>
      </c>
      <c r="B182" s="75" t="s">
        <v>204</v>
      </c>
      <c r="C182" s="76">
        <v>25</v>
      </c>
      <c r="D182" s="70" t="s">
        <v>55</v>
      </c>
      <c r="E182" s="77"/>
      <c r="F182" s="33">
        <f t="shared" ref="F182:F197" si="17">ROUND(C182*E182,2)</f>
        <v>0</v>
      </c>
      <c r="G182" s="142"/>
    </row>
    <row r="183" spans="1:7" s="78" customFormat="1" ht="13.5" customHeight="1" x14ac:dyDescent="0.2">
      <c r="A183" s="36" t="s">
        <v>19</v>
      </c>
      <c r="B183" s="75" t="s">
        <v>205</v>
      </c>
      <c r="C183" s="76">
        <v>7</v>
      </c>
      <c r="D183" s="70" t="s">
        <v>55</v>
      </c>
      <c r="E183" s="77"/>
      <c r="F183" s="33">
        <f t="shared" si="17"/>
        <v>0</v>
      </c>
      <c r="G183" s="142"/>
    </row>
    <row r="184" spans="1:7" s="78" customFormat="1" ht="13.5" customHeight="1" x14ac:dyDescent="0.2">
      <c r="A184" s="36" t="s">
        <v>21</v>
      </c>
      <c r="B184" s="75" t="s">
        <v>206</v>
      </c>
      <c r="C184" s="76">
        <v>1</v>
      </c>
      <c r="D184" s="70" t="s">
        <v>55</v>
      </c>
      <c r="E184" s="77"/>
      <c r="F184" s="33">
        <f t="shared" si="17"/>
        <v>0</v>
      </c>
      <c r="G184" s="142"/>
    </row>
    <row r="185" spans="1:7" s="78" customFormat="1" ht="13.5" customHeight="1" x14ac:dyDescent="0.2">
      <c r="A185" s="36" t="s">
        <v>24</v>
      </c>
      <c r="B185" s="79" t="s">
        <v>207</v>
      </c>
      <c r="C185" s="80">
        <v>8</v>
      </c>
      <c r="D185" s="81" t="s">
        <v>55</v>
      </c>
      <c r="E185" s="82"/>
      <c r="F185" s="33">
        <f t="shared" si="17"/>
        <v>0</v>
      </c>
      <c r="G185" s="143"/>
    </row>
    <row r="186" spans="1:7" s="78" customFormat="1" ht="13.5" customHeight="1" x14ac:dyDescent="0.2">
      <c r="A186" s="36" t="s">
        <v>26</v>
      </c>
      <c r="B186" s="75" t="s">
        <v>208</v>
      </c>
      <c r="C186" s="80">
        <v>10</v>
      </c>
      <c r="D186" s="81" t="s">
        <v>55</v>
      </c>
      <c r="E186" s="82"/>
      <c r="F186" s="33">
        <f t="shared" si="17"/>
        <v>0</v>
      </c>
      <c r="G186" s="143"/>
    </row>
    <row r="187" spans="1:7" s="78" customFormat="1" ht="13.5" customHeight="1" x14ac:dyDescent="0.2">
      <c r="A187" s="36" t="s">
        <v>28</v>
      </c>
      <c r="B187" s="75" t="s">
        <v>209</v>
      </c>
      <c r="C187" s="76">
        <v>6</v>
      </c>
      <c r="D187" s="70" t="s">
        <v>55</v>
      </c>
      <c r="E187" s="82"/>
      <c r="F187" s="33">
        <f t="shared" si="17"/>
        <v>0</v>
      </c>
      <c r="G187" s="143"/>
    </row>
    <row r="188" spans="1:7" s="78" customFormat="1" ht="13.5" customHeight="1" x14ac:dyDescent="0.2">
      <c r="A188" s="36" t="s">
        <v>30</v>
      </c>
      <c r="B188" s="75" t="s">
        <v>210</v>
      </c>
      <c r="C188" s="76">
        <v>8</v>
      </c>
      <c r="D188" s="70" t="s">
        <v>55</v>
      </c>
      <c r="E188" s="82"/>
      <c r="F188" s="33">
        <f t="shared" si="17"/>
        <v>0</v>
      </c>
      <c r="G188" s="142"/>
    </row>
    <row r="189" spans="1:7" s="78" customFormat="1" ht="13.5" customHeight="1" x14ac:dyDescent="0.2">
      <c r="A189" s="36" t="s">
        <v>32</v>
      </c>
      <c r="B189" s="83" t="s">
        <v>211</v>
      </c>
      <c r="C189" s="76">
        <v>8</v>
      </c>
      <c r="D189" s="84" t="s">
        <v>55</v>
      </c>
      <c r="E189" s="77"/>
      <c r="F189" s="33">
        <f t="shared" si="17"/>
        <v>0</v>
      </c>
      <c r="G189" s="142"/>
    </row>
    <row r="190" spans="1:7" s="78" customFormat="1" ht="13.5" customHeight="1" x14ac:dyDescent="0.2">
      <c r="A190" s="36" t="s">
        <v>35</v>
      </c>
      <c r="B190" s="85" t="s">
        <v>212</v>
      </c>
      <c r="C190" s="76">
        <v>8</v>
      </c>
      <c r="D190" s="86" t="s">
        <v>55</v>
      </c>
      <c r="E190" s="77"/>
      <c r="F190" s="33">
        <f t="shared" si="17"/>
        <v>0</v>
      </c>
      <c r="G190" s="142"/>
    </row>
    <row r="191" spans="1:7" s="78" customFormat="1" ht="13.5" customHeight="1" x14ac:dyDescent="0.2">
      <c r="A191" s="36" t="s">
        <v>72</v>
      </c>
      <c r="B191" s="85" t="s">
        <v>213</v>
      </c>
      <c r="C191" s="76">
        <v>6</v>
      </c>
      <c r="D191" s="86" t="s">
        <v>55</v>
      </c>
      <c r="E191" s="77"/>
      <c r="F191" s="33">
        <f t="shared" si="17"/>
        <v>0</v>
      </c>
      <c r="G191" s="142"/>
    </row>
    <row r="192" spans="1:7" s="78" customFormat="1" ht="13.5" customHeight="1" x14ac:dyDescent="0.2">
      <c r="A192" s="36" t="s">
        <v>74</v>
      </c>
      <c r="B192" s="87" t="s">
        <v>214</v>
      </c>
      <c r="C192" s="80">
        <v>1</v>
      </c>
      <c r="D192" s="88" t="s">
        <v>55</v>
      </c>
      <c r="E192" s="89"/>
      <c r="F192" s="33">
        <f t="shared" si="17"/>
        <v>0</v>
      </c>
      <c r="G192" s="142"/>
    </row>
    <row r="193" spans="1:8" s="78" customFormat="1" ht="13.5" customHeight="1" x14ac:dyDescent="0.2">
      <c r="A193" s="36" t="s">
        <v>76</v>
      </c>
      <c r="B193" s="87" t="s">
        <v>215</v>
      </c>
      <c r="C193" s="80">
        <v>80</v>
      </c>
      <c r="D193" s="88" t="s">
        <v>216</v>
      </c>
      <c r="E193" s="89"/>
      <c r="F193" s="33">
        <f t="shared" si="17"/>
        <v>0</v>
      </c>
      <c r="G193" s="142"/>
    </row>
    <row r="194" spans="1:8" s="78" customFormat="1" ht="13.5" customHeight="1" x14ac:dyDescent="0.2">
      <c r="A194" s="36" t="s">
        <v>78</v>
      </c>
      <c r="B194" s="90" t="s">
        <v>217</v>
      </c>
      <c r="C194" s="80">
        <v>1</v>
      </c>
      <c r="D194" s="91" t="s">
        <v>55</v>
      </c>
      <c r="E194" s="89"/>
      <c r="F194" s="33">
        <f t="shared" si="17"/>
        <v>0</v>
      </c>
      <c r="G194" s="144"/>
    </row>
    <row r="195" spans="1:8" s="78" customFormat="1" ht="13.5" customHeight="1" x14ac:dyDescent="0.2">
      <c r="A195" s="36" t="s">
        <v>80</v>
      </c>
      <c r="B195" s="75" t="s">
        <v>218</v>
      </c>
      <c r="C195" s="80">
        <v>1</v>
      </c>
      <c r="D195" s="70" t="s">
        <v>55</v>
      </c>
      <c r="E195" s="77"/>
      <c r="F195" s="33">
        <f t="shared" si="17"/>
        <v>0</v>
      </c>
      <c r="G195" s="142"/>
    </row>
    <row r="196" spans="1:8" s="78" customFormat="1" ht="13.5" customHeight="1" x14ac:dyDescent="0.2">
      <c r="A196" s="36" t="s">
        <v>82</v>
      </c>
      <c r="B196" s="75" t="s">
        <v>219</v>
      </c>
      <c r="C196" s="80">
        <v>1</v>
      </c>
      <c r="D196" s="70" t="s">
        <v>55</v>
      </c>
      <c r="E196" s="77"/>
      <c r="F196" s="33">
        <f t="shared" si="17"/>
        <v>0</v>
      </c>
      <c r="G196" s="142"/>
    </row>
    <row r="197" spans="1:8" s="78" customFormat="1" ht="13.5" customHeight="1" x14ac:dyDescent="0.2">
      <c r="A197" s="36" t="s">
        <v>84</v>
      </c>
      <c r="B197" s="75" t="s">
        <v>220</v>
      </c>
      <c r="C197" s="80">
        <v>1</v>
      </c>
      <c r="D197" s="70" t="s">
        <v>55</v>
      </c>
      <c r="E197" s="77"/>
      <c r="F197" s="33">
        <f t="shared" si="17"/>
        <v>0</v>
      </c>
      <c r="G197" s="25">
        <f>SUM(F182:F197)</f>
        <v>0</v>
      </c>
    </row>
    <row r="198" spans="1:8" s="94" customFormat="1" x14ac:dyDescent="0.2">
      <c r="A198" s="36"/>
      <c r="B198" s="92"/>
      <c r="C198" s="76"/>
      <c r="D198" s="70"/>
      <c r="E198" s="93"/>
      <c r="F198" s="33"/>
      <c r="G198" s="25"/>
    </row>
    <row r="199" spans="1:8" ht="15" customHeight="1" x14ac:dyDescent="0.2">
      <c r="A199" s="26" t="s">
        <v>221</v>
      </c>
      <c r="B199" s="41" t="s">
        <v>222</v>
      </c>
      <c r="C199" s="31"/>
      <c r="D199" s="42"/>
      <c r="E199" s="30"/>
      <c r="F199" s="33"/>
      <c r="G199" s="25"/>
    </row>
    <row r="200" spans="1:8" ht="15" customHeight="1" x14ac:dyDescent="0.2">
      <c r="A200" s="36" t="s">
        <v>16</v>
      </c>
      <c r="B200" s="47" t="s">
        <v>223</v>
      </c>
      <c r="C200" s="67">
        <f>SUM(C201:C202)</f>
        <v>524.16160000000002</v>
      </c>
      <c r="D200" s="48" t="s">
        <v>18</v>
      </c>
      <c r="E200" s="30"/>
      <c r="F200" s="33">
        <f t="shared" ref="F200:F202" si="18">ROUND(C200*E200,2)</f>
        <v>0</v>
      </c>
      <c r="G200" s="25"/>
    </row>
    <row r="201" spans="1:8" ht="15" customHeight="1" x14ac:dyDescent="0.2">
      <c r="A201" s="36" t="s">
        <v>19</v>
      </c>
      <c r="B201" s="47" t="s">
        <v>224</v>
      </c>
      <c r="C201" s="67">
        <f>'[55]VOLUMENES IGLESIA PIÑA'!$J$470</f>
        <v>283.68000000000006</v>
      </c>
      <c r="D201" s="48" t="s">
        <v>18</v>
      </c>
      <c r="E201" s="30"/>
      <c r="F201" s="33">
        <f t="shared" si="18"/>
        <v>0</v>
      </c>
      <c r="G201" s="25"/>
    </row>
    <row r="202" spans="1:8" ht="15" customHeight="1" x14ac:dyDescent="0.2">
      <c r="A202" s="36" t="s">
        <v>21</v>
      </c>
      <c r="B202" s="47" t="s">
        <v>225</v>
      </c>
      <c r="C202" s="67">
        <f>'[55]VOLUMENES IGLESIA PIÑA'!$J$474</f>
        <v>240.48159999999999</v>
      </c>
      <c r="D202" s="48" t="s">
        <v>18</v>
      </c>
      <c r="E202" s="30"/>
      <c r="F202" s="33">
        <f t="shared" si="18"/>
        <v>0</v>
      </c>
      <c r="G202" s="25">
        <f>SUM(F200:F202)</f>
        <v>0</v>
      </c>
      <c r="H202" s="39"/>
    </row>
    <row r="203" spans="1:8" s="78" customFormat="1" ht="13.5" customHeight="1" x14ac:dyDescent="0.2">
      <c r="A203" s="95"/>
      <c r="B203" s="96"/>
      <c r="C203" s="97"/>
      <c r="D203" s="98"/>
      <c r="E203" s="97"/>
      <c r="F203" s="98"/>
      <c r="G203" s="25"/>
    </row>
    <row r="204" spans="1:8" ht="15" customHeight="1" x14ac:dyDescent="0.2">
      <c r="A204" s="26" t="s">
        <v>226</v>
      </c>
      <c r="B204" s="62" t="s">
        <v>227</v>
      </c>
      <c r="C204" s="99"/>
      <c r="D204" s="20"/>
      <c r="E204" s="74"/>
      <c r="F204" s="33"/>
      <c r="G204" s="25"/>
    </row>
    <row r="205" spans="1:8" ht="14.25" customHeight="1" x14ac:dyDescent="0.2">
      <c r="A205" s="36" t="s">
        <v>16</v>
      </c>
      <c r="B205" s="100" t="s">
        <v>228</v>
      </c>
      <c r="C205" s="101">
        <f>'[55]VOLUMENES IGLESIA PIÑA'!$J$484</f>
        <v>55.58</v>
      </c>
      <c r="D205" s="102" t="s">
        <v>18</v>
      </c>
      <c r="E205" s="97"/>
      <c r="F205" s="33">
        <f t="shared" ref="F205:F211" si="19">ROUND(C205*E205,2)</f>
        <v>0</v>
      </c>
      <c r="G205" s="25"/>
    </row>
    <row r="206" spans="1:8" s="78" customFormat="1" ht="14.25" customHeight="1" x14ac:dyDescent="0.2">
      <c r="A206" s="36" t="s">
        <v>16</v>
      </c>
      <c r="B206" s="100" t="s">
        <v>229</v>
      </c>
      <c r="C206" s="97">
        <f>'[55]VOLUMENES IGLESIA PIÑA'!$J$480</f>
        <v>5.5579999999999998</v>
      </c>
      <c r="D206" s="102" t="s">
        <v>34</v>
      </c>
      <c r="E206" s="97"/>
      <c r="F206" s="33">
        <f t="shared" si="19"/>
        <v>0</v>
      </c>
      <c r="G206" s="25"/>
    </row>
    <row r="207" spans="1:8" s="78" customFormat="1" ht="14.25" customHeight="1" x14ac:dyDescent="0.2">
      <c r="A207" s="36" t="s">
        <v>19</v>
      </c>
      <c r="B207" s="100" t="s">
        <v>230</v>
      </c>
      <c r="C207" s="97">
        <f>'[55]VOLUMENES IGLESIA PIÑA'!$J$480</f>
        <v>5.5579999999999998</v>
      </c>
      <c r="D207" s="102" t="s">
        <v>34</v>
      </c>
      <c r="E207" s="97"/>
      <c r="F207" s="33">
        <f t="shared" si="19"/>
        <v>0</v>
      </c>
      <c r="G207" s="25"/>
    </row>
    <row r="208" spans="1:8" s="78" customFormat="1" ht="14.25" customHeight="1" x14ac:dyDescent="0.2">
      <c r="A208" s="36" t="s">
        <v>21</v>
      </c>
      <c r="B208" s="100" t="s">
        <v>231</v>
      </c>
      <c r="C208" s="97">
        <f>'[55]VOLUMENES IGLESIA PIÑA'!$J$484</f>
        <v>55.58</v>
      </c>
      <c r="D208" s="102" t="s">
        <v>18</v>
      </c>
      <c r="E208" s="97"/>
      <c r="F208" s="33">
        <f t="shared" si="19"/>
        <v>0</v>
      </c>
      <c r="G208" s="25"/>
    </row>
    <row r="209" spans="1:8" s="78" customFormat="1" ht="14.25" customHeight="1" x14ac:dyDescent="0.2">
      <c r="A209" s="36" t="s">
        <v>24</v>
      </c>
      <c r="B209" s="100" t="s">
        <v>232</v>
      </c>
      <c r="C209" s="97">
        <f>'[55]VOLUMENES IGLESIA PIÑA'!$J$488</f>
        <v>3</v>
      </c>
      <c r="D209" s="102" t="s">
        <v>121</v>
      </c>
      <c r="E209" s="97"/>
      <c r="F209" s="33">
        <f t="shared" si="19"/>
        <v>0</v>
      </c>
      <c r="G209" s="25"/>
    </row>
    <row r="210" spans="1:8" s="78" customFormat="1" ht="14.25" customHeight="1" x14ac:dyDescent="0.2">
      <c r="A210" s="36" t="s">
        <v>26</v>
      </c>
      <c r="B210" s="100" t="s">
        <v>233</v>
      </c>
      <c r="C210" s="97">
        <f>'[55]VOLUMENES IGLESIA PIÑA'!$J$492</f>
        <v>50</v>
      </c>
      <c r="D210" s="102" t="s">
        <v>121</v>
      </c>
      <c r="E210" s="97"/>
      <c r="F210" s="33">
        <f t="shared" si="19"/>
        <v>0</v>
      </c>
      <c r="G210" s="25"/>
    </row>
    <row r="211" spans="1:8" s="78" customFormat="1" ht="14.25" customHeight="1" x14ac:dyDescent="0.2">
      <c r="A211" s="36" t="s">
        <v>28</v>
      </c>
      <c r="B211" s="100" t="s">
        <v>234</v>
      </c>
      <c r="C211" s="97">
        <f>'[55]VOLUMENES IGLESIA PIÑA'!$J$496</f>
        <v>176</v>
      </c>
      <c r="D211" s="102" t="s">
        <v>121</v>
      </c>
      <c r="E211" s="97"/>
      <c r="F211" s="33">
        <f t="shared" si="19"/>
        <v>0</v>
      </c>
      <c r="G211" s="25">
        <f>SUM(F205:F211)</f>
        <v>0</v>
      </c>
    </row>
    <row r="212" spans="1:8" s="78" customFormat="1" ht="13.5" customHeight="1" x14ac:dyDescent="0.2">
      <c r="A212" s="95"/>
      <c r="B212" s="96"/>
      <c r="C212" s="97"/>
      <c r="D212" s="98"/>
      <c r="E212" s="97"/>
      <c r="F212" s="98"/>
      <c r="G212" s="25"/>
    </row>
    <row r="213" spans="1:8" ht="15" customHeight="1" x14ac:dyDescent="0.2">
      <c r="A213" s="26" t="s">
        <v>235</v>
      </c>
      <c r="B213" s="62" t="s">
        <v>236</v>
      </c>
      <c r="C213" s="99"/>
      <c r="D213" s="20"/>
      <c r="E213" s="74"/>
      <c r="F213" s="33"/>
      <c r="G213" s="25"/>
    </row>
    <row r="214" spans="1:8" ht="36.75" customHeight="1" x14ac:dyDescent="0.2">
      <c r="A214" s="36" t="s">
        <v>16</v>
      </c>
      <c r="B214" s="56" t="s">
        <v>237</v>
      </c>
      <c r="C214" s="99">
        <f>'[55]VOLUMENES IGLESIA PIÑA'!$J$504</f>
        <v>27.97</v>
      </c>
      <c r="D214" s="48" t="s">
        <v>129</v>
      </c>
      <c r="E214" s="99"/>
      <c r="F214" s="33">
        <f t="shared" ref="F214:F218" si="20">ROUND(C214*E214,2)</f>
        <v>0</v>
      </c>
      <c r="G214" s="25"/>
    </row>
    <row r="215" spans="1:8" ht="36.75" customHeight="1" x14ac:dyDescent="0.2">
      <c r="A215" s="36" t="s">
        <v>19</v>
      </c>
      <c r="B215" s="56" t="s">
        <v>238</v>
      </c>
      <c r="C215" s="67">
        <f>'[55]VOLUMENES IGLESIA PIÑA'!$J$508</f>
        <v>8.4</v>
      </c>
      <c r="D215" s="48" t="s">
        <v>129</v>
      </c>
      <c r="E215" s="99"/>
      <c r="F215" s="33">
        <f t="shared" si="20"/>
        <v>0</v>
      </c>
      <c r="G215" s="25"/>
    </row>
    <row r="216" spans="1:8" ht="36.75" customHeight="1" x14ac:dyDescent="0.2">
      <c r="A216" s="36" t="s">
        <v>21</v>
      </c>
      <c r="B216" s="56" t="s">
        <v>239</v>
      </c>
      <c r="C216" s="67">
        <f>'[55]VOLUMENES IGLESIA PIÑA'!$J$512</f>
        <v>53.429099999999998</v>
      </c>
      <c r="D216" s="48" t="s">
        <v>18</v>
      </c>
      <c r="E216" s="99"/>
      <c r="F216" s="33">
        <f t="shared" si="20"/>
        <v>0</v>
      </c>
      <c r="G216" s="25"/>
    </row>
    <row r="217" spans="1:8" ht="15.75" customHeight="1" x14ac:dyDescent="0.2">
      <c r="A217" s="36" t="s">
        <v>24</v>
      </c>
      <c r="B217" s="56" t="s">
        <v>240</v>
      </c>
      <c r="C217" s="67">
        <v>1</v>
      </c>
      <c r="D217" s="48" t="s">
        <v>121</v>
      </c>
      <c r="E217" s="99"/>
      <c r="F217" s="33">
        <f t="shared" si="20"/>
        <v>0</v>
      </c>
      <c r="G217" s="25"/>
    </row>
    <row r="218" spans="1:8" ht="17.25" customHeight="1" x14ac:dyDescent="0.2">
      <c r="A218" s="36" t="s">
        <v>26</v>
      </c>
      <c r="B218" s="56" t="s">
        <v>241</v>
      </c>
      <c r="C218" s="67">
        <f>'[55]VOLUMENES IGLESIA PIÑA'!$J$520</f>
        <v>414.28800000000001</v>
      </c>
      <c r="D218" s="48" t="s">
        <v>18</v>
      </c>
      <c r="E218" s="99"/>
      <c r="F218" s="33">
        <f t="shared" si="20"/>
        <v>0</v>
      </c>
      <c r="G218" s="25">
        <f>SUM(F214:F218)</f>
        <v>0</v>
      </c>
      <c r="H218" s="39"/>
    </row>
    <row r="219" spans="1:8" s="78" customFormat="1" ht="13.5" customHeight="1" x14ac:dyDescent="0.2">
      <c r="A219" s="95"/>
      <c r="B219" s="96"/>
      <c r="C219" s="98"/>
      <c r="D219" s="98"/>
      <c r="E219" s="98"/>
      <c r="F219" s="98"/>
      <c r="G219" s="25"/>
    </row>
    <row r="220" spans="1:8" ht="13.5" customHeight="1" x14ac:dyDescent="0.2">
      <c r="A220" s="36"/>
      <c r="B220" s="145" t="s">
        <v>242</v>
      </c>
      <c r="C220" s="145"/>
      <c r="D220" s="145"/>
      <c r="E220" s="145"/>
      <c r="F220" s="25" t="s">
        <v>46</v>
      </c>
      <c r="G220" s="25">
        <f>SUM(G42:G218)</f>
        <v>0</v>
      </c>
    </row>
    <row r="221" spans="1:8" ht="13.5" customHeight="1" x14ac:dyDescent="0.2">
      <c r="A221" s="26"/>
      <c r="B221" s="27"/>
      <c r="C221" s="31"/>
      <c r="D221" s="29"/>
      <c r="E221" s="38"/>
      <c r="F221" s="33"/>
      <c r="G221" s="25"/>
    </row>
    <row r="222" spans="1:8" ht="13.5" customHeight="1" x14ac:dyDescent="0.2">
      <c r="A222" s="26" t="s">
        <v>243</v>
      </c>
      <c r="B222" s="41" t="s">
        <v>244</v>
      </c>
      <c r="C222" s="31"/>
      <c r="D222" s="48"/>
      <c r="E222" s="38"/>
      <c r="F222" s="33"/>
      <c r="G222" s="25"/>
    </row>
    <row r="223" spans="1:8" ht="13.5" customHeight="1" x14ac:dyDescent="0.2">
      <c r="A223" s="36" t="s">
        <v>16</v>
      </c>
      <c r="B223" s="47" t="s">
        <v>245</v>
      </c>
      <c r="C223" s="31">
        <v>1</v>
      </c>
      <c r="D223" s="48" t="s">
        <v>53</v>
      </c>
      <c r="E223" s="103"/>
      <c r="F223" s="33">
        <f t="shared" ref="F223" si="21">ROUND(C223*E223,2)</f>
        <v>0</v>
      </c>
      <c r="G223" s="25">
        <f>SUM(F223)</f>
        <v>0</v>
      </c>
      <c r="H223" s="39"/>
    </row>
    <row r="224" spans="1:8" s="78" customFormat="1" ht="13.5" customHeight="1" x14ac:dyDescent="0.2">
      <c r="A224" s="95"/>
      <c r="B224" s="96"/>
      <c r="C224" s="98"/>
      <c r="D224" s="98"/>
      <c r="E224" s="98"/>
      <c r="F224" s="98"/>
      <c r="G224" s="25"/>
    </row>
    <row r="225" spans="1:8" ht="13.5" customHeight="1" x14ac:dyDescent="0.2">
      <c r="A225" s="104"/>
      <c r="B225" s="150" t="s">
        <v>246</v>
      </c>
      <c r="C225" s="150"/>
      <c r="D225" s="150"/>
      <c r="E225" s="150"/>
      <c r="F225" s="25" t="s">
        <v>46</v>
      </c>
      <c r="G225" s="25">
        <f>SUM(G223)</f>
        <v>0</v>
      </c>
    </row>
    <row r="226" spans="1:8" s="78" customFormat="1" ht="13.5" customHeight="1" x14ac:dyDescent="0.2">
      <c r="A226" s="95"/>
      <c r="B226" s="96"/>
      <c r="C226" s="98"/>
      <c r="D226" s="98"/>
      <c r="F226" s="98"/>
      <c r="G226" s="25"/>
    </row>
    <row r="227" spans="1:8" s="78" customFormat="1" ht="13.5" customHeight="1" x14ac:dyDescent="0.2">
      <c r="A227" s="95"/>
      <c r="B227" s="96" t="s">
        <v>247</v>
      </c>
      <c r="C227" s="98"/>
      <c r="D227" s="98"/>
      <c r="E227" s="98"/>
      <c r="F227" s="98"/>
      <c r="G227" s="25"/>
    </row>
    <row r="228" spans="1:8" s="78" customFormat="1" ht="13.5" customHeight="1" x14ac:dyDescent="0.2">
      <c r="A228" s="105" t="s">
        <v>12</v>
      </c>
      <c r="B228" s="100" t="s">
        <v>248</v>
      </c>
      <c r="C228" s="98"/>
      <c r="D228" s="98"/>
      <c r="E228" s="98"/>
      <c r="F228" s="31" t="s">
        <v>46</v>
      </c>
      <c r="G228" s="25">
        <f>$G$33</f>
        <v>0</v>
      </c>
    </row>
    <row r="229" spans="1:8" s="78" customFormat="1" ht="13.5" customHeight="1" x14ac:dyDescent="0.2">
      <c r="A229" s="105" t="s">
        <v>47</v>
      </c>
      <c r="B229" s="100" t="s">
        <v>249</v>
      </c>
      <c r="C229" s="98"/>
      <c r="D229" s="98"/>
      <c r="E229" s="98"/>
      <c r="F229" s="31" t="s">
        <v>46</v>
      </c>
      <c r="G229" s="25">
        <f>$G$220</f>
        <v>0</v>
      </c>
    </row>
    <row r="230" spans="1:8" s="78" customFormat="1" ht="13.5" customHeight="1" x14ac:dyDescent="0.2">
      <c r="A230" s="105" t="s">
        <v>243</v>
      </c>
      <c r="B230" s="47" t="s">
        <v>246</v>
      </c>
      <c r="C230" s="98"/>
      <c r="D230" s="98"/>
      <c r="E230" s="98"/>
      <c r="F230" s="31" t="s">
        <v>46</v>
      </c>
      <c r="G230" s="25">
        <f>G225</f>
        <v>0</v>
      </c>
    </row>
    <row r="231" spans="1:8" s="78" customFormat="1" ht="13.5" customHeight="1" x14ac:dyDescent="0.2">
      <c r="A231" s="95"/>
      <c r="B231" s="96"/>
      <c r="C231" s="98"/>
      <c r="D231" s="98"/>
      <c r="E231" s="98"/>
      <c r="F231" s="98"/>
      <c r="G231" s="25"/>
    </row>
    <row r="232" spans="1:8" s="78" customFormat="1" ht="13.5" customHeight="1" x14ac:dyDescent="0.2">
      <c r="A232" s="95"/>
      <c r="B232" s="150" t="s">
        <v>250</v>
      </c>
      <c r="C232" s="150"/>
      <c r="D232" s="150"/>
      <c r="E232" s="150"/>
      <c r="F232" s="25" t="s">
        <v>46</v>
      </c>
      <c r="G232" s="106">
        <f>SUM(G228:G230)</f>
        <v>0</v>
      </c>
    </row>
    <row r="233" spans="1:8" s="78" customFormat="1" ht="13.5" customHeight="1" x14ac:dyDescent="0.2">
      <c r="A233" s="95"/>
      <c r="B233" s="96"/>
      <c r="C233" s="98"/>
      <c r="D233" s="98"/>
      <c r="E233" s="98"/>
      <c r="F233" s="98"/>
      <c r="G233" s="25"/>
    </row>
    <row r="234" spans="1:8" ht="13.5" customHeight="1" x14ac:dyDescent="0.2">
      <c r="A234" s="26"/>
      <c r="B234" s="62" t="s">
        <v>251</v>
      </c>
      <c r="C234" s="107"/>
      <c r="H234" s="110"/>
    </row>
    <row r="235" spans="1:8" ht="13.5" customHeight="1" x14ac:dyDescent="0.2">
      <c r="A235" s="36"/>
      <c r="B235" s="100" t="s">
        <v>252</v>
      </c>
      <c r="C235" s="20"/>
      <c r="E235" s="111">
        <v>0.1</v>
      </c>
      <c r="F235" s="20"/>
      <c r="G235" s="106">
        <f t="shared" ref="G235:G242" si="22">$G$232*E235</f>
        <v>0</v>
      </c>
      <c r="H235" s="112"/>
    </row>
    <row r="236" spans="1:8" x14ac:dyDescent="0.2">
      <c r="A236" s="36"/>
      <c r="B236" s="100" t="s">
        <v>253</v>
      </c>
      <c r="C236" s="20"/>
      <c r="E236" s="111">
        <v>0.1</v>
      </c>
      <c r="F236" s="20"/>
      <c r="G236" s="106">
        <f t="shared" si="22"/>
        <v>0</v>
      </c>
      <c r="H236" s="112"/>
    </row>
    <row r="237" spans="1:8" x14ac:dyDescent="0.2">
      <c r="A237" s="36"/>
      <c r="B237" s="100" t="s">
        <v>254</v>
      </c>
      <c r="C237" s="20"/>
      <c r="E237" s="111">
        <v>0.05</v>
      </c>
      <c r="F237" s="20"/>
      <c r="G237" s="106">
        <f t="shared" si="22"/>
        <v>0</v>
      </c>
      <c r="H237" s="112"/>
    </row>
    <row r="238" spans="1:8" x14ac:dyDescent="0.2">
      <c r="A238" s="36"/>
      <c r="B238" s="100" t="s">
        <v>255</v>
      </c>
      <c r="C238" s="20"/>
      <c r="E238" s="111">
        <v>4.4999999999999998E-2</v>
      </c>
      <c r="F238" s="20"/>
      <c r="G238" s="106">
        <f t="shared" si="22"/>
        <v>0</v>
      </c>
      <c r="H238" s="112"/>
    </row>
    <row r="239" spans="1:8" x14ac:dyDescent="0.2">
      <c r="A239" s="36"/>
      <c r="B239" s="100" t="s">
        <v>256</v>
      </c>
      <c r="C239" s="20"/>
      <c r="E239" s="111">
        <v>0.03</v>
      </c>
      <c r="F239" s="20"/>
      <c r="G239" s="106">
        <f t="shared" si="22"/>
        <v>0</v>
      </c>
      <c r="H239" s="112"/>
    </row>
    <row r="240" spans="1:8" x14ac:dyDescent="0.2">
      <c r="A240" s="36"/>
      <c r="B240" s="100" t="s">
        <v>257</v>
      </c>
      <c r="C240" s="20"/>
      <c r="E240" s="111">
        <v>3.2500000000000001E-2</v>
      </c>
      <c r="F240" s="20"/>
      <c r="G240" s="106">
        <f t="shared" si="22"/>
        <v>0</v>
      </c>
      <c r="H240" s="112"/>
    </row>
    <row r="241" spans="1:8" x14ac:dyDescent="0.2">
      <c r="A241" s="36"/>
      <c r="B241" s="100" t="s">
        <v>258</v>
      </c>
      <c r="C241" s="20"/>
      <c r="E241" s="111">
        <v>0.01</v>
      </c>
      <c r="F241" s="20"/>
      <c r="G241" s="106">
        <f t="shared" si="22"/>
        <v>0</v>
      </c>
      <c r="H241" s="112"/>
    </row>
    <row r="242" spans="1:8" x14ac:dyDescent="0.2">
      <c r="A242" s="36"/>
      <c r="B242" s="100" t="s">
        <v>259</v>
      </c>
      <c r="C242" s="20"/>
      <c r="E242" s="111">
        <v>1E-3</v>
      </c>
      <c r="F242" s="20"/>
      <c r="G242" s="106">
        <f t="shared" si="22"/>
        <v>0</v>
      </c>
      <c r="H242" s="112"/>
    </row>
    <row r="243" spans="1:8" x14ac:dyDescent="0.2">
      <c r="A243" s="36"/>
      <c r="B243" s="100" t="s">
        <v>260</v>
      </c>
      <c r="C243" s="20"/>
      <c r="E243" s="111">
        <v>0.18</v>
      </c>
      <c r="F243" s="20"/>
      <c r="G243" s="106">
        <f>SUM(G235)*E243</f>
        <v>0</v>
      </c>
      <c r="H243" s="112"/>
    </row>
    <row r="244" spans="1:8" ht="38.25" x14ac:dyDescent="0.2">
      <c r="A244" s="36"/>
      <c r="B244" s="113" t="s">
        <v>261</v>
      </c>
      <c r="C244" s="20"/>
      <c r="D244" s="20"/>
      <c r="E244" s="64" t="s">
        <v>43</v>
      </c>
      <c r="F244" s="20"/>
      <c r="G244" s="106">
        <f t="shared" ref="G244:G245" si="23">SUM(G232:G242)</f>
        <v>0</v>
      </c>
      <c r="H244" s="114"/>
    </row>
    <row r="245" spans="1:8" x14ac:dyDescent="0.2">
      <c r="A245" s="40"/>
      <c r="B245" s="100" t="s">
        <v>262</v>
      </c>
      <c r="C245" s="20"/>
      <c r="D245" s="20"/>
      <c r="E245" s="64" t="s">
        <v>43</v>
      </c>
      <c r="F245" s="20"/>
      <c r="G245" s="106">
        <f t="shared" si="23"/>
        <v>0</v>
      </c>
    </row>
    <row r="246" spans="1:8" x14ac:dyDescent="0.2">
      <c r="A246" s="40"/>
      <c r="B246" s="109"/>
      <c r="C246" s="20"/>
      <c r="D246" s="20"/>
      <c r="E246" s="64"/>
      <c r="F246" s="93"/>
    </row>
    <row r="247" spans="1:8" ht="15" customHeight="1" x14ac:dyDescent="0.2">
      <c r="A247" s="115"/>
      <c r="B247" s="150" t="s">
        <v>263</v>
      </c>
      <c r="C247" s="150"/>
      <c r="D247" s="150"/>
      <c r="E247" s="150"/>
      <c r="F247" s="25" t="s">
        <v>46</v>
      </c>
      <c r="G247" s="106">
        <f>SUM(G235:G245)</f>
        <v>0</v>
      </c>
      <c r="H247" s="78"/>
    </row>
    <row r="248" spans="1:8" s="78" customFormat="1" ht="9" customHeight="1" x14ac:dyDescent="0.2">
      <c r="A248" s="95"/>
      <c r="B248" s="96"/>
      <c r="C248" s="98"/>
      <c r="D248" s="98"/>
      <c r="E248" s="98"/>
      <c r="F248" s="98"/>
      <c r="G248" s="25"/>
    </row>
    <row r="249" spans="1:8" ht="15" customHeight="1" x14ac:dyDescent="0.2">
      <c r="A249" s="115"/>
      <c r="B249" s="150" t="s">
        <v>264</v>
      </c>
      <c r="C249" s="150"/>
      <c r="D249" s="150"/>
      <c r="E249" s="150"/>
      <c r="F249" s="25" t="s">
        <v>46</v>
      </c>
      <c r="G249" s="106">
        <f>SUM(G247+G232)</f>
        <v>0</v>
      </c>
      <c r="H249" s="116"/>
    </row>
    <row r="250" spans="1:8" hidden="1" x14ac:dyDescent="0.2">
      <c r="A250" s="115"/>
      <c r="B250" s="62"/>
      <c r="C250" s="117"/>
      <c r="D250" s="118"/>
      <c r="E250" s="20"/>
      <c r="F250" s="20"/>
      <c r="G250" s="119"/>
      <c r="H250" s="120"/>
    </row>
    <row r="251" spans="1:8" ht="13.5" hidden="1" customHeight="1" x14ac:dyDescent="0.2">
      <c r="A251" s="115"/>
      <c r="B251" s="62"/>
      <c r="C251" s="117"/>
      <c r="D251" s="118"/>
      <c r="E251" s="25" t="s">
        <v>265</v>
      </c>
      <c r="F251" s="25" t="s">
        <v>46</v>
      </c>
      <c r="G251" s="121" t="e">
        <f>G249/($C$98+#REF!+#REF!+#REF!+#REF!+#REF!+111.68)</f>
        <v>#REF!</v>
      </c>
      <c r="H251" s="114"/>
    </row>
    <row r="252" spans="1:8" hidden="1" x14ac:dyDescent="0.2">
      <c r="A252" s="115"/>
      <c r="B252" s="62"/>
      <c r="C252" s="117"/>
      <c r="D252" s="118"/>
      <c r="E252" s="25"/>
      <c r="F252" s="25"/>
      <c r="H252" s="114"/>
    </row>
    <row r="253" spans="1:8" x14ac:dyDescent="0.2">
      <c r="A253" s="115"/>
      <c r="B253" s="62"/>
      <c r="C253" s="117"/>
      <c r="D253" s="118"/>
      <c r="E253" s="25"/>
      <c r="F253" s="25"/>
      <c r="G253" s="119"/>
      <c r="H253" s="122"/>
    </row>
    <row r="254" spans="1:8" x14ac:dyDescent="0.2">
      <c r="A254" s="115"/>
      <c r="B254" s="62"/>
      <c r="C254" s="117"/>
      <c r="D254" s="118"/>
      <c r="E254" s="25"/>
      <c r="F254" s="25"/>
      <c r="G254" s="119"/>
      <c r="H254" s="122"/>
    </row>
    <row r="255" spans="1:8" x14ac:dyDescent="0.2">
      <c r="A255" s="115"/>
      <c r="B255" s="62"/>
      <c r="C255" s="117"/>
      <c r="D255" s="118"/>
      <c r="E255" s="25"/>
      <c r="F255" s="25"/>
      <c r="G255" s="119"/>
      <c r="H255" s="122"/>
    </row>
    <row r="256" spans="1:8" x14ac:dyDescent="0.2">
      <c r="A256" s="115"/>
      <c r="B256" s="62"/>
      <c r="C256" s="117"/>
      <c r="D256" s="118"/>
      <c r="E256" s="25"/>
      <c r="F256" s="25"/>
      <c r="G256" s="119"/>
      <c r="H256" s="122"/>
    </row>
    <row r="257" spans="1:8" x14ac:dyDescent="0.2">
      <c r="A257" s="115"/>
      <c r="B257" s="62"/>
      <c r="C257" s="117"/>
      <c r="D257" s="118"/>
      <c r="E257" s="25"/>
      <c r="F257" s="25"/>
      <c r="G257" s="119"/>
      <c r="H257" s="122"/>
    </row>
    <row r="258" spans="1:8" x14ac:dyDescent="0.2">
      <c r="A258" s="115"/>
      <c r="B258" s="62"/>
      <c r="C258" s="117"/>
      <c r="D258" s="118"/>
      <c r="E258" s="25"/>
      <c r="F258" s="25"/>
      <c r="G258" s="119"/>
      <c r="H258" s="122"/>
    </row>
    <row r="259" spans="1:8" x14ac:dyDescent="0.2">
      <c r="A259" s="115"/>
      <c r="B259" s="62"/>
      <c r="C259" s="117"/>
      <c r="D259" s="118"/>
      <c r="E259" s="25"/>
      <c r="F259" s="25"/>
      <c r="G259" s="119"/>
      <c r="H259" s="122"/>
    </row>
    <row r="260" spans="1:8" x14ac:dyDescent="0.2">
      <c r="A260" s="115"/>
      <c r="B260" s="62"/>
      <c r="C260" s="117"/>
      <c r="D260" s="118"/>
      <c r="E260" s="25"/>
      <c r="F260" s="25"/>
      <c r="G260" s="119"/>
      <c r="H260" s="122"/>
    </row>
    <row r="261" spans="1:8" x14ac:dyDescent="0.2">
      <c r="A261" s="115"/>
      <c r="B261" s="62"/>
      <c r="C261" s="117"/>
      <c r="D261" s="118"/>
      <c r="E261" s="25"/>
      <c r="F261" s="25"/>
      <c r="G261" s="119"/>
      <c r="H261" s="122"/>
    </row>
    <row r="262" spans="1:8" x14ac:dyDescent="0.2">
      <c r="A262" s="115"/>
      <c r="B262" s="62"/>
      <c r="C262" s="117"/>
      <c r="D262" s="118"/>
      <c r="E262" s="25"/>
      <c r="F262" s="25"/>
      <c r="G262" s="119"/>
      <c r="H262" s="122"/>
    </row>
    <row r="263" spans="1:8" x14ac:dyDescent="0.2">
      <c r="A263" s="115"/>
      <c r="B263" s="62"/>
      <c r="C263" s="117"/>
      <c r="D263" s="118"/>
      <c r="E263" s="25"/>
      <c r="F263" s="25"/>
      <c r="G263" s="119"/>
      <c r="H263" s="122"/>
    </row>
    <row r="264" spans="1:8" x14ac:dyDescent="0.2">
      <c r="A264" s="115"/>
      <c r="B264" s="62"/>
      <c r="C264" s="117"/>
      <c r="D264" s="118"/>
      <c r="E264" s="25"/>
      <c r="F264" s="25"/>
      <c r="G264" s="119"/>
      <c r="H264" s="122"/>
    </row>
    <row r="265" spans="1:8" x14ac:dyDescent="0.2">
      <c r="A265" s="115"/>
      <c r="B265" s="62"/>
      <c r="C265" s="117"/>
      <c r="D265" s="118"/>
      <c r="E265" s="25"/>
      <c r="F265" s="25"/>
      <c r="G265" s="119"/>
      <c r="H265" s="122"/>
    </row>
    <row r="266" spans="1:8" x14ac:dyDescent="0.2">
      <c r="A266" s="115"/>
      <c r="B266" s="62"/>
      <c r="C266" s="117"/>
      <c r="D266" s="118"/>
      <c r="E266" s="25"/>
      <c r="F266" s="25"/>
      <c r="G266" s="119"/>
      <c r="H266" s="122"/>
    </row>
    <row r="267" spans="1:8" x14ac:dyDescent="0.2">
      <c r="A267" s="115"/>
      <c r="B267" s="62"/>
      <c r="C267" s="117"/>
      <c r="D267" s="118"/>
      <c r="E267" s="25"/>
      <c r="F267" s="25"/>
      <c r="G267" s="119"/>
      <c r="H267" s="122"/>
    </row>
    <row r="268" spans="1:8" ht="15" customHeight="1" x14ac:dyDescent="0.2">
      <c r="A268" s="115"/>
      <c r="B268" s="150" t="s">
        <v>264</v>
      </c>
      <c r="C268" s="150"/>
      <c r="D268" s="150"/>
      <c r="E268" s="150"/>
      <c r="F268" s="25" t="s">
        <v>46</v>
      </c>
      <c r="G268" s="106">
        <f>G249</f>
        <v>0</v>
      </c>
      <c r="H268" s="123"/>
    </row>
    <row r="269" spans="1:8" ht="12.75" customHeight="1" x14ac:dyDescent="0.2">
      <c r="A269" s="115"/>
      <c r="H269" s="123"/>
    </row>
    <row r="270" spans="1:8" s="130" customFormat="1" ht="14.1" customHeight="1" x14ac:dyDescent="0.25">
      <c r="A270" s="124"/>
      <c r="B270" s="125" t="s">
        <v>266</v>
      </c>
      <c r="C270" s="126"/>
      <c r="D270" s="127"/>
      <c r="E270" s="128"/>
      <c r="F270" s="126"/>
      <c r="G270" s="129"/>
    </row>
    <row r="271" spans="1:8" s="130" customFormat="1" ht="26.25" customHeight="1" x14ac:dyDescent="0.25">
      <c r="A271" s="124" t="s">
        <v>267</v>
      </c>
      <c r="B271" s="151" t="s">
        <v>283</v>
      </c>
      <c r="C271" s="151"/>
      <c r="D271" s="151"/>
      <c r="E271" s="151"/>
      <c r="F271" s="151"/>
      <c r="G271" s="151"/>
    </row>
    <row r="272" spans="1:8" s="130" customFormat="1" ht="28.5" customHeight="1" x14ac:dyDescent="0.25">
      <c r="A272" s="124" t="s">
        <v>268</v>
      </c>
      <c r="B272" s="152" t="s">
        <v>269</v>
      </c>
      <c r="C272" s="152"/>
      <c r="D272" s="152"/>
      <c r="E272" s="152"/>
      <c r="F272" s="152"/>
      <c r="G272" s="152"/>
    </row>
    <row r="273" spans="1:7" s="131" customFormat="1" ht="30" customHeight="1" x14ac:dyDescent="0.25">
      <c r="A273" s="124" t="s">
        <v>270</v>
      </c>
      <c r="B273" s="153" t="s">
        <v>271</v>
      </c>
      <c r="C273" s="153"/>
      <c r="D273" s="153"/>
      <c r="E273" s="153"/>
      <c r="F273" s="153"/>
      <c r="G273" s="153"/>
    </row>
    <row r="274" spans="1:7" s="131" customFormat="1" ht="17.25" customHeight="1" x14ac:dyDescent="0.25">
      <c r="A274" s="124" t="s">
        <v>272</v>
      </c>
      <c r="B274" s="154" t="s">
        <v>273</v>
      </c>
      <c r="C274" s="154"/>
      <c r="D274" s="154"/>
      <c r="E274" s="154"/>
      <c r="F274" s="154"/>
      <c r="G274" s="154"/>
    </row>
    <row r="275" spans="1:7" s="131" customFormat="1" ht="14.1" customHeight="1" x14ac:dyDescent="0.25">
      <c r="A275" s="124" t="s">
        <v>274</v>
      </c>
      <c r="B275" s="155" t="s">
        <v>275</v>
      </c>
      <c r="C275" s="155"/>
      <c r="D275" s="155"/>
      <c r="E275" s="155"/>
      <c r="F275" s="155"/>
      <c r="G275" s="155"/>
    </row>
    <row r="276" spans="1:7" s="131" customFormat="1" ht="14.1" customHeight="1" x14ac:dyDescent="0.25">
      <c r="A276" s="124"/>
      <c r="G276" s="125"/>
    </row>
    <row r="277" spans="1:7" s="130" customFormat="1" ht="14.1" customHeight="1" x14ac:dyDescent="0.25">
      <c r="A277" s="124"/>
      <c r="B277" s="131"/>
      <c r="C277" s="126"/>
      <c r="D277" s="127"/>
      <c r="E277" s="128"/>
      <c r="F277" s="126"/>
      <c r="G277" s="132"/>
    </row>
    <row r="278" spans="1:7" s="130" customFormat="1" ht="14.1" customHeight="1" x14ac:dyDescent="0.25">
      <c r="A278" s="149" t="s">
        <v>276</v>
      </c>
      <c r="B278" s="149"/>
      <c r="C278" s="126"/>
      <c r="D278" s="149" t="s">
        <v>277</v>
      </c>
      <c r="E278" s="149"/>
      <c r="F278" s="149"/>
      <c r="G278" s="149"/>
    </row>
    <row r="279" spans="1:7" s="130" customFormat="1" ht="14.1" customHeight="1" x14ac:dyDescent="0.25">
      <c r="A279" s="124"/>
      <c r="B279" s="127"/>
      <c r="C279" s="126"/>
      <c r="D279" s="127"/>
      <c r="E279" s="133"/>
      <c r="F279" s="133"/>
      <c r="G279" s="134"/>
    </row>
    <row r="280" spans="1:7" s="130" customFormat="1" ht="14.1" customHeight="1" x14ac:dyDescent="0.25">
      <c r="A280" s="124"/>
      <c r="B280" s="127"/>
      <c r="C280" s="126"/>
      <c r="D280" s="127"/>
      <c r="E280" s="133"/>
      <c r="F280" s="133"/>
      <c r="G280" s="134"/>
    </row>
    <row r="281" spans="1:7" s="130" customFormat="1" ht="14.1" customHeight="1" x14ac:dyDescent="0.25">
      <c r="A281" s="124"/>
      <c r="B281" s="127"/>
      <c r="C281" s="126"/>
      <c r="D281" s="127"/>
      <c r="E281" s="133"/>
      <c r="F281" s="133"/>
      <c r="G281" s="134"/>
    </row>
    <row r="282" spans="1:7" s="130" customFormat="1" ht="14.1" customHeight="1" x14ac:dyDescent="0.25">
      <c r="A282" s="149" t="s">
        <v>278</v>
      </c>
      <c r="B282" s="149"/>
      <c r="C282" s="126"/>
      <c r="D282" s="149" t="s">
        <v>279</v>
      </c>
      <c r="E282" s="149"/>
      <c r="F282" s="149"/>
      <c r="G282" s="149"/>
    </row>
    <row r="283" spans="1:7" s="130" customFormat="1" ht="14.1" customHeight="1" x14ac:dyDescent="0.25">
      <c r="A283" s="149" t="s">
        <v>280</v>
      </c>
      <c r="B283" s="149"/>
      <c r="C283" s="126"/>
      <c r="D283" s="149" t="s">
        <v>280</v>
      </c>
      <c r="E283" s="149"/>
      <c r="F283" s="149"/>
      <c r="G283" s="149"/>
    </row>
    <row r="284" spans="1:7" s="130" customFormat="1" ht="14.1" customHeight="1" x14ac:dyDescent="0.25">
      <c r="A284" s="135"/>
      <c r="B284" s="127"/>
      <c r="C284" s="126"/>
      <c r="E284" s="127"/>
      <c r="F284" s="127"/>
      <c r="G284" s="132"/>
    </row>
    <row r="285" spans="1:7" s="130" customFormat="1" ht="14.1" customHeight="1" x14ac:dyDescent="0.25">
      <c r="A285" s="124"/>
      <c r="B285" s="131"/>
      <c r="C285" s="126"/>
      <c r="D285" s="127"/>
      <c r="E285" s="126"/>
      <c r="F285" s="126"/>
      <c r="G285" s="132"/>
    </row>
    <row r="286" spans="1:7" s="130" customFormat="1" ht="14.1" customHeight="1" x14ac:dyDescent="0.25">
      <c r="A286" s="124"/>
      <c r="B286" s="127"/>
      <c r="C286" s="133"/>
      <c r="D286" s="127"/>
      <c r="E286" s="133"/>
      <c r="F286" s="133"/>
      <c r="G286" s="132"/>
    </row>
    <row r="287" spans="1:7" s="130" customFormat="1" ht="14.1" customHeight="1" x14ac:dyDescent="0.25">
      <c r="A287" s="124"/>
      <c r="B287" s="127"/>
      <c r="C287" s="133"/>
      <c r="D287" s="127"/>
      <c r="E287" s="133"/>
      <c r="F287" s="133"/>
      <c r="G287" s="132"/>
    </row>
    <row r="288" spans="1:7" s="130" customFormat="1" ht="14.1" customHeight="1" x14ac:dyDescent="0.25">
      <c r="A288" s="124"/>
      <c r="B288" s="127"/>
      <c r="C288" s="133"/>
      <c r="D288" s="127"/>
      <c r="E288" s="133"/>
      <c r="F288" s="133"/>
      <c r="G288" s="132"/>
    </row>
    <row r="289" spans="1:7" s="139" customFormat="1" ht="14.1" customHeight="1" x14ac:dyDescent="0.2">
      <c r="A289" s="157" t="s">
        <v>281</v>
      </c>
      <c r="B289" s="157"/>
      <c r="C289" s="136"/>
      <c r="D289" s="137"/>
      <c r="E289" s="138"/>
      <c r="F289" s="136"/>
      <c r="G289" s="132"/>
    </row>
    <row r="290" spans="1:7" s="139" customFormat="1" ht="14.1" customHeight="1" x14ac:dyDescent="0.2">
      <c r="A290" s="156" t="s">
        <v>284</v>
      </c>
      <c r="B290" s="156"/>
      <c r="C290" s="136"/>
      <c r="D290" s="137"/>
      <c r="E290" s="138"/>
      <c r="F290" s="136"/>
      <c r="G290" s="132"/>
    </row>
    <row r="291" spans="1:7" s="139" customFormat="1" ht="14.1" customHeight="1" x14ac:dyDescent="0.2">
      <c r="A291" s="158" t="s">
        <v>282</v>
      </c>
      <c r="B291" s="158"/>
      <c r="C291" s="136"/>
      <c r="D291" s="137"/>
      <c r="E291" s="138"/>
      <c r="F291" s="136"/>
      <c r="G291" s="132"/>
    </row>
    <row r="297" spans="1:7" ht="31.5" customHeight="1" x14ac:dyDescent="0.25">
      <c r="A297" s="124"/>
      <c r="B297" s="125"/>
      <c r="C297" s="126"/>
      <c r="D297" s="127"/>
      <c r="E297" s="128"/>
      <c r="F297" s="126"/>
      <c r="G297" s="129"/>
    </row>
    <row r="298" spans="1:7" ht="17.25" customHeight="1" x14ac:dyDescent="0.2">
      <c r="A298" s="124"/>
      <c r="B298" s="151"/>
      <c r="C298" s="151"/>
      <c r="D298" s="151"/>
      <c r="E298" s="151"/>
      <c r="F298" s="151"/>
      <c r="G298" s="151"/>
    </row>
    <row r="299" spans="1:7" ht="17.25" customHeight="1" x14ac:dyDescent="0.2">
      <c r="A299" s="124"/>
      <c r="B299" s="152"/>
      <c r="C299" s="152"/>
      <c r="D299" s="152"/>
      <c r="E299" s="152"/>
      <c r="F299" s="152"/>
      <c r="G299" s="152"/>
    </row>
    <row r="300" spans="1:7" ht="17.25" customHeight="1" x14ac:dyDescent="0.2">
      <c r="A300" s="124"/>
      <c r="B300" s="153"/>
      <c r="C300" s="153"/>
      <c r="D300" s="153"/>
      <c r="E300" s="153"/>
      <c r="F300" s="153"/>
      <c r="G300" s="153"/>
    </row>
    <row r="301" spans="1:7" ht="17.25" customHeight="1" x14ac:dyDescent="0.2">
      <c r="A301" s="124"/>
      <c r="B301" s="153"/>
      <c r="C301" s="153"/>
      <c r="D301" s="153"/>
      <c r="E301" s="153"/>
      <c r="F301" s="153"/>
      <c r="G301" s="153"/>
    </row>
    <row r="302" spans="1:7" ht="17.25" customHeight="1" x14ac:dyDescent="0.2">
      <c r="A302" s="124"/>
      <c r="B302" s="153"/>
      <c r="C302" s="153"/>
      <c r="D302" s="153"/>
      <c r="E302" s="153"/>
      <c r="F302" s="153"/>
      <c r="G302" s="153"/>
    </row>
    <row r="303" spans="1:7" ht="15" customHeight="1" x14ac:dyDescent="0.2">
      <c r="A303" s="124"/>
      <c r="B303" s="153"/>
      <c r="C303" s="153"/>
      <c r="D303" s="153"/>
      <c r="E303" s="153"/>
      <c r="F303" s="153"/>
      <c r="G303" s="153"/>
    </row>
    <row r="304" spans="1:7" ht="15" customHeight="1" x14ac:dyDescent="0.2">
      <c r="A304" s="124"/>
      <c r="B304" s="153"/>
      <c r="C304" s="153"/>
      <c r="D304" s="153"/>
      <c r="E304" s="153"/>
      <c r="F304" s="153"/>
      <c r="G304" s="153"/>
    </row>
  </sheetData>
  <mergeCells count="33">
    <mergeCell ref="B303:G303"/>
    <mergeCell ref="B304:G304"/>
    <mergeCell ref="A291:B291"/>
    <mergeCell ref="B298:G298"/>
    <mergeCell ref="B299:G299"/>
    <mergeCell ref="B300:G300"/>
    <mergeCell ref="B301:G301"/>
    <mergeCell ref="B302:G302"/>
    <mergeCell ref="A290:B290"/>
    <mergeCell ref="A282:B282"/>
    <mergeCell ref="D282:G282"/>
    <mergeCell ref="A283:B283"/>
    <mergeCell ref="D283:G283"/>
    <mergeCell ref="A289:B289"/>
    <mergeCell ref="A278:B278"/>
    <mergeCell ref="D278:G278"/>
    <mergeCell ref="B220:E220"/>
    <mergeCell ref="B225:E225"/>
    <mergeCell ref="B232:E232"/>
    <mergeCell ref="B247:E247"/>
    <mergeCell ref="B249:E249"/>
    <mergeCell ref="B268:E268"/>
    <mergeCell ref="B271:G271"/>
    <mergeCell ref="B272:G272"/>
    <mergeCell ref="B273:G273"/>
    <mergeCell ref="B274:G274"/>
    <mergeCell ref="B275:G275"/>
    <mergeCell ref="B33:E33"/>
    <mergeCell ref="A1:D1"/>
    <mergeCell ref="A2:B2"/>
    <mergeCell ref="A3:B3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98" orientation="portrait" r:id="rId1"/>
  <headerFooter alignWithMargins="0">
    <oddFooter>&amp;L&amp;"Times New Roman,Normal"&amp;10
Página &amp;P de &amp;N&amp;C
&amp;10
&amp;"Times New Roman,Normal"&amp;11
&amp;R
&amp;"Times New Roman,Normal"&amp;8&amp;F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PARTIDA IGLESIA PIÑA </vt:lpstr>
      <vt:lpstr>'LISTADO PARTIDA IGLESIA PIÑA '!Área_de_impresión</vt:lpstr>
      <vt:lpstr>'LISTADO PARTIDA IGLESIA PIÑA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Juan Pablo Mota De Jesus</cp:lastModifiedBy>
  <dcterms:created xsi:type="dcterms:W3CDTF">2018-07-20T19:10:21Z</dcterms:created>
  <dcterms:modified xsi:type="dcterms:W3CDTF">2018-07-25T18:44:57Z</dcterms:modified>
</cp:coreProperties>
</file>